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Weverton-pc\aplic-2018\LICITAÇÕES-2018\TOMADA DE PREÇO - 2018\006-2018 - Serviços de Confecção de Manilhas de Concreto Armado\"/>
    </mc:Choice>
  </mc:AlternateContent>
  <bookViews>
    <workbookView xWindow="0" yWindow="0" windowWidth="20490" windowHeight="7755" tabRatio="827" firstSheet="2" activeTab="2"/>
  </bookViews>
  <sheets>
    <sheet name="BOCA DE LOBO" sheetId="3" state="hidden" r:id="rId1"/>
    <sheet name="PV" sheetId="5" state="hidden" r:id="rId2"/>
    <sheet name="ORÇAMENTO " sheetId="7" r:id="rId3"/>
    <sheet name="COMPOSIÇÃO" sheetId="9" r:id="rId4"/>
  </sheets>
  <externalReferences>
    <externalReference r:id="rId5"/>
    <externalReference r:id="rId6"/>
    <externalReference r:id="rId7"/>
  </externalReferences>
  <definedNames>
    <definedName name="_xlnm.Print_Area" localSheetId="3">COMPOSIÇÃO!$B$2:$G$89</definedName>
    <definedName name="_xlnm.Print_Area" localSheetId="2">'ORÇAMENTO '!$C$2:$L$37</definedName>
    <definedName name="_xlnm.Print_Titles" localSheetId="2">'ORÇAMENTO '!$2:$17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7" l="1"/>
  <c r="H21" i="7"/>
  <c r="H19" i="7"/>
  <c r="E87" i="9" l="1"/>
  <c r="E86" i="9"/>
  <c r="G86" i="9" s="1"/>
  <c r="E85" i="9"/>
  <c r="G85" i="9" s="1"/>
  <c r="E78" i="9"/>
  <c r="G77" i="9"/>
  <c r="G76" i="9"/>
  <c r="G70" i="9"/>
  <c r="E70" i="9"/>
  <c r="G69" i="9"/>
  <c r="E29" i="9"/>
  <c r="E28" i="9"/>
  <c r="G28" i="9" s="1"/>
  <c r="E27" i="9"/>
  <c r="G27" i="9" s="1"/>
  <c r="E19" i="9"/>
  <c r="G18" i="9"/>
  <c r="G17" i="9"/>
  <c r="G19" i="9" s="1"/>
  <c r="E11" i="9"/>
  <c r="G10" i="9"/>
  <c r="G11" i="9" s="1"/>
  <c r="E57" i="9"/>
  <c r="G57" i="9" s="1"/>
  <c r="E56" i="9"/>
  <c r="G56" i="9" s="1"/>
  <c r="E58" i="9"/>
  <c r="G48" i="9"/>
  <c r="G47" i="9"/>
  <c r="G49" i="9" s="1"/>
  <c r="G40" i="9"/>
  <c r="G41" i="9" s="1"/>
  <c r="E49" i="9"/>
  <c r="E41" i="9"/>
  <c r="G87" i="9" l="1"/>
  <c r="G78" i="9"/>
  <c r="G63" i="9" s="1"/>
  <c r="I21" i="7" s="1"/>
  <c r="G29" i="9"/>
  <c r="G4" i="9"/>
  <c r="I19" i="7" s="1"/>
  <c r="G58" i="9"/>
  <c r="G34" i="9" s="1"/>
  <c r="I20" i="7" s="1"/>
  <c r="J20" i="7" l="1"/>
  <c r="J21" i="7"/>
  <c r="K21" i="7" s="1"/>
  <c r="K20" i="7" l="1"/>
  <c r="J19" i="7"/>
  <c r="K19" i="7" s="1"/>
  <c r="G11" i="5"/>
  <c r="H11" i="5" s="1"/>
  <c r="F11" i="5"/>
  <c r="J11" i="5" s="1"/>
  <c r="A31" i="3"/>
  <c r="H16" i="3"/>
  <c r="E16" i="3"/>
  <c r="I16" i="3" s="1"/>
  <c r="K24" i="7" l="1"/>
  <c r="G28" i="7" s="1"/>
  <c r="I11" i="5"/>
  <c r="G16" i="3"/>
  <c r="G29" i="7"/>
</calcChain>
</file>

<file path=xl/sharedStrings.xml><?xml version="1.0" encoding="utf-8"?>
<sst xmlns="http://schemas.openxmlformats.org/spreadsheetml/2006/main" count="225" uniqueCount="103">
  <si>
    <t xml:space="preserve">                                     CNPJ: 01.034.895/0001-48 INSCRIÇÃO ESTADUAL: 13.271.994-0</t>
  </si>
  <si>
    <t>ESTADO DE MATO GROSSO</t>
  </si>
  <si>
    <t>PREFEITURA MUNICIPAL DE BARRA DO GARÇAS</t>
  </si>
  <si>
    <t xml:space="preserve"> </t>
  </si>
  <si>
    <t>TOTAL</t>
  </si>
  <si>
    <t>ITEM</t>
  </si>
  <si>
    <t>DISCRIMINAÇÃO</t>
  </si>
  <si>
    <t>1.0</t>
  </si>
  <si>
    <t>1.1</t>
  </si>
  <si>
    <t>TABELA 09</t>
  </si>
  <si>
    <t>PLANILHA DE CÁLCULO DE VOLUME DE CORTE E ATERRO PARA BOCAS DE LOBO</t>
  </si>
  <si>
    <t>Volume de escavação p/ boca de lobo</t>
  </si>
  <si>
    <t>largura</t>
  </si>
  <si>
    <t>comprim.</t>
  </si>
  <si>
    <t>prof</t>
  </si>
  <si>
    <t>vol. escavado</t>
  </si>
  <si>
    <t>Quant.</t>
  </si>
  <si>
    <t>TOTAL ESCAVADO (M3)</t>
  </si>
  <si>
    <t>APILOAMENTO</t>
  </si>
  <si>
    <t>REATERRO</t>
  </si>
  <si>
    <t>PLANILHA DE CÁLCULO DE VOLUME DE CORTE E ATERRO PARA POSSO DE VISITA</t>
  </si>
  <si>
    <t>Volume de escavação p/ poço de visita</t>
  </si>
  <si>
    <t xml:space="preserve">OBRA: </t>
  </si>
  <si>
    <t>END.</t>
  </si>
  <si>
    <t xml:space="preserve"> SANTO ANTONIO DO LESTE - MT</t>
  </si>
  <si>
    <t>UNID.</t>
  </si>
  <si>
    <t>QUANT</t>
  </si>
  <si>
    <t>PREÇOS (R$)</t>
  </si>
  <si>
    <t>UNITÁRIO</t>
  </si>
  <si>
    <t>COMPOSIÇÃO 002</t>
  </si>
  <si>
    <t>CÓDIGO</t>
  </si>
  <si>
    <t xml:space="preserve">DESCRIÇÃO </t>
  </si>
  <si>
    <t>UNIDADE</t>
  </si>
  <si>
    <t>VALOR UNITÁRIO</t>
  </si>
  <si>
    <t>QUANTIDADE</t>
  </si>
  <si>
    <t>VALOR TOTAL</t>
  </si>
  <si>
    <t>TOTAL DA COMPOSIÇÃO 002</t>
  </si>
  <si>
    <t>DETALHAMENTO DE COMPOSIÇÃO 002</t>
  </si>
  <si>
    <t>COMPOSIÇÃO 002-A</t>
  </si>
  <si>
    <t xml:space="preserve"> RELAÇÃO DE MÃO DE OBRA</t>
  </si>
  <si>
    <t>H</t>
  </si>
  <si>
    <t>Tot. Parcial do Serviço</t>
  </si>
  <si>
    <t>COMPOSIÇÃO 001</t>
  </si>
  <si>
    <t>DETALHAMENTO DE COMPOSIÇÃO 001</t>
  </si>
  <si>
    <t>COMPOSIÇÃO 002-B</t>
  </si>
  <si>
    <t xml:space="preserve"> COMPOSIÇÃO 001</t>
  </si>
  <si>
    <t xml:space="preserve"> COMPOSIÇÃO 002</t>
  </si>
  <si>
    <t>S/BDI</t>
  </si>
  <si>
    <t>C/BDI</t>
  </si>
  <si>
    <t xml:space="preserve"> COMPOSIÇÃO 003</t>
  </si>
  <si>
    <t>COMPOSIÇÃO 001-A</t>
  </si>
  <si>
    <t>COMPOSIÇÃO 003</t>
  </si>
  <si>
    <t>COMPOSIÇÃO 003-A</t>
  </si>
  <si>
    <t>COMPOSIÇÃO 003-B</t>
  </si>
  <si>
    <t>DETALHAMENTO DE COMPOSIÇÃO 003</t>
  </si>
  <si>
    <t>TOTAL DA COMPOSIÇÃO 003</t>
  </si>
  <si>
    <t>TOTAL DA COMPOSIÇÃO 001</t>
  </si>
  <si>
    <t>SERVENTE</t>
  </si>
  <si>
    <t>AJUDANTE</t>
  </si>
  <si>
    <t>ARMADOR</t>
  </si>
  <si>
    <t>CONFECÇÃO DE TUBOS DE CONCRETO ARMADO D=1,00 M PA-1 - AREIA E BRITAS COMERCIAIS                                                                                                                          APENAS MÃO DE OBRA</t>
  </si>
  <si>
    <t>SICRO - 0804469</t>
  </si>
  <si>
    <t>P9824</t>
  </si>
  <si>
    <t xml:space="preserve"> SERVENTE</t>
  </si>
  <si>
    <t>0407820</t>
  </si>
  <si>
    <t>ARMAÇÃO EM AÇO CA-60 - FORNECIMENTO, PREPARO E COLOCAÇÃO</t>
  </si>
  <si>
    <t>P9821</t>
  </si>
  <si>
    <t>P9805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</si>
  <si>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>O VALOR DA HORA P/ PRODUÇÃO DE 1KG DE AÇO É IGUAL A: Ajudante (R$ 1,3956) ; Armador (R$ 1,7793)</t>
    </r>
  </si>
  <si>
    <t>P9801</t>
  </si>
  <si>
    <t>PEDREIRO</t>
  </si>
  <si>
    <t>COMPOSIÇÃO 002-C</t>
  </si>
  <si>
    <t>CONCRETO FCK = 20 MPA  - CONFECÇÃO EM BETONEIRA E LANÇAMENTO MANUAL, AREIA E BRITA COMERCIAIS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</si>
  <si>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>O VALOR DA HORA P/ PRODUÇÃO DE 3,62 M3 DE CONCRET0 É IGUAL A: Pedreiro (R$ 21,4836) ;Servente (R$ 158,6830)</t>
    </r>
  </si>
  <si>
    <t>CONFECÇÃO DE TUBOS DE CONCRETO ARMADO D=0,40 M PA-1 - AREIA E BRITAS COMERCIAIS                                                                                                                          APENAS MÃO DE OBRA</t>
  </si>
  <si>
    <t>SICRO - 4816125</t>
  </si>
  <si>
    <t>CONFECÇÃO DE TUBOS DE CONCRETO D=0,40 M - AREIA E BRITAS COMERCIAIS                                                                                                                          APENAS MÃO DE OBRA</t>
  </si>
  <si>
    <t>COMPOSIÇÃO 001-B</t>
  </si>
  <si>
    <t>COMPOSIÇÃO 001-C</t>
  </si>
  <si>
    <t>CONFECÇÃO DE TUBOS DE CONCRETO ARMADO D=1,20 M PA-1 - AREIA E BRITAS COMERCIAIS                                                                                                                          APENAS MÃO DE OBRA</t>
  </si>
  <si>
    <t>SICRO - 0804471</t>
  </si>
  <si>
    <t>COMPOSIÇÃO 003-C</t>
  </si>
  <si>
    <t>A Quantidade foi obtida através de extrapolação SICRO 0804464, onde d=60cm (4kg); então d=40cm (2,67kg)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</si>
  <si>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>O VALOR DA HORA P/ PRODUÇÃO DE 3,62 M3 DE CONCRETO É IGUAL A: Pedreiro (R$ 21,4836) ;Servente (R$ 158,6830)</t>
    </r>
  </si>
  <si>
    <t>SICRO/MT JAN/2018</t>
  </si>
  <si>
    <t>CONFECÇÃO DE TUBOS DE CONCRETO ARMADO</t>
  </si>
  <si>
    <t>CONFECÇÃO DE TUBOS DE CONCRETO ARMADO D=0,40M - PA-1</t>
  </si>
  <si>
    <t>1.2</t>
  </si>
  <si>
    <t>1.3</t>
  </si>
  <si>
    <t>COMP 01</t>
  </si>
  <si>
    <t>COMP 02</t>
  </si>
  <si>
    <t>COMP 03</t>
  </si>
  <si>
    <t>CONFECÇÃO DE TUBOS DE CONCRETO ARMADO D=1,00M - PA-1</t>
  </si>
  <si>
    <t>CONFECÇÃO DE TUBOS DE CONCRETO ARMADO D=1,20M - PA-1</t>
  </si>
  <si>
    <t>Aminadalb Alves de Souza Junior</t>
  </si>
  <si>
    <t>Eng. Civil CREA MT 15.706/D</t>
  </si>
  <si>
    <t>ORÇAMENTO ORIENTATIVO DE MÃO DE OBRA PARA CONFECÇÃO DE TUBOS DE CONCRETO ARMADO</t>
  </si>
  <si>
    <t>BAIRRO NOVO CAMPO - BAIRRO JARDIM SANTA INÊS</t>
  </si>
  <si>
    <t>DRENAGEM PLUVIAL PROFUNDA DE VIAS URBANA</t>
  </si>
  <si>
    <t>Santo Antônio de Leste, MT - 12 de Junho de 2018</t>
  </si>
  <si>
    <r>
      <t xml:space="preserve">Importa o presente ORÇAMENTO em </t>
    </r>
    <r>
      <rPr>
        <b/>
        <sz val="11"/>
        <color theme="1"/>
        <rFont val="Calibri"/>
        <family val="2"/>
        <scheme val="minor"/>
      </rPr>
      <t>R$</t>
    </r>
  </si>
  <si>
    <t>B.D.I.</t>
  </si>
  <si>
    <t xml:space="preserve">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</si>
</sst>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0"/>
    <numFmt numFmtId="165" formatCode="_(* #,##0.00_);_(* \(#,##0.00\);_(* &quot;-&quot;??_);_(@_)"/>
    <numFmt numFmtId="166" formatCode="#,##0.0000"/>
    <numFmt numFmtId="167" formatCode="000000"/>
    <numFmt numFmtId="168" formatCode="#,##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hadow/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6"/>
      <color indexed="12"/>
      <name val="Arial"/>
      <family val="2"/>
    </font>
    <font>
      <b/>
      <sz val="12"/>
      <color rgb="FF0000FF"/>
      <name val="Arial"/>
      <family val="2"/>
    </font>
    <font>
      <sz val="8"/>
      <color indexed="20"/>
      <name val="Arial"/>
      <family val="2"/>
    </font>
    <font>
      <b/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40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43">
    <xf numFmtId="0" fontId="0" fillId="0" borderId="0" xfId="0"/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horizontal="center" vertical="center"/>
    </xf>
    <xf numFmtId="164" fontId="11" fillId="0" borderId="0" xfId="1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3" fontId="12" fillId="0" borderId="0" xfId="1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4" fontId="10" fillId="0" borderId="7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vertical="center"/>
    </xf>
    <xf numFmtId="4" fontId="0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left" vertical="center"/>
    </xf>
    <xf numFmtId="4" fontId="22" fillId="0" borderId="7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8" xfId="0" applyNumberFormat="1" applyFont="1" applyFill="1" applyBorder="1" applyAlignment="1">
      <alignment vertical="center"/>
    </xf>
    <xf numFmtId="4" fontId="22" fillId="0" borderId="12" xfId="0" applyNumberFormat="1" applyFont="1" applyFill="1" applyBorder="1" applyAlignment="1">
      <alignment vertical="center"/>
    </xf>
    <xf numFmtId="4" fontId="22" fillId="0" borderId="13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/>
    </xf>
    <xf numFmtId="4" fontId="22" fillId="0" borderId="8" xfId="0" applyNumberFormat="1" applyFont="1" applyFill="1" applyBorder="1" applyAlignment="1">
      <alignment horizontal="center" vertical="center"/>
    </xf>
    <xf numFmtId="4" fontId="22" fillId="0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" fontId="0" fillId="0" borderId="0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4" fontId="0" fillId="0" borderId="12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" fontId="0" fillId="0" borderId="10" xfId="0" applyNumberFormat="1" applyFont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" fontId="0" fillId="0" borderId="2" xfId="0" applyNumberFormat="1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0" xfId="0" applyFont="1" applyAlignment="1">
      <alignment vertical="center"/>
    </xf>
    <xf numFmtId="4" fontId="23" fillId="0" borderId="4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4" fontId="23" fillId="0" borderId="7" xfId="0" applyNumberFormat="1" applyFont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" fontId="23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4" fontId="22" fillId="0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" fontId="22" fillId="2" borderId="4" xfId="0" applyNumberFormat="1" applyFont="1" applyFill="1" applyBorder="1" applyAlignment="1">
      <alignment horizontal="right" vertical="center"/>
    </xf>
    <xf numFmtId="4" fontId="22" fillId="2" borderId="4" xfId="0" applyNumberFormat="1" applyFont="1" applyFill="1" applyBorder="1" applyAlignment="1">
      <alignment vertical="center"/>
    </xf>
    <xf numFmtId="4" fontId="10" fillId="2" borderId="4" xfId="6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4" borderId="5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5" borderId="4" xfId="0" applyFill="1" applyBorder="1"/>
    <xf numFmtId="0" fontId="8" fillId="5" borderId="4" xfId="0" applyFont="1" applyFill="1" applyBorder="1" applyAlignment="1">
      <alignment horizontal="justify"/>
    </xf>
    <xf numFmtId="0" fontId="8" fillId="5" borderId="4" xfId="0" applyFont="1" applyFill="1" applyBorder="1" applyAlignment="1">
      <alignment horizontal="center"/>
    </xf>
    <xf numFmtId="166" fontId="8" fillId="5" borderId="4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49" fontId="10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" fontId="22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1" fontId="22" fillId="2" borderId="0" xfId="0" applyNumberFormat="1" applyFont="1" applyFill="1" applyBorder="1" applyAlignment="1">
      <alignment horizontal="center" vertical="center"/>
    </xf>
    <xf numFmtId="4" fontId="22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0" fontId="0" fillId="2" borderId="0" xfId="0" applyFill="1"/>
    <xf numFmtId="167" fontId="8" fillId="0" borderId="6" xfId="1" quotePrefix="1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166" fontId="5" fillId="0" borderId="5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166" fontId="0" fillId="0" borderId="4" xfId="0" applyNumberFormat="1" applyFont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166" fontId="0" fillId="0" borderId="5" xfId="0" applyNumberFormat="1" applyBorder="1" applyAlignment="1">
      <alignment vertical="center"/>
    </xf>
    <xf numFmtId="168" fontId="5" fillId="0" borderId="5" xfId="0" applyNumberFormat="1" applyFont="1" applyBorder="1" applyAlignment="1">
      <alignment horizontal="right" vertical="center"/>
    </xf>
    <xf numFmtId="168" fontId="0" fillId="0" borderId="4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Border="1"/>
    <xf numFmtId="4" fontId="0" fillId="0" borderId="0" xfId="0" applyNumberFormat="1"/>
    <xf numFmtId="43" fontId="0" fillId="0" borderId="0" xfId="1" applyFont="1"/>
    <xf numFmtId="43" fontId="0" fillId="2" borderId="0" xfId="1" applyFont="1" applyFill="1"/>
    <xf numFmtId="9" fontId="0" fillId="0" borderId="0" xfId="0" applyNumberFormat="1"/>
    <xf numFmtId="0" fontId="0" fillId="0" borderId="0" xfId="0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4" fontId="10" fillId="0" borderId="4" xfId="5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4" fontId="5" fillId="0" borderId="5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10" fontId="22" fillId="0" borderId="12" xfId="0" applyNumberFormat="1" applyFont="1" applyFill="1" applyBorder="1" applyAlignment="1">
      <alignment horizontal="center" vertical="center"/>
    </xf>
    <xf numFmtId="4" fontId="22" fillId="0" borderId="1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justify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center" vertical="center"/>
    </xf>
    <xf numFmtId="0" fontId="25" fillId="7" borderId="22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right" vertical="center"/>
    </xf>
    <xf numFmtId="0" fontId="8" fillId="4" borderId="19" xfId="0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right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</cellXfs>
  <cellStyles count="7">
    <cellStyle name="Normal" xfId="0" builtinId="0"/>
    <cellStyle name="Normal 2 2 4" xfId="3"/>
    <cellStyle name="Normal 4" xfId="2"/>
    <cellStyle name="Normal 5 2" xfId="4"/>
    <cellStyle name="Separador de milhares 2 2 2" xfId="6"/>
    <cellStyle name="Separador de milhares 3" xfId="5"/>
    <cellStyle name="Vírgula" xfId="1" builtinId="3"/>
  </cellStyles>
  <dxfs count="0"/>
  <tableStyles count="0" defaultTableStyle="TableStyleMedium2" defaultPivotStyle="PivotStyleLight16"/>
  <colors>
    <mruColors>
      <color rgb="FF000099"/>
      <color rgb="FF0000CC"/>
      <color rgb="FFFFFF99"/>
      <color rgb="FFFFFF66"/>
      <color rgb="FFFFCC66"/>
      <color rgb="FFCCFF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47626</xdr:colOff>
      <xdr:row>2</xdr:row>
      <xdr:rowOff>28575</xdr:rowOff>
    </xdr:from>
    <xdr:to>
      <xdr:col>5</xdr:col>
      <xdr:colOff>3438525</xdr:colOff>
      <xdr:row>6</xdr:row>
      <xdr:rowOff>160646</xdr:rowOff>
    </xdr:to>
    <xdr:pic>
      <xdr:nvPicPr>
        <xdr:cNvPr id="2" name="Imagem 2" descr="Santo Antonio do leste Logo Oficial facha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6" y="1428750"/>
          <a:ext cx="4124324" cy="894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verton-pc\GET&#212;NIO\Documents\PREFEITURAS\BARRA%20DO%20GAR&#199;AS\2014%20-%20BARRA%20DO%20GAR&#199;AS\FINANCIAMENTO\PROEJTOS\DIVERSOS%20DOCS\ORC.%20DRENAG.%2026.884%20MI%20-2014%20-%20revisao%205_FINAL%20-%20Crono%20extendi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verton-pc\DOCUMENTOS\ARQUIVOS-%20PREFEITURA\PREFEITURA-ENGENHARIA\2016\DRENAGEM\trabalhan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verton-pc\VExtenso\VExtensoFree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Rol de ruas"/>
      <sheetName val="Orçamento drenag e pav"/>
      <sheetName val="QCI"/>
      <sheetName val="Cronogr"/>
      <sheetName val="Crono Desembolso"/>
      <sheetName val="13-Mem quant. bueiros"/>
      <sheetName val="Quant. de meio fios"/>
      <sheetName val="3 Rol Ruas Recapear CBUQ"/>
      <sheetName val="8 Quant Tubos PV e BL"/>
      <sheetName val="10 Calc Vol corte aterro drenag"/>
      <sheetName val="4 Pintura faixas longitudinais"/>
      <sheetName val="5 Placas nome de rua"/>
      <sheetName val="6 Sinal. Vertical"/>
      <sheetName val="7 Faixa de PARE horiz"/>
      <sheetName val="9 Vol de corte aterro BL "/>
      <sheetName val="LDI"/>
    </sheetNames>
    <sheetDataSet>
      <sheetData sheetId="0"/>
      <sheetData sheetId="1">
        <row r="8">
          <cell r="A8" t="str">
            <v>OBRA: DRENAGEM DE ÁGUAS PLUVIAIS, PAVIMENTAÇÃO E PASSEIOS</v>
          </cell>
        </row>
        <row r="286">
          <cell r="C286" t="str">
            <v>Barra do Garças,          Março de 2013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as"/>
      <sheetName val="DRENAGEM"/>
      <sheetName val="TERRAPLENAGEM"/>
      <sheetName val="pavimentação"/>
      <sheetName val="transp Bet"/>
      <sheetName val="CALÇADA"/>
      <sheetName val="meio fio"/>
      <sheetName val="orçamento"/>
      <sheetName val="RESUMO"/>
      <sheetName val="CRO"/>
      <sheetName val="BDI"/>
      <sheetName val="comp TSD"/>
      <sheetName val="GETONIO"/>
      <sheetName val="limpa rodas"/>
      <sheetName val="VOL. ESC TUBOS"/>
      <sheetName val="BOCA DE LOBO"/>
      <sheetName val="PV"/>
      <sheetName val="CALCULO MÃO DE OBRA"/>
      <sheetName val="ORÇAMENTO MÃ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8">
          <cell r="U18">
            <v>90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VExtensoFree"/>
    </sheetNames>
    <definedNames>
      <definedName name="VExtensoFree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F0"/>
  </sheetPr>
  <dimension ref="A1:L33"/>
  <sheetViews>
    <sheetView workbookViewId="0">
      <selection activeCell="M15" sqref="M15"/>
    </sheetView>
  </sheetViews>
  <sheetFormatPr defaultRowHeight="15" x14ac:dyDescent="0.25"/>
  <cols>
    <col min="1" max="1" width="13.7109375" style="6" customWidth="1"/>
    <col min="2" max="2" width="10.140625" style="6" customWidth="1"/>
    <col min="3" max="3" width="9.42578125" style="6" customWidth="1"/>
    <col min="4" max="4" width="8.28515625" style="6" customWidth="1"/>
    <col min="5" max="5" width="13.5703125" style="6" customWidth="1"/>
    <col min="6" max="6" width="10.5703125" style="6" customWidth="1"/>
    <col min="7" max="7" width="13" style="7" customWidth="1"/>
    <col min="8" max="8" width="17.42578125" style="7" customWidth="1"/>
    <col min="9" max="9" width="19.28515625" style="7" customWidth="1"/>
    <col min="10" max="10" width="16.7109375" style="6" customWidth="1"/>
    <col min="11" max="12" width="6.28515625" style="6" customWidth="1"/>
    <col min="13" max="256" width="9.140625" style="6"/>
    <col min="257" max="257" width="13.7109375" style="6" customWidth="1"/>
    <col min="258" max="258" width="10.140625" style="6" customWidth="1"/>
    <col min="259" max="259" width="9.42578125" style="6" customWidth="1"/>
    <col min="260" max="260" width="8.28515625" style="6" customWidth="1"/>
    <col min="261" max="261" width="13.5703125" style="6" customWidth="1"/>
    <col min="262" max="262" width="10.5703125" style="6" customWidth="1"/>
    <col min="263" max="263" width="13" style="6" customWidth="1"/>
    <col min="264" max="264" width="17.42578125" style="6" customWidth="1"/>
    <col min="265" max="265" width="19.28515625" style="6" customWidth="1"/>
    <col min="266" max="266" width="16.7109375" style="6" customWidth="1"/>
    <col min="267" max="268" width="6.28515625" style="6" customWidth="1"/>
    <col min="269" max="512" width="9.140625" style="6"/>
    <col min="513" max="513" width="13.7109375" style="6" customWidth="1"/>
    <col min="514" max="514" width="10.140625" style="6" customWidth="1"/>
    <col min="515" max="515" width="9.42578125" style="6" customWidth="1"/>
    <col min="516" max="516" width="8.28515625" style="6" customWidth="1"/>
    <col min="517" max="517" width="13.5703125" style="6" customWidth="1"/>
    <col min="518" max="518" width="10.5703125" style="6" customWidth="1"/>
    <col min="519" max="519" width="13" style="6" customWidth="1"/>
    <col min="520" max="520" width="17.42578125" style="6" customWidth="1"/>
    <col min="521" max="521" width="19.28515625" style="6" customWidth="1"/>
    <col min="522" max="522" width="16.7109375" style="6" customWidth="1"/>
    <col min="523" max="524" width="6.28515625" style="6" customWidth="1"/>
    <col min="525" max="768" width="9.140625" style="6"/>
    <col min="769" max="769" width="13.7109375" style="6" customWidth="1"/>
    <col min="770" max="770" width="10.140625" style="6" customWidth="1"/>
    <col min="771" max="771" width="9.42578125" style="6" customWidth="1"/>
    <col min="772" max="772" width="8.28515625" style="6" customWidth="1"/>
    <col min="773" max="773" width="13.5703125" style="6" customWidth="1"/>
    <col min="774" max="774" width="10.5703125" style="6" customWidth="1"/>
    <col min="775" max="775" width="13" style="6" customWidth="1"/>
    <col min="776" max="776" width="17.42578125" style="6" customWidth="1"/>
    <col min="777" max="777" width="19.28515625" style="6" customWidth="1"/>
    <col min="778" max="778" width="16.7109375" style="6" customWidth="1"/>
    <col min="779" max="780" width="6.28515625" style="6" customWidth="1"/>
    <col min="781" max="1024" width="9.140625" style="6"/>
    <col min="1025" max="1025" width="13.7109375" style="6" customWidth="1"/>
    <col min="1026" max="1026" width="10.140625" style="6" customWidth="1"/>
    <col min="1027" max="1027" width="9.42578125" style="6" customWidth="1"/>
    <col min="1028" max="1028" width="8.28515625" style="6" customWidth="1"/>
    <col min="1029" max="1029" width="13.5703125" style="6" customWidth="1"/>
    <col min="1030" max="1030" width="10.5703125" style="6" customWidth="1"/>
    <col min="1031" max="1031" width="13" style="6" customWidth="1"/>
    <col min="1032" max="1032" width="17.42578125" style="6" customWidth="1"/>
    <col min="1033" max="1033" width="19.28515625" style="6" customWidth="1"/>
    <col min="1034" max="1034" width="16.7109375" style="6" customWidth="1"/>
    <col min="1035" max="1036" width="6.28515625" style="6" customWidth="1"/>
    <col min="1037" max="1280" width="9.140625" style="6"/>
    <col min="1281" max="1281" width="13.7109375" style="6" customWidth="1"/>
    <col min="1282" max="1282" width="10.140625" style="6" customWidth="1"/>
    <col min="1283" max="1283" width="9.42578125" style="6" customWidth="1"/>
    <col min="1284" max="1284" width="8.28515625" style="6" customWidth="1"/>
    <col min="1285" max="1285" width="13.5703125" style="6" customWidth="1"/>
    <col min="1286" max="1286" width="10.5703125" style="6" customWidth="1"/>
    <col min="1287" max="1287" width="13" style="6" customWidth="1"/>
    <col min="1288" max="1288" width="17.42578125" style="6" customWidth="1"/>
    <col min="1289" max="1289" width="19.28515625" style="6" customWidth="1"/>
    <col min="1290" max="1290" width="16.7109375" style="6" customWidth="1"/>
    <col min="1291" max="1292" width="6.28515625" style="6" customWidth="1"/>
    <col min="1293" max="1536" width="9.140625" style="6"/>
    <col min="1537" max="1537" width="13.7109375" style="6" customWidth="1"/>
    <col min="1538" max="1538" width="10.140625" style="6" customWidth="1"/>
    <col min="1539" max="1539" width="9.42578125" style="6" customWidth="1"/>
    <col min="1540" max="1540" width="8.28515625" style="6" customWidth="1"/>
    <col min="1541" max="1541" width="13.5703125" style="6" customWidth="1"/>
    <col min="1542" max="1542" width="10.5703125" style="6" customWidth="1"/>
    <col min="1543" max="1543" width="13" style="6" customWidth="1"/>
    <col min="1544" max="1544" width="17.42578125" style="6" customWidth="1"/>
    <col min="1545" max="1545" width="19.28515625" style="6" customWidth="1"/>
    <col min="1546" max="1546" width="16.7109375" style="6" customWidth="1"/>
    <col min="1547" max="1548" width="6.28515625" style="6" customWidth="1"/>
    <col min="1549" max="1792" width="9.140625" style="6"/>
    <col min="1793" max="1793" width="13.7109375" style="6" customWidth="1"/>
    <col min="1794" max="1794" width="10.140625" style="6" customWidth="1"/>
    <col min="1795" max="1795" width="9.42578125" style="6" customWidth="1"/>
    <col min="1796" max="1796" width="8.28515625" style="6" customWidth="1"/>
    <col min="1797" max="1797" width="13.5703125" style="6" customWidth="1"/>
    <col min="1798" max="1798" width="10.5703125" style="6" customWidth="1"/>
    <col min="1799" max="1799" width="13" style="6" customWidth="1"/>
    <col min="1800" max="1800" width="17.42578125" style="6" customWidth="1"/>
    <col min="1801" max="1801" width="19.28515625" style="6" customWidth="1"/>
    <col min="1802" max="1802" width="16.7109375" style="6" customWidth="1"/>
    <col min="1803" max="1804" width="6.28515625" style="6" customWidth="1"/>
    <col min="1805" max="2048" width="9.140625" style="6"/>
    <col min="2049" max="2049" width="13.7109375" style="6" customWidth="1"/>
    <col min="2050" max="2050" width="10.140625" style="6" customWidth="1"/>
    <col min="2051" max="2051" width="9.42578125" style="6" customWidth="1"/>
    <col min="2052" max="2052" width="8.28515625" style="6" customWidth="1"/>
    <col min="2053" max="2053" width="13.5703125" style="6" customWidth="1"/>
    <col min="2054" max="2054" width="10.5703125" style="6" customWidth="1"/>
    <col min="2055" max="2055" width="13" style="6" customWidth="1"/>
    <col min="2056" max="2056" width="17.42578125" style="6" customWidth="1"/>
    <col min="2057" max="2057" width="19.28515625" style="6" customWidth="1"/>
    <col min="2058" max="2058" width="16.7109375" style="6" customWidth="1"/>
    <col min="2059" max="2060" width="6.28515625" style="6" customWidth="1"/>
    <col min="2061" max="2304" width="9.140625" style="6"/>
    <col min="2305" max="2305" width="13.7109375" style="6" customWidth="1"/>
    <col min="2306" max="2306" width="10.140625" style="6" customWidth="1"/>
    <col min="2307" max="2307" width="9.42578125" style="6" customWidth="1"/>
    <col min="2308" max="2308" width="8.28515625" style="6" customWidth="1"/>
    <col min="2309" max="2309" width="13.5703125" style="6" customWidth="1"/>
    <col min="2310" max="2310" width="10.5703125" style="6" customWidth="1"/>
    <col min="2311" max="2311" width="13" style="6" customWidth="1"/>
    <col min="2312" max="2312" width="17.42578125" style="6" customWidth="1"/>
    <col min="2313" max="2313" width="19.28515625" style="6" customWidth="1"/>
    <col min="2314" max="2314" width="16.7109375" style="6" customWidth="1"/>
    <col min="2315" max="2316" width="6.28515625" style="6" customWidth="1"/>
    <col min="2317" max="2560" width="9.140625" style="6"/>
    <col min="2561" max="2561" width="13.7109375" style="6" customWidth="1"/>
    <col min="2562" max="2562" width="10.140625" style="6" customWidth="1"/>
    <col min="2563" max="2563" width="9.42578125" style="6" customWidth="1"/>
    <col min="2564" max="2564" width="8.28515625" style="6" customWidth="1"/>
    <col min="2565" max="2565" width="13.5703125" style="6" customWidth="1"/>
    <col min="2566" max="2566" width="10.5703125" style="6" customWidth="1"/>
    <col min="2567" max="2567" width="13" style="6" customWidth="1"/>
    <col min="2568" max="2568" width="17.42578125" style="6" customWidth="1"/>
    <col min="2569" max="2569" width="19.28515625" style="6" customWidth="1"/>
    <col min="2570" max="2570" width="16.7109375" style="6" customWidth="1"/>
    <col min="2571" max="2572" width="6.28515625" style="6" customWidth="1"/>
    <col min="2573" max="2816" width="9.140625" style="6"/>
    <col min="2817" max="2817" width="13.7109375" style="6" customWidth="1"/>
    <col min="2818" max="2818" width="10.140625" style="6" customWidth="1"/>
    <col min="2819" max="2819" width="9.42578125" style="6" customWidth="1"/>
    <col min="2820" max="2820" width="8.28515625" style="6" customWidth="1"/>
    <col min="2821" max="2821" width="13.5703125" style="6" customWidth="1"/>
    <col min="2822" max="2822" width="10.5703125" style="6" customWidth="1"/>
    <col min="2823" max="2823" width="13" style="6" customWidth="1"/>
    <col min="2824" max="2824" width="17.42578125" style="6" customWidth="1"/>
    <col min="2825" max="2825" width="19.28515625" style="6" customWidth="1"/>
    <col min="2826" max="2826" width="16.7109375" style="6" customWidth="1"/>
    <col min="2827" max="2828" width="6.28515625" style="6" customWidth="1"/>
    <col min="2829" max="3072" width="9.140625" style="6"/>
    <col min="3073" max="3073" width="13.7109375" style="6" customWidth="1"/>
    <col min="3074" max="3074" width="10.140625" style="6" customWidth="1"/>
    <col min="3075" max="3075" width="9.42578125" style="6" customWidth="1"/>
    <col min="3076" max="3076" width="8.28515625" style="6" customWidth="1"/>
    <col min="3077" max="3077" width="13.5703125" style="6" customWidth="1"/>
    <col min="3078" max="3078" width="10.5703125" style="6" customWidth="1"/>
    <col min="3079" max="3079" width="13" style="6" customWidth="1"/>
    <col min="3080" max="3080" width="17.42578125" style="6" customWidth="1"/>
    <col min="3081" max="3081" width="19.28515625" style="6" customWidth="1"/>
    <col min="3082" max="3082" width="16.7109375" style="6" customWidth="1"/>
    <col min="3083" max="3084" width="6.28515625" style="6" customWidth="1"/>
    <col min="3085" max="3328" width="9.140625" style="6"/>
    <col min="3329" max="3329" width="13.7109375" style="6" customWidth="1"/>
    <col min="3330" max="3330" width="10.140625" style="6" customWidth="1"/>
    <col min="3331" max="3331" width="9.42578125" style="6" customWidth="1"/>
    <col min="3332" max="3332" width="8.28515625" style="6" customWidth="1"/>
    <col min="3333" max="3333" width="13.5703125" style="6" customWidth="1"/>
    <col min="3334" max="3334" width="10.5703125" style="6" customWidth="1"/>
    <col min="3335" max="3335" width="13" style="6" customWidth="1"/>
    <col min="3336" max="3336" width="17.42578125" style="6" customWidth="1"/>
    <col min="3337" max="3337" width="19.28515625" style="6" customWidth="1"/>
    <col min="3338" max="3338" width="16.7109375" style="6" customWidth="1"/>
    <col min="3339" max="3340" width="6.28515625" style="6" customWidth="1"/>
    <col min="3341" max="3584" width="9.140625" style="6"/>
    <col min="3585" max="3585" width="13.7109375" style="6" customWidth="1"/>
    <col min="3586" max="3586" width="10.140625" style="6" customWidth="1"/>
    <col min="3587" max="3587" width="9.42578125" style="6" customWidth="1"/>
    <col min="3588" max="3588" width="8.28515625" style="6" customWidth="1"/>
    <col min="3589" max="3589" width="13.5703125" style="6" customWidth="1"/>
    <col min="3590" max="3590" width="10.5703125" style="6" customWidth="1"/>
    <col min="3591" max="3591" width="13" style="6" customWidth="1"/>
    <col min="3592" max="3592" width="17.42578125" style="6" customWidth="1"/>
    <col min="3593" max="3593" width="19.28515625" style="6" customWidth="1"/>
    <col min="3594" max="3594" width="16.7109375" style="6" customWidth="1"/>
    <col min="3595" max="3596" width="6.28515625" style="6" customWidth="1"/>
    <col min="3597" max="3840" width="9.140625" style="6"/>
    <col min="3841" max="3841" width="13.7109375" style="6" customWidth="1"/>
    <col min="3842" max="3842" width="10.140625" style="6" customWidth="1"/>
    <col min="3843" max="3843" width="9.42578125" style="6" customWidth="1"/>
    <col min="3844" max="3844" width="8.28515625" style="6" customWidth="1"/>
    <col min="3845" max="3845" width="13.5703125" style="6" customWidth="1"/>
    <col min="3846" max="3846" width="10.5703125" style="6" customWidth="1"/>
    <col min="3847" max="3847" width="13" style="6" customWidth="1"/>
    <col min="3848" max="3848" width="17.42578125" style="6" customWidth="1"/>
    <col min="3849" max="3849" width="19.28515625" style="6" customWidth="1"/>
    <col min="3850" max="3850" width="16.7109375" style="6" customWidth="1"/>
    <col min="3851" max="3852" width="6.28515625" style="6" customWidth="1"/>
    <col min="3853" max="4096" width="9.140625" style="6"/>
    <col min="4097" max="4097" width="13.7109375" style="6" customWidth="1"/>
    <col min="4098" max="4098" width="10.140625" style="6" customWidth="1"/>
    <col min="4099" max="4099" width="9.42578125" style="6" customWidth="1"/>
    <col min="4100" max="4100" width="8.28515625" style="6" customWidth="1"/>
    <col min="4101" max="4101" width="13.5703125" style="6" customWidth="1"/>
    <col min="4102" max="4102" width="10.5703125" style="6" customWidth="1"/>
    <col min="4103" max="4103" width="13" style="6" customWidth="1"/>
    <col min="4104" max="4104" width="17.42578125" style="6" customWidth="1"/>
    <col min="4105" max="4105" width="19.28515625" style="6" customWidth="1"/>
    <col min="4106" max="4106" width="16.7109375" style="6" customWidth="1"/>
    <col min="4107" max="4108" width="6.28515625" style="6" customWidth="1"/>
    <col min="4109" max="4352" width="9.140625" style="6"/>
    <col min="4353" max="4353" width="13.7109375" style="6" customWidth="1"/>
    <col min="4354" max="4354" width="10.140625" style="6" customWidth="1"/>
    <col min="4355" max="4355" width="9.42578125" style="6" customWidth="1"/>
    <col min="4356" max="4356" width="8.28515625" style="6" customWidth="1"/>
    <col min="4357" max="4357" width="13.5703125" style="6" customWidth="1"/>
    <col min="4358" max="4358" width="10.5703125" style="6" customWidth="1"/>
    <col min="4359" max="4359" width="13" style="6" customWidth="1"/>
    <col min="4360" max="4360" width="17.42578125" style="6" customWidth="1"/>
    <col min="4361" max="4361" width="19.28515625" style="6" customWidth="1"/>
    <col min="4362" max="4362" width="16.7109375" style="6" customWidth="1"/>
    <col min="4363" max="4364" width="6.28515625" style="6" customWidth="1"/>
    <col min="4365" max="4608" width="9.140625" style="6"/>
    <col min="4609" max="4609" width="13.7109375" style="6" customWidth="1"/>
    <col min="4610" max="4610" width="10.140625" style="6" customWidth="1"/>
    <col min="4611" max="4611" width="9.42578125" style="6" customWidth="1"/>
    <col min="4612" max="4612" width="8.28515625" style="6" customWidth="1"/>
    <col min="4613" max="4613" width="13.5703125" style="6" customWidth="1"/>
    <col min="4614" max="4614" width="10.5703125" style="6" customWidth="1"/>
    <col min="4615" max="4615" width="13" style="6" customWidth="1"/>
    <col min="4616" max="4616" width="17.42578125" style="6" customWidth="1"/>
    <col min="4617" max="4617" width="19.28515625" style="6" customWidth="1"/>
    <col min="4618" max="4618" width="16.7109375" style="6" customWidth="1"/>
    <col min="4619" max="4620" width="6.28515625" style="6" customWidth="1"/>
    <col min="4621" max="4864" width="9.140625" style="6"/>
    <col min="4865" max="4865" width="13.7109375" style="6" customWidth="1"/>
    <col min="4866" max="4866" width="10.140625" style="6" customWidth="1"/>
    <col min="4867" max="4867" width="9.42578125" style="6" customWidth="1"/>
    <col min="4868" max="4868" width="8.28515625" style="6" customWidth="1"/>
    <col min="4869" max="4869" width="13.5703125" style="6" customWidth="1"/>
    <col min="4870" max="4870" width="10.5703125" style="6" customWidth="1"/>
    <col min="4871" max="4871" width="13" style="6" customWidth="1"/>
    <col min="4872" max="4872" width="17.42578125" style="6" customWidth="1"/>
    <col min="4873" max="4873" width="19.28515625" style="6" customWidth="1"/>
    <col min="4874" max="4874" width="16.7109375" style="6" customWidth="1"/>
    <col min="4875" max="4876" width="6.28515625" style="6" customWidth="1"/>
    <col min="4877" max="5120" width="9.140625" style="6"/>
    <col min="5121" max="5121" width="13.7109375" style="6" customWidth="1"/>
    <col min="5122" max="5122" width="10.140625" style="6" customWidth="1"/>
    <col min="5123" max="5123" width="9.42578125" style="6" customWidth="1"/>
    <col min="5124" max="5124" width="8.28515625" style="6" customWidth="1"/>
    <col min="5125" max="5125" width="13.5703125" style="6" customWidth="1"/>
    <col min="5126" max="5126" width="10.5703125" style="6" customWidth="1"/>
    <col min="5127" max="5127" width="13" style="6" customWidth="1"/>
    <col min="5128" max="5128" width="17.42578125" style="6" customWidth="1"/>
    <col min="5129" max="5129" width="19.28515625" style="6" customWidth="1"/>
    <col min="5130" max="5130" width="16.7109375" style="6" customWidth="1"/>
    <col min="5131" max="5132" width="6.28515625" style="6" customWidth="1"/>
    <col min="5133" max="5376" width="9.140625" style="6"/>
    <col min="5377" max="5377" width="13.7109375" style="6" customWidth="1"/>
    <col min="5378" max="5378" width="10.140625" style="6" customWidth="1"/>
    <col min="5379" max="5379" width="9.42578125" style="6" customWidth="1"/>
    <col min="5380" max="5380" width="8.28515625" style="6" customWidth="1"/>
    <col min="5381" max="5381" width="13.5703125" style="6" customWidth="1"/>
    <col min="5382" max="5382" width="10.5703125" style="6" customWidth="1"/>
    <col min="5383" max="5383" width="13" style="6" customWidth="1"/>
    <col min="5384" max="5384" width="17.42578125" style="6" customWidth="1"/>
    <col min="5385" max="5385" width="19.28515625" style="6" customWidth="1"/>
    <col min="5386" max="5386" width="16.7109375" style="6" customWidth="1"/>
    <col min="5387" max="5388" width="6.28515625" style="6" customWidth="1"/>
    <col min="5389" max="5632" width="9.140625" style="6"/>
    <col min="5633" max="5633" width="13.7109375" style="6" customWidth="1"/>
    <col min="5634" max="5634" width="10.140625" style="6" customWidth="1"/>
    <col min="5635" max="5635" width="9.42578125" style="6" customWidth="1"/>
    <col min="5636" max="5636" width="8.28515625" style="6" customWidth="1"/>
    <col min="5637" max="5637" width="13.5703125" style="6" customWidth="1"/>
    <col min="5638" max="5638" width="10.5703125" style="6" customWidth="1"/>
    <col min="5639" max="5639" width="13" style="6" customWidth="1"/>
    <col min="5640" max="5640" width="17.42578125" style="6" customWidth="1"/>
    <col min="5641" max="5641" width="19.28515625" style="6" customWidth="1"/>
    <col min="5642" max="5642" width="16.7109375" style="6" customWidth="1"/>
    <col min="5643" max="5644" width="6.28515625" style="6" customWidth="1"/>
    <col min="5645" max="5888" width="9.140625" style="6"/>
    <col min="5889" max="5889" width="13.7109375" style="6" customWidth="1"/>
    <col min="5890" max="5890" width="10.140625" style="6" customWidth="1"/>
    <col min="5891" max="5891" width="9.42578125" style="6" customWidth="1"/>
    <col min="5892" max="5892" width="8.28515625" style="6" customWidth="1"/>
    <col min="5893" max="5893" width="13.5703125" style="6" customWidth="1"/>
    <col min="5894" max="5894" width="10.5703125" style="6" customWidth="1"/>
    <col min="5895" max="5895" width="13" style="6" customWidth="1"/>
    <col min="5896" max="5896" width="17.42578125" style="6" customWidth="1"/>
    <col min="5897" max="5897" width="19.28515625" style="6" customWidth="1"/>
    <col min="5898" max="5898" width="16.7109375" style="6" customWidth="1"/>
    <col min="5899" max="5900" width="6.28515625" style="6" customWidth="1"/>
    <col min="5901" max="6144" width="9.140625" style="6"/>
    <col min="6145" max="6145" width="13.7109375" style="6" customWidth="1"/>
    <col min="6146" max="6146" width="10.140625" style="6" customWidth="1"/>
    <col min="6147" max="6147" width="9.42578125" style="6" customWidth="1"/>
    <col min="6148" max="6148" width="8.28515625" style="6" customWidth="1"/>
    <col min="6149" max="6149" width="13.5703125" style="6" customWidth="1"/>
    <col min="6150" max="6150" width="10.5703125" style="6" customWidth="1"/>
    <col min="6151" max="6151" width="13" style="6" customWidth="1"/>
    <col min="6152" max="6152" width="17.42578125" style="6" customWidth="1"/>
    <col min="6153" max="6153" width="19.28515625" style="6" customWidth="1"/>
    <col min="6154" max="6154" width="16.7109375" style="6" customWidth="1"/>
    <col min="6155" max="6156" width="6.28515625" style="6" customWidth="1"/>
    <col min="6157" max="6400" width="9.140625" style="6"/>
    <col min="6401" max="6401" width="13.7109375" style="6" customWidth="1"/>
    <col min="6402" max="6402" width="10.140625" style="6" customWidth="1"/>
    <col min="6403" max="6403" width="9.42578125" style="6" customWidth="1"/>
    <col min="6404" max="6404" width="8.28515625" style="6" customWidth="1"/>
    <col min="6405" max="6405" width="13.5703125" style="6" customWidth="1"/>
    <col min="6406" max="6406" width="10.5703125" style="6" customWidth="1"/>
    <col min="6407" max="6407" width="13" style="6" customWidth="1"/>
    <col min="6408" max="6408" width="17.42578125" style="6" customWidth="1"/>
    <col min="6409" max="6409" width="19.28515625" style="6" customWidth="1"/>
    <col min="6410" max="6410" width="16.7109375" style="6" customWidth="1"/>
    <col min="6411" max="6412" width="6.28515625" style="6" customWidth="1"/>
    <col min="6413" max="6656" width="9.140625" style="6"/>
    <col min="6657" max="6657" width="13.7109375" style="6" customWidth="1"/>
    <col min="6658" max="6658" width="10.140625" style="6" customWidth="1"/>
    <col min="6659" max="6659" width="9.42578125" style="6" customWidth="1"/>
    <col min="6660" max="6660" width="8.28515625" style="6" customWidth="1"/>
    <col min="6661" max="6661" width="13.5703125" style="6" customWidth="1"/>
    <col min="6662" max="6662" width="10.5703125" style="6" customWidth="1"/>
    <col min="6663" max="6663" width="13" style="6" customWidth="1"/>
    <col min="6664" max="6664" width="17.42578125" style="6" customWidth="1"/>
    <col min="6665" max="6665" width="19.28515625" style="6" customWidth="1"/>
    <col min="6666" max="6666" width="16.7109375" style="6" customWidth="1"/>
    <col min="6667" max="6668" width="6.28515625" style="6" customWidth="1"/>
    <col min="6669" max="6912" width="9.140625" style="6"/>
    <col min="6913" max="6913" width="13.7109375" style="6" customWidth="1"/>
    <col min="6914" max="6914" width="10.140625" style="6" customWidth="1"/>
    <col min="6915" max="6915" width="9.42578125" style="6" customWidth="1"/>
    <col min="6916" max="6916" width="8.28515625" style="6" customWidth="1"/>
    <col min="6917" max="6917" width="13.5703125" style="6" customWidth="1"/>
    <col min="6918" max="6918" width="10.5703125" style="6" customWidth="1"/>
    <col min="6919" max="6919" width="13" style="6" customWidth="1"/>
    <col min="6920" max="6920" width="17.42578125" style="6" customWidth="1"/>
    <col min="6921" max="6921" width="19.28515625" style="6" customWidth="1"/>
    <col min="6922" max="6922" width="16.7109375" style="6" customWidth="1"/>
    <col min="6923" max="6924" width="6.28515625" style="6" customWidth="1"/>
    <col min="6925" max="7168" width="9.140625" style="6"/>
    <col min="7169" max="7169" width="13.7109375" style="6" customWidth="1"/>
    <col min="7170" max="7170" width="10.140625" style="6" customWidth="1"/>
    <col min="7171" max="7171" width="9.42578125" style="6" customWidth="1"/>
    <col min="7172" max="7172" width="8.28515625" style="6" customWidth="1"/>
    <col min="7173" max="7173" width="13.5703125" style="6" customWidth="1"/>
    <col min="7174" max="7174" width="10.5703125" style="6" customWidth="1"/>
    <col min="7175" max="7175" width="13" style="6" customWidth="1"/>
    <col min="7176" max="7176" width="17.42578125" style="6" customWidth="1"/>
    <col min="7177" max="7177" width="19.28515625" style="6" customWidth="1"/>
    <col min="7178" max="7178" width="16.7109375" style="6" customWidth="1"/>
    <col min="7179" max="7180" width="6.28515625" style="6" customWidth="1"/>
    <col min="7181" max="7424" width="9.140625" style="6"/>
    <col min="7425" max="7425" width="13.7109375" style="6" customWidth="1"/>
    <col min="7426" max="7426" width="10.140625" style="6" customWidth="1"/>
    <col min="7427" max="7427" width="9.42578125" style="6" customWidth="1"/>
    <col min="7428" max="7428" width="8.28515625" style="6" customWidth="1"/>
    <col min="7429" max="7429" width="13.5703125" style="6" customWidth="1"/>
    <col min="7430" max="7430" width="10.5703125" style="6" customWidth="1"/>
    <col min="7431" max="7431" width="13" style="6" customWidth="1"/>
    <col min="7432" max="7432" width="17.42578125" style="6" customWidth="1"/>
    <col min="7433" max="7433" width="19.28515625" style="6" customWidth="1"/>
    <col min="7434" max="7434" width="16.7109375" style="6" customWidth="1"/>
    <col min="7435" max="7436" width="6.28515625" style="6" customWidth="1"/>
    <col min="7437" max="7680" width="9.140625" style="6"/>
    <col min="7681" max="7681" width="13.7109375" style="6" customWidth="1"/>
    <col min="7682" max="7682" width="10.140625" style="6" customWidth="1"/>
    <col min="7683" max="7683" width="9.42578125" style="6" customWidth="1"/>
    <col min="7684" max="7684" width="8.28515625" style="6" customWidth="1"/>
    <col min="7685" max="7685" width="13.5703125" style="6" customWidth="1"/>
    <col min="7686" max="7686" width="10.5703125" style="6" customWidth="1"/>
    <col min="7687" max="7687" width="13" style="6" customWidth="1"/>
    <col min="7688" max="7688" width="17.42578125" style="6" customWidth="1"/>
    <col min="7689" max="7689" width="19.28515625" style="6" customWidth="1"/>
    <col min="7690" max="7690" width="16.7109375" style="6" customWidth="1"/>
    <col min="7691" max="7692" width="6.28515625" style="6" customWidth="1"/>
    <col min="7693" max="7936" width="9.140625" style="6"/>
    <col min="7937" max="7937" width="13.7109375" style="6" customWidth="1"/>
    <col min="7938" max="7938" width="10.140625" style="6" customWidth="1"/>
    <col min="7939" max="7939" width="9.42578125" style="6" customWidth="1"/>
    <col min="7940" max="7940" width="8.28515625" style="6" customWidth="1"/>
    <col min="7941" max="7941" width="13.5703125" style="6" customWidth="1"/>
    <col min="7942" max="7942" width="10.5703125" style="6" customWidth="1"/>
    <col min="7943" max="7943" width="13" style="6" customWidth="1"/>
    <col min="7944" max="7944" width="17.42578125" style="6" customWidth="1"/>
    <col min="7945" max="7945" width="19.28515625" style="6" customWidth="1"/>
    <col min="7946" max="7946" width="16.7109375" style="6" customWidth="1"/>
    <col min="7947" max="7948" width="6.28515625" style="6" customWidth="1"/>
    <col min="7949" max="8192" width="9.140625" style="6"/>
    <col min="8193" max="8193" width="13.7109375" style="6" customWidth="1"/>
    <col min="8194" max="8194" width="10.140625" style="6" customWidth="1"/>
    <col min="8195" max="8195" width="9.42578125" style="6" customWidth="1"/>
    <col min="8196" max="8196" width="8.28515625" style="6" customWidth="1"/>
    <col min="8197" max="8197" width="13.5703125" style="6" customWidth="1"/>
    <col min="8198" max="8198" width="10.5703125" style="6" customWidth="1"/>
    <col min="8199" max="8199" width="13" style="6" customWidth="1"/>
    <col min="8200" max="8200" width="17.42578125" style="6" customWidth="1"/>
    <col min="8201" max="8201" width="19.28515625" style="6" customWidth="1"/>
    <col min="8202" max="8202" width="16.7109375" style="6" customWidth="1"/>
    <col min="8203" max="8204" width="6.28515625" style="6" customWidth="1"/>
    <col min="8205" max="8448" width="9.140625" style="6"/>
    <col min="8449" max="8449" width="13.7109375" style="6" customWidth="1"/>
    <col min="8450" max="8450" width="10.140625" style="6" customWidth="1"/>
    <col min="8451" max="8451" width="9.42578125" style="6" customWidth="1"/>
    <col min="8452" max="8452" width="8.28515625" style="6" customWidth="1"/>
    <col min="8453" max="8453" width="13.5703125" style="6" customWidth="1"/>
    <col min="8454" max="8454" width="10.5703125" style="6" customWidth="1"/>
    <col min="8455" max="8455" width="13" style="6" customWidth="1"/>
    <col min="8456" max="8456" width="17.42578125" style="6" customWidth="1"/>
    <col min="8457" max="8457" width="19.28515625" style="6" customWidth="1"/>
    <col min="8458" max="8458" width="16.7109375" style="6" customWidth="1"/>
    <col min="8459" max="8460" width="6.28515625" style="6" customWidth="1"/>
    <col min="8461" max="8704" width="9.140625" style="6"/>
    <col min="8705" max="8705" width="13.7109375" style="6" customWidth="1"/>
    <col min="8706" max="8706" width="10.140625" style="6" customWidth="1"/>
    <col min="8707" max="8707" width="9.42578125" style="6" customWidth="1"/>
    <col min="8708" max="8708" width="8.28515625" style="6" customWidth="1"/>
    <col min="8709" max="8709" width="13.5703125" style="6" customWidth="1"/>
    <col min="8710" max="8710" width="10.5703125" style="6" customWidth="1"/>
    <col min="8711" max="8711" width="13" style="6" customWidth="1"/>
    <col min="8712" max="8712" width="17.42578125" style="6" customWidth="1"/>
    <col min="8713" max="8713" width="19.28515625" style="6" customWidth="1"/>
    <col min="8714" max="8714" width="16.7109375" style="6" customWidth="1"/>
    <col min="8715" max="8716" width="6.28515625" style="6" customWidth="1"/>
    <col min="8717" max="8960" width="9.140625" style="6"/>
    <col min="8961" max="8961" width="13.7109375" style="6" customWidth="1"/>
    <col min="8962" max="8962" width="10.140625" style="6" customWidth="1"/>
    <col min="8963" max="8963" width="9.42578125" style="6" customWidth="1"/>
    <col min="8964" max="8964" width="8.28515625" style="6" customWidth="1"/>
    <col min="8965" max="8965" width="13.5703125" style="6" customWidth="1"/>
    <col min="8966" max="8966" width="10.5703125" style="6" customWidth="1"/>
    <col min="8967" max="8967" width="13" style="6" customWidth="1"/>
    <col min="8968" max="8968" width="17.42578125" style="6" customWidth="1"/>
    <col min="8969" max="8969" width="19.28515625" style="6" customWidth="1"/>
    <col min="8970" max="8970" width="16.7109375" style="6" customWidth="1"/>
    <col min="8971" max="8972" width="6.28515625" style="6" customWidth="1"/>
    <col min="8973" max="9216" width="9.140625" style="6"/>
    <col min="9217" max="9217" width="13.7109375" style="6" customWidth="1"/>
    <col min="9218" max="9218" width="10.140625" style="6" customWidth="1"/>
    <col min="9219" max="9219" width="9.42578125" style="6" customWidth="1"/>
    <col min="9220" max="9220" width="8.28515625" style="6" customWidth="1"/>
    <col min="9221" max="9221" width="13.5703125" style="6" customWidth="1"/>
    <col min="9222" max="9222" width="10.5703125" style="6" customWidth="1"/>
    <col min="9223" max="9223" width="13" style="6" customWidth="1"/>
    <col min="9224" max="9224" width="17.42578125" style="6" customWidth="1"/>
    <col min="9225" max="9225" width="19.28515625" style="6" customWidth="1"/>
    <col min="9226" max="9226" width="16.7109375" style="6" customWidth="1"/>
    <col min="9227" max="9228" width="6.28515625" style="6" customWidth="1"/>
    <col min="9229" max="9472" width="9.140625" style="6"/>
    <col min="9473" max="9473" width="13.7109375" style="6" customWidth="1"/>
    <col min="9474" max="9474" width="10.140625" style="6" customWidth="1"/>
    <col min="9475" max="9475" width="9.42578125" style="6" customWidth="1"/>
    <col min="9476" max="9476" width="8.28515625" style="6" customWidth="1"/>
    <col min="9477" max="9477" width="13.5703125" style="6" customWidth="1"/>
    <col min="9478" max="9478" width="10.5703125" style="6" customWidth="1"/>
    <col min="9479" max="9479" width="13" style="6" customWidth="1"/>
    <col min="9480" max="9480" width="17.42578125" style="6" customWidth="1"/>
    <col min="9481" max="9481" width="19.28515625" style="6" customWidth="1"/>
    <col min="9482" max="9482" width="16.7109375" style="6" customWidth="1"/>
    <col min="9483" max="9484" width="6.28515625" style="6" customWidth="1"/>
    <col min="9485" max="9728" width="9.140625" style="6"/>
    <col min="9729" max="9729" width="13.7109375" style="6" customWidth="1"/>
    <col min="9730" max="9730" width="10.140625" style="6" customWidth="1"/>
    <col min="9731" max="9731" width="9.42578125" style="6" customWidth="1"/>
    <col min="9732" max="9732" width="8.28515625" style="6" customWidth="1"/>
    <col min="9733" max="9733" width="13.5703125" style="6" customWidth="1"/>
    <col min="9734" max="9734" width="10.5703125" style="6" customWidth="1"/>
    <col min="9735" max="9735" width="13" style="6" customWidth="1"/>
    <col min="9736" max="9736" width="17.42578125" style="6" customWidth="1"/>
    <col min="9737" max="9737" width="19.28515625" style="6" customWidth="1"/>
    <col min="9738" max="9738" width="16.7109375" style="6" customWidth="1"/>
    <col min="9739" max="9740" width="6.28515625" style="6" customWidth="1"/>
    <col min="9741" max="9984" width="9.140625" style="6"/>
    <col min="9985" max="9985" width="13.7109375" style="6" customWidth="1"/>
    <col min="9986" max="9986" width="10.140625" style="6" customWidth="1"/>
    <col min="9987" max="9987" width="9.42578125" style="6" customWidth="1"/>
    <col min="9988" max="9988" width="8.28515625" style="6" customWidth="1"/>
    <col min="9989" max="9989" width="13.5703125" style="6" customWidth="1"/>
    <col min="9990" max="9990" width="10.5703125" style="6" customWidth="1"/>
    <col min="9991" max="9991" width="13" style="6" customWidth="1"/>
    <col min="9992" max="9992" width="17.42578125" style="6" customWidth="1"/>
    <col min="9993" max="9993" width="19.28515625" style="6" customWidth="1"/>
    <col min="9994" max="9994" width="16.7109375" style="6" customWidth="1"/>
    <col min="9995" max="9996" width="6.28515625" style="6" customWidth="1"/>
    <col min="9997" max="10240" width="9.140625" style="6"/>
    <col min="10241" max="10241" width="13.7109375" style="6" customWidth="1"/>
    <col min="10242" max="10242" width="10.140625" style="6" customWidth="1"/>
    <col min="10243" max="10243" width="9.42578125" style="6" customWidth="1"/>
    <col min="10244" max="10244" width="8.28515625" style="6" customWidth="1"/>
    <col min="10245" max="10245" width="13.5703125" style="6" customWidth="1"/>
    <col min="10246" max="10246" width="10.5703125" style="6" customWidth="1"/>
    <col min="10247" max="10247" width="13" style="6" customWidth="1"/>
    <col min="10248" max="10248" width="17.42578125" style="6" customWidth="1"/>
    <col min="10249" max="10249" width="19.28515625" style="6" customWidth="1"/>
    <col min="10250" max="10250" width="16.7109375" style="6" customWidth="1"/>
    <col min="10251" max="10252" width="6.28515625" style="6" customWidth="1"/>
    <col min="10253" max="10496" width="9.140625" style="6"/>
    <col min="10497" max="10497" width="13.7109375" style="6" customWidth="1"/>
    <col min="10498" max="10498" width="10.140625" style="6" customWidth="1"/>
    <col min="10499" max="10499" width="9.42578125" style="6" customWidth="1"/>
    <col min="10500" max="10500" width="8.28515625" style="6" customWidth="1"/>
    <col min="10501" max="10501" width="13.5703125" style="6" customWidth="1"/>
    <col min="10502" max="10502" width="10.5703125" style="6" customWidth="1"/>
    <col min="10503" max="10503" width="13" style="6" customWidth="1"/>
    <col min="10504" max="10504" width="17.42578125" style="6" customWidth="1"/>
    <col min="10505" max="10505" width="19.28515625" style="6" customWidth="1"/>
    <col min="10506" max="10506" width="16.7109375" style="6" customWidth="1"/>
    <col min="10507" max="10508" width="6.28515625" style="6" customWidth="1"/>
    <col min="10509" max="10752" width="9.140625" style="6"/>
    <col min="10753" max="10753" width="13.7109375" style="6" customWidth="1"/>
    <col min="10754" max="10754" width="10.140625" style="6" customWidth="1"/>
    <col min="10755" max="10755" width="9.42578125" style="6" customWidth="1"/>
    <col min="10756" max="10756" width="8.28515625" style="6" customWidth="1"/>
    <col min="10757" max="10757" width="13.5703125" style="6" customWidth="1"/>
    <col min="10758" max="10758" width="10.5703125" style="6" customWidth="1"/>
    <col min="10759" max="10759" width="13" style="6" customWidth="1"/>
    <col min="10760" max="10760" width="17.42578125" style="6" customWidth="1"/>
    <col min="10761" max="10761" width="19.28515625" style="6" customWidth="1"/>
    <col min="10762" max="10762" width="16.7109375" style="6" customWidth="1"/>
    <col min="10763" max="10764" width="6.28515625" style="6" customWidth="1"/>
    <col min="10765" max="11008" width="9.140625" style="6"/>
    <col min="11009" max="11009" width="13.7109375" style="6" customWidth="1"/>
    <col min="11010" max="11010" width="10.140625" style="6" customWidth="1"/>
    <col min="11011" max="11011" width="9.42578125" style="6" customWidth="1"/>
    <col min="11012" max="11012" width="8.28515625" style="6" customWidth="1"/>
    <col min="11013" max="11013" width="13.5703125" style="6" customWidth="1"/>
    <col min="11014" max="11014" width="10.5703125" style="6" customWidth="1"/>
    <col min="11015" max="11015" width="13" style="6" customWidth="1"/>
    <col min="11016" max="11016" width="17.42578125" style="6" customWidth="1"/>
    <col min="11017" max="11017" width="19.28515625" style="6" customWidth="1"/>
    <col min="11018" max="11018" width="16.7109375" style="6" customWidth="1"/>
    <col min="11019" max="11020" width="6.28515625" style="6" customWidth="1"/>
    <col min="11021" max="11264" width="9.140625" style="6"/>
    <col min="11265" max="11265" width="13.7109375" style="6" customWidth="1"/>
    <col min="11266" max="11266" width="10.140625" style="6" customWidth="1"/>
    <col min="11267" max="11267" width="9.42578125" style="6" customWidth="1"/>
    <col min="11268" max="11268" width="8.28515625" style="6" customWidth="1"/>
    <col min="11269" max="11269" width="13.5703125" style="6" customWidth="1"/>
    <col min="11270" max="11270" width="10.5703125" style="6" customWidth="1"/>
    <col min="11271" max="11271" width="13" style="6" customWidth="1"/>
    <col min="11272" max="11272" width="17.42578125" style="6" customWidth="1"/>
    <col min="11273" max="11273" width="19.28515625" style="6" customWidth="1"/>
    <col min="11274" max="11274" width="16.7109375" style="6" customWidth="1"/>
    <col min="11275" max="11276" width="6.28515625" style="6" customWidth="1"/>
    <col min="11277" max="11520" width="9.140625" style="6"/>
    <col min="11521" max="11521" width="13.7109375" style="6" customWidth="1"/>
    <col min="11522" max="11522" width="10.140625" style="6" customWidth="1"/>
    <col min="11523" max="11523" width="9.42578125" style="6" customWidth="1"/>
    <col min="11524" max="11524" width="8.28515625" style="6" customWidth="1"/>
    <col min="11525" max="11525" width="13.5703125" style="6" customWidth="1"/>
    <col min="11526" max="11526" width="10.5703125" style="6" customWidth="1"/>
    <col min="11527" max="11527" width="13" style="6" customWidth="1"/>
    <col min="11528" max="11528" width="17.42578125" style="6" customWidth="1"/>
    <col min="11529" max="11529" width="19.28515625" style="6" customWidth="1"/>
    <col min="11530" max="11530" width="16.7109375" style="6" customWidth="1"/>
    <col min="11531" max="11532" width="6.28515625" style="6" customWidth="1"/>
    <col min="11533" max="11776" width="9.140625" style="6"/>
    <col min="11777" max="11777" width="13.7109375" style="6" customWidth="1"/>
    <col min="11778" max="11778" width="10.140625" style="6" customWidth="1"/>
    <col min="11779" max="11779" width="9.42578125" style="6" customWidth="1"/>
    <col min="11780" max="11780" width="8.28515625" style="6" customWidth="1"/>
    <col min="11781" max="11781" width="13.5703125" style="6" customWidth="1"/>
    <col min="11782" max="11782" width="10.5703125" style="6" customWidth="1"/>
    <col min="11783" max="11783" width="13" style="6" customWidth="1"/>
    <col min="11784" max="11784" width="17.42578125" style="6" customWidth="1"/>
    <col min="11785" max="11785" width="19.28515625" style="6" customWidth="1"/>
    <col min="11786" max="11786" width="16.7109375" style="6" customWidth="1"/>
    <col min="11787" max="11788" width="6.28515625" style="6" customWidth="1"/>
    <col min="11789" max="12032" width="9.140625" style="6"/>
    <col min="12033" max="12033" width="13.7109375" style="6" customWidth="1"/>
    <col min="12034" max="12034" width="10.140625" style="6" customWidth="1"/>
    <col min="12035" max="12035" width="9.42578125" style="6" customWidth="1"/>
    <col min="12036" max="12036" width="8.28515625" style="6" customWidth="1"/>
    <col min="12037" max="12037" width="13.5703125" style="6" customWidth="1"/>
    <col min="12038" max="12038" width="10.5703125" style="6" customWidth="1"/>
    <col min="12039" max="12039" width="13" style="6" customWidth="1"/>
    <col min="12040" max="12040" width="17.42578125" style="6" customWidth="1"/>
    <col min="12041" max="12041" width="19.28515625" style="6" customWidth="1"/>
    <col min="12042" max="12042" width="16.7109375" style="6" customWidth="1"/>
    <col min="12043" max="12044" width="6.28515625" style="6" customWidth="1"/>
    <col min="12045" max="12288" width="9.140625" style="6"/>
    <col min="12289" max="12289" width="13.7109375" style="6" customWidth="1"/>
    <col min="12290" max="12290" width="10.140625" style="6" customWidth="1"/>
    <col min="12291" max="12291" width="9.42578125" style="6" customWidth="1"/>
    <col min="12292" max="12292" width="8.28515625" style="6" customWidth="1"/>
    <col min="12293" max="12293" width="13.5703125" style="6" customWidth="1"/>
    <col min="12294" max="12294" width="10.5703125" style="6" customWidth="1"/>
    <col min="12295" max="12295" width="13" style="6" customWidth="1"/>
    <col min="12296" max="12296" width="17.42578125" style="6" customWidth="1"/>
    <col min="12297" max="12297" width="19.28515625" style="6" customWidth="1"/>
    <col min="12298" max="12298" width="16.7109375" style="6" customWidth="1"/>
    <col min="12299" max="12300" width="6.28515625" style="6" customWidth="1"/>
    <col min="12301" max="12544" width="9.140625" style="6"/>
    <col min="12545" max="12545" width="13.7109375" style="6" customWidth="1"/>
    <col min="12546" max="12546" width="10.140625" style="6" customWidth="1"/>
    <col min="12547" max="12547" width="9.42578125" style="6" customWidth="1"/>
    <col min="12548" max="12548" width="8.28515625" style="6" customWidth="1"/>
    <col min="12549" max="12549" width="13.5703125" style="6" customWidth="1"/>
    <col min="12550" max="12550" width="10.5703125" style="6" customWidth="1"/>
    <col min="12551" max="12551" width="13" style="6" customWidth="1"/>
    <col min="12552" max="12552" width="17.42578125" style="6" customWidth="1"/>
    <col min="12553" max="12553" width="19.28515625" style="6" customWidth="1"/>
    <col min="12554" max="12554" width="16.7109375" style="6" customWidth="1"/>
    <col min="12555" max="12556" width="6.28515625" style="6" customWidth="1"/>
    <col min="12557" max="12800" width="9.140625" style="6"/>
    <col min="12801" max="12801" width="13.7109375" style="6" customWidth="1"/>
    <col min="12802" max="12802" width="10.140625" style="6" customWidth="1"/>
    <col min="12803" max="12803" width="9.42578125" style="6" customWidth="1"/>
    <col min="12804" max="12804" width="8.28515625" style="6" customWidth="1"/>
    <col min="12805" max="12805" width="13.5703125" style="6" customWidth="1"/>
    <col min="12806" max="12806" width="10.5703125" style="6" customWidth="1"/>
    <col min="12807" max="12807" width="13" style="6" customWidth="1"/>
    <col min="12808" max="12808" width="17.42578125" style="6" customWidth="1"/>
    <col min="12809" max="12809" width="19.28515625" style="6" customWidth="1"/>
    <col min="12810" max="12810" width="16.7109375" style="6" customWidth="1"/>
    <col min="12811" max="12812" width="6.28515625" style="6" customWidth="1"/>
    <col min="12813" max="13056" width="9.140625" style="6"/>
    <col min="13057" max="13057" width="13.7109375" style="6" customWidth="1"/>
    <col min="13058" max="13058" width="10.140625" style="6" customWidth="1"/>
    <col min="13059" max="13059" width="9.42578125" style="6" customWidth="1"/>
    <col min="13060" max="13060" width="8.28515625" style="6" customWidth="1"/>
    <col min="13061" max="13061" width="13.5703125" style="6" customWidth="1"/>
    <col min="13062" max="13062" width="10.5703125" style="6" customWidth="1"/>
    <col min="13063" max="13063" width="13" style="6" customWidth="1"/>
    <col min="13064" max="13064" width="17.42578125" style="6" customWidth="1"/>
    <col min="13065" max="13065" width="19.28515625" style="6" customWidth="1"/>
    <col min="13066" max="13066" width="16.7109375" style="6" customWidth="1"/>
    <col min="13067" max="13068" width="6.28515625" style="6" customWidth="1"/>
    <col min="13069" max="13312" width="9.140625" style="6"/>
    <col min="13313" max="13313" width="13.7109375" style="6" customWidth="1"/>
    <col min="13314" max="13314" width="10.140625" style="6" customWidth="1"/>
    <col min="13315" max="13315" width="9.42578125" style="6" customWidth="1"/>
    <col min="13316" max="13316" width="8.28515625" style="6" customWidth="1"/>
    <col min="13317" max="13317" width="13.5703125" style="6" customWidth="1"/>
    <col min="13318" max="13318" width="10.5703125" style="6" customWidth="1"/>
    <col min="13319" max="13319" width="13" style="6" customWidth="1"/>
    <col min="13320" max="13320" width="17.42578125" style="6" customWidth="1"/>
    <col min="13321" max="13321" width="19.28515625" style="6" customWidth="1"/>
    <col min="13322" max="13322" width="16.7109375" style="6" customWidth="1"/>
    <col min="13323" max="13324" width="6.28515625" style="6" customWidth="1"/>
    <col min="13325" max="13568" width="9.140625" style="6"/>
    <col min="13569" max="13569" width="13.7109375" style="6" customWidth="1"/>
    <col min="13570" max="13570" width="10.140625" style="6" customWidth="1"/>
    <col min="13571" max="13571" width="9.42578125" style="6" customWidth="1"/>
    <col min="13572" max="13572" width="8.28515625" style="6" customWidth="1"/>
    <col min="13573" max="13573" width="13.5703125" style="6" customWidth="1"/>
    <col min="13574" max="13574" width="10.5703125" style="6" customWidth="1"/>
    <col min="13575" max="13575" width="13" style="6" customWidth="1"/>
    <col min="13576" max="13576" width="17.42578125" style="6" customWidth="1"/>
    <col min="13577" max="13577" width="19.28515625" style="6" customWidth="1"/>
    <col min="13578" max="13578" width="16.7109375" style="6" customWidth="1"/>
    <col min="13579" max="13580" width="6.28515625" style="6" customWidth="1"/>
    <col min="13581" max="13824" width="9.140625" style="6"/>
    <col min="13825" max="13825" width="13.7109375" style="6" customWidth="1"/>
    <col min="13826" max="13826" width="10.140625" style="6" customWidth="1"/>
    <col min="13827" max="13827" width="9.42578125" style="6" customWidth="1"/>
    <col min="13828" max="13828" width="8.28515625" style="6" customWidth="1"/>
    <col min="13829" max="13829" width="13.5703125" style="6" customWidth="1"/>
    <col min="13830" max="13830" width="10.5703125" style="6" customWidth="1"/>
    <col min="13831" max="13831" width="13" style="6" customWidth="1"/>
    <col min="13832" max="13832" width="17.42578125" style="6" customWidth="1"/>
    <col min="13833" max="13833" width="19.28515625" style="6" customWidth="1"/>
    <col min="13834" max="13834" width="16.7109375" style="6" customWidth="1"/>
    <col min="13835" max="13836" width="6.28515625" style="6" customWidth="1"/>
    <col min="13837" max="14080" width="9.140625" style="6"/>
    <col min="14081" max="14081" width="13.7109375" style="6" customWidth="1"/>
    <col min="14082" max="14082" width="10.140625" style="6" customWidth="1"/>
    <col min="14083" max="14083" width="9.42578125" style="6" customWidth="1"/>
    <col min="14084" max="14084" width="8.28515625" style="6" customWidth="1"/>
    <col min="14085" max="14085" width="13.5703125" style="6" customWidth="1"/>
    <col min="14086" max="14086" width="10.5703125" style="6" customWidth="1"/>
    <col min="14087" max="14087" width="13" style="6" customWidth="1"/>
    <col min="14088" max="14088" width="17.42578125" style="6" customWidth="1"/>
    <col min="14089" max="14089" width="19.28515625" style="6" customWidth="1"/>
    <col min="14090" max="14090" width="16.7109375" style="6" customWidth="1"/>
    <col min="14091" max="14092" width="6.28515625" style="6" customWidth="1"/>
    <col min="14093" max="14336" width="9.140625" style="6"/>
    <col min="14337" max="14337" width="13.7109375" style="6" customWidth="1"/>
    <col min="14338" max="14338" width="10.140625" style="6" customWidth="1"/>
    <col min="14339" max="14339" width="9.42578125" style="6" customWidth="1"/>
    <col min="14340" max="14340" width="8.28515625" style="6" customWidth="1"/>
    <col min="14341" max="14341" width="13.5703125" style="6" customWidth="1"/>
    <col min="14342" max="14342" width="10.5703125" style="6" customWidth="1"/>
    <col min="14343" max="14343" width="13" style="6" customWidth="1"/>
    <col min="14344" max="14344" width="17.42578125" style="6" customWidth="1"/>
    <col min="14345" max="14345" width="19.28515625" style="6" customWidth="1"/>
    <col min="14346" max="14346" width="16.7109375" style="6" customWidth="1"/>
    <col min="14347" max="14348" width="6.28515625" style="6" customWidth="1"/>
    <col min="14349" max="14592" width="9.140625" style="6"/>
    <col min="14593" max="14593" width="13.7109375" style="6" customWidth="1"/>
    <col min="14594" max="14594" width="10.140625" style="6" customWidth="1"/>
    <col min="14595" max="14595" width="9.42578125" style="6" customWidth="1"/>
    <col min="14596" max="14596" width="8.28515625" style="6" customWidth="1"/>
    <col min="14597" max="14597" width="13.5703125" style="6" customWidth="1"/>
    <col min="14598" max="14598" width="10.5703125" style="6" customWidth="1"/>
    <col min="14599" max="14599" width="13" style="6" customWidth="1"/>
    <col min="14600" max="14600" width="17.42578125" style="6" customWidth="1"/>
    <col min="14601" max="14601" width="19.28515625" style="6" customWidth="1"/>
    <col min="14602" max="14602" width="16.7109375" style="6" customWidth="1"/>
    <col min="14603" max="14604" width="6.28515625" style="6" customWidth="1"/>
    <col min="14605" max="14848" width="9.140625" style="6"/>
    <col min="14849" max="14849" width="13.7109375" style="6" customWidth="1"/>
    <col min="14850" max="14850" width="10.140625" style="6" customWidth="1"/>
    <col min="14851" max="14851" width="9.42578125" style="6" customWidth="1"/>
    <col min="14852" max="14852" width="8.28515625" style="6" customWidth="1"/>
    <col min="14853" max="14853" width="13.5703125" style="6" customWidth="1"/>
    <col min="14854" max="14854" width="10.5703125" style="6" customWidth="1"/>
    <col min="14855" max="14855" width="13" style="6" customWidth="1"/>
    <col min="14856" max="14856" width="17.42578125" style="6" customWidth="1"/>
    <col min="14857" max="14857" width="19.28515625" style="6" customWidth="1"/>
    <col min="14858" max="14858" width="16.7109375" style="6" customWidth="1"/>
    <col min="14859" max="14860" width="6.28515625" style="6" customWidth="1"/>
    <col min="14861" max="15104" width="9.140625" style="6"/>
    <col min="15105" max="15105" width="13.7109375" style="6" customWidth="1"/>
    <col min="15106" max="15106" width="10.140625" style="6" customWidth="1"/>
    <col min="15107" max="15107" width="9.42578125" style="6" customWidth="1"/>
    <col min="15108" max="15108" width="8.28515625" style="6" customWidth="1"/>
    <col min="15109" max="15109" width="13.5703125" style="6" customWidth="1"/>
    <col min="15110" max="15110" width="10.5703125" style="6" customWidth="1"/>
    <col min="15111" max="15111" width="13" style="6" customWidth="1"/>
    <col min="15112" max="15112" width="17.42578125" style="6" customWidth="1"/>
    <col min="15113" max="15113" width="19.28515625" style="6" customWidth="1"/>
    <col min="15114" max="15114" width="16.7109375" style="6" customWidth="1"/>
    <col min="15115" max="15116" width="6.28515625" style="6" customWidth="1"/>
    <col min="15117" max="15360" width="9.140625" style="6"/>
    <col min="15361" max="15361" width="13.7109375" style="6" customWidth="1"/>
    <col min="15362" max="15362" width="10.140625" style="6" customWidth="1"/>
    <col min="15363" max="15363" width="9.42578125" style="6" customWidth="1"/>
    <col min="15364" max="15364" width="8.28515625" style="6" customWidth="1"/>
    <col min="15365" max="15365" width="13.5703125" style="6" customWidth="1"/>
    <col min="15366" max="15366" width="10.5703125" style="6" customWidth="1"/>
    <col min="15367" max="15367" width="13" style="6" customWidth="1"/>
    <col min="15368" max="15368" width="17.42578125" style="6" customWidth="1"/>
    <col min="15369" max="15369" width="19.28515625" style="6" customWidth="1"/>
    <col min="15370" max="15370" width="16.7109375" style="6" customWidth="1"/>
    <col min="15371" max="15372" width="6.28515625" style="6" customWidth="1"/>
    <col min="15373" max="15616" width="9.140625" style="6"/>
    <col min="15617" max="15617" width="13.7109375" style="6" customWidth="1"/>
    <col min="15618" max="15618" width="10.140625" style="6" customWidth="1"/>
    <col min="15619" max="15619" width="9.42578125" style="6" customWidth="1"/>
    <col min="15620" max="15620" width="8.28515625" style="6" customWidth="1"/>
    <col min="15621" max="15621" width="13.5703125" style="6" customWidth="1"/>
    <col min="15622" max="15622" width="10.5703125" style="6" customWidth="1"/>
    <col min="15623" max="15623" width="13" style="6" customWidth="1"/>
    <col min="15624" max="15624" width="17.42578125" style="6" customWidth="1"/>
    <col min="15625" max="15625" width="19.28515625" style="6" customWidth="1"/>
    <col min="15626" max="15626" width="16.7109375" style="6" customWidth="1"/>
    <col min="15627" max="15628" width="6.28515625" style="6" customWidth="1"/>
    <col min="15629" max="15872" width="9.140625" style="6"/>
    <col min="15873" max="15873" width="13.7109375" style="6" customWidth="1"/>
    <col min="15874" max="15874" width="10.140625" style="6" customWidth="1"/>
    <col min="15875" max="15875" width="9.42578125" style="6" customWidth="1"/>
    <col min="15876" max="15876" width="8.28515625" style="6" customWidth="1"/>
    <col min="15877" max="15877" width="13.5703125" style="6" customWidth="1"/>
    <col min="15878" max="15878" width="10.5703125" style="6" customWidth="1"/>
    <col min="15879" max="15879" width="13" style="6" customWidth="1"/>
    <col min="15880" max="15880" width="17.42578125" style="6" customWidth="1"/>
    <col min="15881" max="15881" width="19.28515625" style="6" customWidth="1"/>
    <col min="15882" max="15882" width="16.7109375" style="6" customWidth="1"/>
    <col min="15883" max="15884" width="6.28515625" style="6" customWidth="1"/>
    <col min="15885" max="16128" width="9.140625" style="6"/>
    <col min="16129" max="16129" width="13.7109375" style="6" customWidth="1"/>
    <col min="16130" max="16130" width="10.140625" style="6" customWidth="1"/>
    <col min="16131" max="16131" width="9.42578125" style="6" customWidth="1"/>
    <col min="16132" max="16132" width="8.28515625" style="6" customWidth="1"/>
    <col min="16133" max="16133" width="13.5703125" style="6" customWidth="1"/>
    <col min="16134" max="16134" width="10.5703125" style="6" customWidth="1"/>
    <col min="16135" max="16135" width="13" style="6" customWidth="1"/>
    <col min="16136" max="16136" width="17.42578125" style="6" customWidth="1"/>
    <col min="16137" max="16137" width="19.28515625" style="6" customWidth="1"/>
    <col min="16138" max="16138" width="16.7109375" style="6" customWidth="1"/>
    <col min="16139" max="16140" width="6.28515625" style="6" customWidth="1"/>
    <col min="16141" max="16384" width="9.140625" style="6"/>
  </cols>
  <sheetData>
    <row r="1" spans="1:12" x14ac:dyDescent="0.25">
      <c r="A1" s="5">
        <v>0</v>
      </c>
    </row>
    <row r="2" spans="1:12" x14ac:dyDescent="0.25">
      <c r="A2" s="8" t="s">
        <v>0</v>
      </c>
      <c r="C2" s="9"/>
      <c r="D2" s="9"/>
      <c r="E2" s="9"/>
      <c r="F2" s="9"/>
      <c r="G2" s="10"/>
      <c r="H2" s="10"/>
      <c r="I2" s="10"/>
      <c r="J2" s="9"/>
      <c r="K2" s="11"/>
      <c r="L2" s="11"/>
    </row>
    <row r="3" spans="1:12" x14ac:dyDescent="0.25">
      <c r="C3" s="12" t="s">
        <v>1</v>
      </c>
      <c r="D3" s="12"/>
      <c r="E3" s="12"/>
      <c r="F3" s="12"/>
      <c r="G3" s="13"/>
      <c r="H3" s="13"/>
      <c r="I3" s="13"/>
      <c r="J3" s="7"/>
      <c r="K3" s="7"/>
      <c r="L3" s="7"/>
    </row>
    <row r="4" spans="1:12" x14ac:dyDescent="0.25">
      <c r="C4" s="12" t="s">
        <v>2</v>
      </c>
      <c r="D4" s="12"/>
      <c r="E4" s="12"/>
      <c r="F4" s="12"/>
      <c r="G4" s="13"/>
      <c r="H4" s="13"/>
      <c r="I4" s="13"/>
      <c r="J4" s="7"/>
      <c r="K4" s="7"/>
      <c r="L4" s="7"/>
    </row>
    <row r="5" spans="1:12" x14ac:dyDescent="0.25">
      <c r="C5" s="196"/>
      <c r="D5" s="196"/>
      <c r="E5" s="196"/>
      <c r="F5" s="196"/>
      <c r="G5" s="196"/>
      <c r="H5" s="196"/>
      <c r="I5" s="196"/>
    </row>
    <row r="6" spans="1:12" ht="15.75" x14ac:dyDescent="0.25">
      <c r="C6" s="14" t="s">
        <v>3</v>
      </c>
    </row>
    <row r="7" spans="1:12" ht="15.75" x14ac:dyDescent="0.25">
      <c r="A7" s="15"/>
      <c r="B7" s="16"/>
      <c r="C7" s="16"/>
      <c r="D7" s="16"/>
      <c r="E7" s="16"/>
      <c r="F7" s="16"/>
      <c r="G7" s="17"/>
      <c r="H7" s="17"/>
      <c r="I7" s="17"/>
      <c r="J7" s="16"/>
      <c r="K7" s="16"/>
      <c r="L7" s="16"/>
    </row>
    <row r="8" spans="1:12" x14ac:dyDescent="0.25">
      <c r="A8" s="18"/>
      <c r="B8" s="19"/>
      <c r="C8" s="20"/>
      <c r="D8" s="20"/>
      <c r="E8" s="20"/>
      <c r="F8" s="20"/>
      <c r="G8" s="21"/>
      <c r="H8" s="21"/>
      <c r="I8" s="22"/>
      <c r="J8" s="23"/>
      <c r="K8" s="23"/>
      <c r="L8" s="23"/>
    </row>
    <row r="9" spans="1:12" x14ac:dyDescent="0.25">
      <c r="A9" s="18"/>
      <c r="B9" s="19"/>
      <c r="C9" s="20"/>
      <c r="D9" s="20"/>
      <c r="E9" s="20"/>
      <c r="F9" s="20"/>
      <c r="G9" s="21"/>
      <c r="H9" s="21"/>
      <c r="I9" s="22"/>
      <c r="J9" s="23"/>
      <c r="K9" s="23"/>
      <c r="L9" s="23"/>
    </row>
    <row r="10" spans="1:12" x14ac:dyDescent="0.25">
      <c r="A10" s="18"/>
      <c r="B10" s="24"/>
      <c r="C10" s="25"/>
      <c r="D10" s="20"/>
      <c r="E10" s="20"/>
      <c r="F10" s="20"/>
      <c r="G10" s="21"/>
      <c r="H10" s="21"/>
    </row>
    <row r="11" spans="1:12" ht="20.25" x14ac:dyDescent="0.25">
      <c r="A11" s="197" t="s">
        <v>9</v>
      </c>
      <c r="B11" s="197"/>
      <c r="C11" s="197"/>
      <c r="D11" s="197"/>
      <c r="E11" s="197"/>
      <c r="F11" s="197"/>
      <c r="G11" s="197"/>
      <c r="H11" s="197"/>
      <c r="I11" s="26"/>
      <c r="J11" s="27"/>
      <c r="K11" s="27"/>
      <c r="L11" s="27"/>
    </row>
    <row r="12" spans="1:12" ht="15.75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s="3" customFormat="1" ht="18" x14ac:dyDescent="0.25">
      <c r="A13" s="198" t="s">
        <v>10</v>
      </c>
      <c r="B13" s="198"/>
      <c r="C13" s="198"/>
      <c r="D13" s="198"/>
      <c r="E13" s="198"/>
      <c r="F13" s="198"/>
      <c r="G13" s="198"/>
      <c r="H13" s="198"/>
      <c r="I13" s="29"/>
      <c r="J13" s="30"/>
      <c r="K13" s="31"/>
      <c r="L13" s="31"/>
    </row>
    <row r="14" spans="1:12" s="3" customFormat="1" x14ac:dyDescent="0.25">
      <c r="A14" s="32"/>
      <c r="B14" s="33"/>
      <c r="C14" s="33"/>
      <c r="D14" s="33"/>
      <c r="E14" s="33"/>
      <c r="F14" s="33"/>
      <c r="G14" s="34"/>
      <c r="H14" s="34"/>
      <c r="I14" s="34"/>
      <c r="J14" s="33"/>
      <c r="K14" s="35"/>
      <c r="L14" s="35"/>
    </row>
    <row r="15" spans="1:12" s="3" customFormat="1" ht="38.25" x14ac:dyDescent="0.25">
      <c r="A15" s="199" t="s">
        <v>11</v>
      </c>
      <c r="B15" s="2" t="s">
        <v>12</v>
      </c>
      <c r="C15" s="2" t="s">
        <v>13</v>
      </c>
      <c r="D15" s="2" t="s">
        <v>14</v>
      </c>
      <c r="E15" s="2" t="s">
        <v>15</v>
      </c>
      <c r="F15" s="2" t="s">
        <v>16</v>
      </c>
      <c r="G15" s="36" t="s">
        <v>17</v>
      </c>
      <c r="H15" s="37" t="s">
        <v>18</v>
      </c>
      <c r="I15" s="37" t="s">
        <v>19</v>
      </c>
      <c r="J15" s="33"/>
      <c r="K15" s="35"/>
      <c r="L15" s="35"/>
    </row>
    <row r="16" spans="1:12" s="3" customFormat="1" x14ac:dyDescent="0.25">
      <c r="A16" s="199"/>
      <c r="B16" s="2">
        <v>1.3</v>
      </c>
      <c r="C16" s="2">
        <v>1.6</v>
      </c>
      <c r="D16" s="2">
        <v>1.5</v>
      </c>
      <c r="E16" s="2">
        <f>(B16+0.4)*(C16+0.4)*D16</f>
        <v>5.1000000000000005</v>
      </c>
      <c r="F16" s="38">
        <v>90</v>
      </c>
      <c r="G16" s="39">
        <f>(E16+0.4)*(F16+0.4)</f>
        <v>497.2000000000001</v>
      </c>
      <c r="H16" s="37">
        <f>B16*C16*F16</f>
        <v>187.20000000000002</v>
      </c>
      <c r="I16" s="37">
        <f>E16-(B16*C16*D16)</f>
        <v>1.9800000000000004</v>
      </c>
      <c r="J16" s="33"/>
      <c r="K16" s="35"/>
      <c r="L16" s="35"/>
    </row>
    <row r="17" spans="1:12" s="3" customFormat="1" x14ac:dyDescent="0.25">
      <c r="A17" s="32"/>
      <c r="B17" s="33"/>
      <c r="C17" s="33"/>
      <c r="D17" s="33"/>
      <c r="E17" s="33"/>
      <c r="F17" s="33"/>
      <c r="G17" s="34"/>
      <c r="H17" s="34"/>
      <c r="I17" s="34"/>
      <c r="J17" s="33"/>
      <c r="K17" s="35"/>
      <c r="L17" s="35"/>
    </row>
    <row r="18" spans="1:12" s="3" customFormat="1" x14ac:dyDescent="0.25">
      <c r="A18" s="32"/>
      <c r="B18" s="33"/>
      <c r="C18" s="33"/>
      <c r="D18" s="33"/>
      <c r="E18" s="33"/>
      <c r="F18" s="33"/>
      <c r="G18" s="34"/>
      <c r="H18" s="34"/>
      <c r="I18" s="34"/>
      <c r="J18" s="33"/>
      <c r="K18" s="35"/>
      <c r="L18" s="35"/>
    </row>
    <row r="19" spans="1:12" s="3" customFormat="1" x14ac:dyDescent="0.25">
      <c r="A19" s="32"/>
      <c r="B19" s="33"/>
      <c r="C19" s="33"/>
      <c r="D19" s="33"/>
      <c r="E19" s="33"/>
      <c r="F19" s="33"/>
      <c r="G19" s="34"/>
      <c r="H19" s="34"/>
      <c r="I19" s="34"/>
      <c r="J19" s="33"/>
      <c r="K19" s="35"/>
      <c r="L19" s="35"/>
    </row>
    <row r="20" spans="1:12" x14ac:dyDescent="0.25">
      <c r="A20" s="32"/>
      <c r="B20" s="4"/>
      <c r="C20" s="40"/>
      <c r="D20" s="40"/>
      <c r="E20" s="4"/>
      <c r="F20" s="4"/>
      <c r="G20" s="4"/>
      <c r="H20" s="40"/>
      <c r="I20" s="41"/>
      <c r="J20" s="4"/>
      <c r="K20" s="42"/>
      <c r="L20" s="42"/>
    </row>
    <row r="21" spans="1:12" x14ac:dyDescent="0.25">
      <c r="A21" s="32"/>
      <c r="B21" s="4"/>
      <c r="C21" s="40"/>
      <c r="D21" s="40"/>
      <c r="E21" s="4"/>
      <c r="F21" s="4"/>
      <c r="G21" s="34"/>
      <c r="H21" s="40"/>
      <c r="I21" s="41"/>
      <c r="J21" s="4"/>
      <c r="K21" s="42"/>
      <c r="L21" s="42"/>
    </row>
    <row r="22" spans="1:12" x14ac:dyDescent="0.25">
      <c r="A22" s="4"/>
      <c r="B22" s="43"/>
      <c r="C22" s="44"/>
      <c r="D22" s="44"/>
      <c r="E22" s="44"/>
      <c r="F22" s="43"/>
      <c r="G22" s="45"/>
      <c r="H22" s="45"/>
      <c r="I22" s="45"/>
      <c r="J22" s="44"/>
      <c r="K22" s="42"/>
      <c r="L22" s="42"/>
    </row>
    <row r="23" spans="1:12" x14ac:dyDescent="0.25">
      <c r="A23" s="4"/>
      <c r="B23" s="43"/>
      <c r="C23" s="44"/>
      <c r="D23" s="44"/>
      <c r="E23" s="44"/>
      <c r="F23" s="43"/>
      <c r="G23" s="45"/>
      <c r="H23" s="45"/>
      <c r="I23" s="45"/>
      <c r="J23" s="44"/>
      <c r="K23" s="42"/>
      <c r="L23" s="42"/>
    </row>
    <row r="24" spans="1:12" x14ac:dyDescent="0.25">
      <c r="A24" s="4"/>
      <c r="B24" s="46"/>
      <c r="C24" s="44"/>
      <c r="D24" s="44"/>
      <c r="E24" s="44"/>
      <c r="F24" s="43"/>
      <c r="G24" s="45"/>
      <c r="H24" s="45"/>
      <c r="I24" s="45"/>
      <c r="J24" s="44"/>
      <c r="K24" s="42"/>
      <c r="L24" s="42"/>
    </row>
    <row r="25" spans="1:12" x14ac:dyDescent="0.25">
      <c r="A25" s="4"/>
      <c r="B25" s="46"/>
      <c r="C25" s="44"/>
      <c r="D25" s="44"/>
      <c r="E25" s="44"/>
      <c r="F25" s="43"/>
      <c r="G25" s="45"/>
      <c r="H25" s="45"/>
      <c r="I25" s="45"/>
      <c r="J25" s="44"/>
      <c r="K25" s="42"/>
      <c r="L25" s="42"/>
    </row>
    <row r="26" spans="1:12" x14ac:dyDescent="0.25">
      <c r="A26" s="32"/>
      <c r="B26" s="4"/>
      <c r="C26" s="40"/>
      <c r="D26" s="40"/>
      <c r="E26" s="32"/>
      <c r="F26" s="47"/>
      <c r="G26" s="48"/>
      <c r="H26" s="48"/>
      <c r="I26" s="48"/>
      <c r="J26" s="47"/>
      <c r="K26" s="42"/>
      <c r="L26" s="42"/>
    </row>
    <row r="27" spans="1:12" x14ac:dyDescent="0.25">
      <c r="A27" s="32"/>
      <c r="B27" s="4"/>
      <c r="C27" s="40"/>
      <c r="D27" s="40"/>
      <c r="E27" s="32"/>
      <c r="F27" s="32"/>
      <c r="H27" s="40"/>
      <c r="I27" s="4"/>
      <c r="J27" s="49"/>
      <c r="K27" s="42"/>
      <c r="L27" s="42"/>
    </row>
    <row r="28" spans="1:12" x14ac:dyDescent="0.25">
      <c r="A28" s="32"/>
      <c r="B28" s="50"/>
      <c r="C28" s="51"/>
      <c r="D28" s="51"/>
      <c r="E28" s="51"/>
      <c r="F28" s="51"/>
      <c r="G28" s="52"/>
      <c r="H28" s="52"/>
      <c r="I28" s="53"/>
      <c r="J28" s="50"/>
      <c r="K28" s="42"/>
      <c r="L28" s="42"/>
    </row>
    <row r="29" spans="1:12" x14ac:dyDescent="0.25">
      <c r="A29" s="32"/>
      <c r="B29" s="50"/>
      <c r="C29" s="51"/>
      <c r="D29" s="51"/>
      <c r="E29" s="51"/>
      <c r="F29" s="51"/>
      <c r="G29" s="52"/>
      <c r="H29" s="52"/>
      <c r="I29" s="53"/>
      <c r="J29" s="50"/>
      <c r="K29" s="42"/>
      <c r="L29" s="42"/>
    </row>
    <row r="30" spans="1:12" x14ac:dyDescent="0.25">
      <c r="A30" s="32"/>
      <c r="B30" s="50"/>
      <c r="C30" s="51"/>
      <c r="D30" s="51"/>
      <c r="E30" s="51"/>
      <c r="F30" s="51"/>
      <c r="G30" s="52"/>
      <c r="H30" s="52"/>
      <c r="I30" s="53"/>
      <c r="J30" s="50"/>
      <c r="K30" s="42"/>
      <c r="L30" s="42"/>
    </row>
    <row r="31" spans="1:12" x14ac:dyDescent="0.25">
      <c r="A31" s="43" t="str">
        <f>'[1]Orçamento drenag e pav'!C286</f>
        <v>Barra do Garças,          Março de 2013</v>
      </c>
      <c r="B31" s="50"/>
      <c r="C31" s="51"/>
      <c r="D31" s="51"/>
      <c r="E31" s="51"/>
      <c r="F31" s="54"/>
      <c r="G31" s="52"/>
      <c r="H31" s="200"/>
      <c r="I31" s="200"/>
      <c r="J31" s="50"/>
      <c r="K31" s="42"/>
      <c r="L31" s="42"/>
    </row>
    <row r="32" spans="1:12" x14ac:dyDescent="0.25">
      <c r="A32" s="55"/>
      <c r="B32" s="42"/>
      <c r="C32" s="56"/>
      <c r="D32" s="56"/>
      <c r="E32" s="56"/>
      <c r="F32" s="54"/>
      <c r="I32" s="57"/>
      <c r="J32" s="42"/>
    </row>
    <row r="33" spans="1:10" x14ac:dyDescent="0.25">
      <c r="A33" s="55"/>
      <c r="B33" s="42"/>
      <c r="C33" s="56"/>
      <c r="D33" s="56"/>
      <c r="E33" s="56"/>
      <c r="F33" s="56"/>
      <c r="G33" s="54"/>
      <c r="I33" s="57"/>
      <c r="J33" s="42"/>
    </row>
  </sheetData>
  <mergeCells count="5">
    <mergeCell ref="C5:I5"/>
    <mergeCell ref="A11:H11"/>
    <mergeCell ref="A13:H13"/>
    <mergeCell ref="A15:A16"/>
    <mergeCell ref="H31:I31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theme="5" tint="-0.249977111117893"/>
  </sheetPr>
  <dimension ref="B6:J11"/>
  <sheetViews>
    <sheetView workbookViewId="0">
      <selection activeCell="J18" sqref="J18"/>
    </sheetView>
  </sheetViews>
  <sheetFormatPr defaultRowHeight="15" x14ac:dyDescent="0.25"/>
  <cols>
    <col min="2" max="2" width="18.7109375" customWidth="1"/>
    <col min="6" max="6" width="12" bestFit="1" customWidth="1"/>
    <col min="8" max="8" width="18.5703125" customWidth="1"/>
    <col min="9" max="9" width="16" customWidth="1"/>
    <col min="10" max="10" width="15.5703125" customWidth="1"/>
    <col min="258" max="258" width="18.7109375" customWidth="1"/>
    <col min="262" max="262" width="12" bestFit="1" customWidth="1"/>
    <col min="264" max="264" width="18.5703125" customWidth="1"/>
    <col min="265" max="265" width="16" customWidth="1"/>
    <col min="266" max="266" width="15.5703125" customWidth="1"/>
    <col min="514" max="514" width="18.7109375" customWidth="1"/>
    <col min="518" max="518" width="12" bestFit="1" customWidth="1"/>
    <col min="520" max="520" width="18.5703125" customWidth="1"/>
    <col min="521" max="521" width="16" customWidth="1"/>
    <col min="522" max="522" width="15.5703125" customWidth="1"/>
    <col min="770" max="770" width="18.7109375" customWidth="1"/>
    <col min="774" max="774" width="12" bestFit="1" customWidth="1"/>
    <col min="776" max="776" width="18.5703125" customWidth="1"/>
    <col min="777" max="777" width="16" customWidth="1"/>
    <col min="778" max="778" width="15.5703125" customWidth="1"/>
    <col min="1026" max="1026" width="18.7109375" customWidth="1"/>
    <col min="1030" max="1030" width="12" bestFit="1" customWidth="1"/>
    <col min="1032" max="1032" width="18.5703125" customWidth="1"/>
    <col min="1033" max="1033" width="16" customWidth="1"/>
    <col min="1034" max="1034" width="15.5703125" customWidth="1"/>
    <col min="1282" max="1282" width="18.7109375" customWidth="1"/>
    <col min="1286" max="1286" width="12" bestFit="1" customWidth="1"/>
    <col min="1288" max="1288" width="18.5703125" customWidth="1"/>
    <col min="1289" max="1289" width="16" customWidth="1"/>
    <col min="1290" max="1290" width="15.5703125" customWidth="1"/>
    <col min="1538" max="1538" width="18.7109375" customWidth="1"/>
    <col min="1542" max="1542" width="12" bestFit="1" customWidth="1"/>
    <col min="1544" max="1544" width="18.5703125" customWidth="1"/>
    <col min="1545" max="1545" width="16" customWidth="1"/>
    <col min="1546" max="1546" width="15.5703125" customWidth="1"/>
    <col min="1794" max="1794" width="18.7109375" customWidth="1"/>
    <col min="1798" max="1798" width="12" bestFit="1" customWidth="1"/>
    <col min="1800" max="1800" width="18.5703125" customWidth="1"/>
    <col min="1801" max="1801" width="16" customWidth="1"/>
    <col min="1802" max="1802" width="15.5703125" customWidth="1"/>
    <col min="2050" max="2050" width="18.7109375" customWidth="1"/>
    <col min="2054" max="2054" width="12" bestFit="1" customWidth="1"/>
    <col min="2056" max="2056" width="18.5703125" customWidth="1"/>
    <col min="2057" max="2057" width="16" customWidth="1"/>
    <col min="2058" max="2058" width="15.5703125" customWidth="1"/>
    <col min="2306" max="2306" width="18.7109375" customWidth="1"/>
    <col min="2310" max="2310" width="12" bestFit="1" customWidth="1"/>
    <col min="2312" max="2312" width="18.5703125" customWidth="1"/>
    <col min="2313" max="2313" width="16" customWidth="1"/>
    <col min="2314" max="2314" width="15.5703125" customWidth="1"/>
    <col min="2562" max="2562" width="18.7109375" customWidth="1"/>
    <col min="2566" max="2566" width="12" bestFit="1" customWidth="1"/>
    <col min="2568" max="2568" width="18.5703125" customWidth="1"/>
    <col min="2569" max="2569" width="16" customWidth="1"/>
    <col min="2570" max="2570" width="15.5703125" customWidth="1"/>
    <col min="2818" max="2818" width="18.7109375" customWidth="1"/>
    <col min="2822" max="2822" width="12" bestFit="1" customWidth="1"/>
    <col min="2824" max="2824" width="18.5703125" customWidth="1"/>
    <col min="2825" max="2825" width="16" customWidth="1"/>
    <col min="2826" max="2826" width="15.5703125" customWidth="1"/>
    <col min="3074" max="3074" width="18.7109375" customWidth="1"/>
    <col min="3078" max="3078" width="12" bestFit="1" customWidth="1"/>
    <col min="3080" max="3080" width="18.5703125" customWidth="1"/>
    <col min="3081" max="3081" width="16" customWidth="1"/>
    <col min="3082" max="3082" width="15.5703125" customWidth="1"/>
    <col min="3330" max="3330" width="18.7109375" customWidth="1"/>
    <col min="3334" max="3334" width="12" bestFit="1" customWidth="1"/>
    <col min="3336" max="3336" width="18.5703125" customWidth="1"/>
    <col min="3337" max="3337" width="16" customWidth="1"/>
    <col min="3338" max="3338" width="15.5703125" customWidth="1"/>
    <col min="3586" max="3586" width="18.7109375" customWidth="1"/>
    <col min="3590" max="3590" width="12" bestFit="1" customWidth="1"/>
    <col min="3592" max="3592" width="18.5703125" customWidth="1"/>
    <col min="3593" max="3593" width="16" customWidth="1"/>
    <col min="3594" max="3594" width="15.5703125" customWidth="1"/>
    <col min="3842" max="3842" width="18.7109375" customWidth="1"/>
    <col min="3846" max="3846" width="12" bestFit="1" customWidth="1"/>
    <col min="3848" max="3848" width="18.5703125" customWidth="1"/>
    <col min="3849" max="3849" width="16" customWidth="1"/>
    <col min="3850" max="3850" width="15.5703125" customWidth="1"/>
    <col min="4098" max="4098" width="18.7109375" customWidth="1"/>
    <col min="4102" max="4102" width="12" bestFit="1" customWidth="1"/>
    <col min="4104" max="4104" width="18.5703125" customWidth="1"/>
    <col min="4105" max="4105" width="16" customWidth="1"/>
    <col min="4106" max="4106" width="15.5703125" customWidth="1"/>
    <col min="4354" max="4354" width="18.7109375" customWidth="1"/>
    <col min="4358" max="4358" width="12" bestFit="1" customWidth="1"/>
    <col min="4360" max="4360" width="18.5703125" customWidth="1"/>
    <col min="4361" max="4361" width="16" customWidth="1"/>
    <col min="4362" max="4362" width="15.5703125" customWidth="1"/>
    <col min="4610" max="4610" width="18.7109375" customWidth="1"/>
    <col min="4614" max="4614" width="12" bestFit="1" customWidth="1"/>
    <col min="4616" max="4616" width="18.5703125" customWidth="1"/>
    <col min="4617" max="4617" width="16" customWidth="1"/>
    <col min="4618" max="4618" width="15.5703125" customWidth="1"/>
    <col min="4866" max="4866" width="18.7109375" customWidth="1"/>
    <col min="4870" max="4870" width="12" bestFit="1" customWidth="1"/>
    <col min="4872" max="4872" width="18.5703125" customWidth="1"/>
    <col min="4873" max="4873" width="16" customWidth="1"/>
    <col min="4874" max="4874" width="15.5703125" customWidth="1"/>
    <col min="5122" max="5122" width="18.7109375" customWidth="1"/>
    <col min="5126" max="5126" width="12" bestFit="1" customWidth="1"/>
    <col min="5128" max="5128" width="18.5703125" customWidth="1"/>
    <col min="5129" max="5129" width="16" customWidth="1"/>
    <col min="5130" max="5130" width="15.5703125" customWidth="1"/>
    <col min="5378" max="5378" width="18.7109375" customWidth="1"/>
    <col min="5382" max="5382" width="12" bestFit="1" customWidth="1"/>
    <col min="5384" max="5384" width="18.5703125" customWidth="1"/>
    <col min="5385" max="5385" width="16" customWidth="1"/>
    <col min="5386" max="5386" width="15.5703125" customWidth="1"/>
    <col min="5634" max="5634" width="18.7109375" customWidth="1"/>
    <col min="5638" max="5638" width="12" bestFit="1" customWidth="1"/>
    <col min="5640" max="5640" width="18.5703125" customWidth="1"/>
    <col min="5641" max="5641" width="16" customWidth="1"/>
    <col min="5642" max="5642" width="15.5703125" customWidth="1"/>
    <col min="5890" max="5890" width="18.7109375" customWidth="1"/>
    <col min="5894" max="5894" width="12" bestFit="1" customWidth="1"/>
    <col min="5896" max="5896" width="18.5703125" customWidth="1"/>
    <col min="5897" max="5897" width="16" customWidth="1"/>
    <col min="5898" max="5898" width="15.5703125" customWidth="1"/>
    <col min="6146" max="6146" width="18.7109375" customWidth="1"/>
    <col min="6150" max="6150" width="12" bestFit="1" customWidth="1"/>
    <col min="6152" max="6152" width="18.5703125" customWidth="1"/>
    <col min="6153" max="6153" width="16" customWidth="1"/>
    <col min="6154" max="6154" width="15.5703125" customWidth="1"/>
    <col min="6402" max="6402" width="18.7109375" customWidth="1"/>
    <col min="6406" max="6406" width="12" bestFit="1" customWidth="1"/>
    <col min="6408" max="6408" width="18.5703125" customWidth="1"/>
    <col min="6409" max="6409" width="16" customWidth="1"/>
    <col min="6410" max="6410" width="15.5703125" customWidth="1"/>
    <col min="6658" max="6658" width="18.7109375" customWidth="1"/>
    <col min="6662" max="6662" width="12" bestFit="1" customWidth="1"/>
    <col min="6664" max="6664" width="18.5703125" customWidth="1"/>
    <col min="6665" max="6665" width="16" customWidth="1"/>
    <col min="6666" max="6666" width="15.5703125" customWidth="1"/>
    <col min="6914" max="6914" width="18.7109375" customWidth="1"/>
    <col min="6918" max="6918" width="12" bestFit="1" customWidth="1"/>
    <col min="6920" max="6920" width="18.5703125" customWidth="1"/>
    <col min="6921" max="6921" width="16" customWidth="1"/>
    <col min="6922" max="6922" width="15.5703125" customWidth="1"/>
    <col min="7170" max="7170" width="18.7109375" customWidth="1"/>
    <col min="7174" max="7174" width="12" bestFit="1" customWidth="1"/>
    <col min="7176" max="7176" width="18.5703125" customWidth="1"/>
    <col min="7177" max="7177" width="16" customWidth="1"/>
    <col min="7178" max="7178" width="15.5703125" customWidth="1"/>
    <col min="7426" max="7426" width="18.7109375" customWidth="1"/>
    <col min="7430" max="7430" width="12" bestFit="1" customWidth="1"/>
    <col min="7432" max="7432" width="18.5703125" customWidth="1"/>
    <col min="7433" max="7433" width="16" customWidth="1"/>
    <col min="7434" max="7434" width="15.5703125" customWidth="1"/>
    <col min="7682" max="7682" width="18.7109375" customWidth="1"/>
    <col min="7686" max="7686" width="12" bestFit="1" customWidth="1"/>
    <col min="7688" max="7688" width="18.5703125" customWidth="1"/>
    <col min="7689" max="7689" width="16" customWidth="1"/>
    <col min="7690" max="7690" width="15.5703125" customWidth="1"/>
    <col min="7938" max="7938" width="18.7109375" customWidth="1"/>
    <col min="7942" max="7942" width="12" bestFit="1" customWidth="1"/>
    <col min="7944" max="7944" width="18.5703125" customWidth="1"/>
    <col min="7945" max="7945" width="16" customWidth="1"/>
    <col min="7946" max="7946" width="15.5703125" customWidth="1"/>
    <col min="8194" max="8194" width="18.7109375" customWidth="1"/>
    <col min="8198" max="8198" width="12" bestFit="1" customWidth="1"/>
    <col min="8200" max="8200" width="18.5703125" customWidth="1"/>
    <col min="8201" max="8201" width="16" customWidth="1"/>
    <col min="8202" max="8202" width="15.5703125" customWidth="1"/>
    <col min="8450" max="8450" width="18.7109375" customWidth="1"/>
    <col min="8454" max="8454" width="12" bestFit="1" customWidth="1"/>
    <col min="8456" max="8456" width="18.5703125" customWidth="1"/>
    <col min="8457" max="8457" width="16" customWidth="1"/>
    <col min="8458" max="8458" width="15.5703125" customWidth="1"/>
    <col min="8706" max="8706" width="18.7109375" customWidth="1"/>
    <col min="8710" max="8710" width="12" bestFit="1" customWidth="1"/>
    <col min="8712" max="8712" width="18.5703125" customWidth="1"/>
    <col min="8713" max="8713" width="16" customWidth="1"/>
    <col min="8714" max="8714" width="15.5703125" customWidth="1"/>
    <col min="8962" max="8962" width="18.7109375" customWidth="1"/>
    <col min="8966" max="8966" width="12" bestFit="1" customWidth="1"/>
    <col min="8968" max="8968" width="18.5703125" customWidth="1"/>
    <col min="8969" max="8969" width="16" customWidth="1"/>
    <col min="8970" max="8970" width="15.5703125" customWidth="1"/>
    <col min="9218" max="9218" width="18.7109375" customWidth="1"/>
    <col min="9222" max="9222" width="12" bestFit="1" customWidth="1"/>
    <col min="9224" max="9224" width="18.5703125" customWidth="1"/>
    <col min="9225" max="9225" width="16" customWidth="1"/>
    <col min="9226" max="9226" width="15.5703125" customWidth="1"/>
    <col min="9474" max="9474" width="18.7109375" customWidth="1"/>
    <col min="9478" max="9478" width="12" bestFit="1" customWidth="1"/>
    <col min="9480" max="9480" width="18.5703125" customWidth="1"/>
    <col min="9481" max="9481" width="16" customWidth="1"/>
    <col min="9482" max="9482" width="15.5703125" customWidth="1"/>
    <col min="9730" max="9730" width="18.7109375" customWidth="1"/>
    <col min="9734" max="9734" width="12" bestFit="1" customWidth="1"/>
    <col min="9736" max="9736" width="18.5703125" customWidth="1"/>
    <col min="9737" max="9737" width="16" customWidth="1"/>
    <col min="9738" max="9738" width="15.5703125" customWidth="1"/>
    <col min="9986" max="9986" width="18.7109375" customWidth="1"/>
    <col min="9990" max="9990" width="12" bestFit="1" customWidth="1"/>
    <col min="9992" max="9992" width="18.5703125" customWidth="1"/>
    <col min="9993" max="9993" width="16" customWidth="1"/>
    <col min="9994" max="9994" width="15.5703125" customWidth="1"/>
    <col min="10242" max="10242" width="18.7109375" customWidth="1"/>
    <col min="10246" max="10246" width="12" bestFit="1" customWidth="1"/>
    <col min="10248" max="10248" width="18.5703125" customWidth="1"/>
    <col min="10249" max="10249" width="16" customWidth="1"/>
    <col min="10250" max="10250" width="15.5703125" customWidth="1"/>
    <col min="10498" max="10498" width="18.7109375" customWidth="1"/>
    <col min="10502" max="10502" width="12" bestFit="1" customWidth="1"/>
    <col min="10504" max="10504" width="18.5703125" customWidth="1"/>
    <col min="10505" max="10505" width="16" customWidth="1"/>
    <col min="10506" max="10506" width="15.5703125" customWidth="1"/>
    <col min="10754" max="10754" width="18.7109375" customWidth="1"/>
    <col min="10758" max="10758" width="12" bestFit="1" customWidth="1"/>
    <col min="10760" max="10760" width="18.5703125" customWidth="1"/>
    <col min="10761" max="10761" width="16" customWidth="1"/>
    <col min="10762" max="10762" width="15.5703125" customWidth="1"/>
    <col min="11010" max="11010" width="18.7109375" customWidth="1"/>
    <col min="11014" max="11014" width="12" bestFit="1" customWidth="1"/>
    <col min="11016" max="11016" width="18.5703125" customWidth="1"/>
    <col min="11017" max="11017" width="16" customWidth="1"/>
    <col min="11018" max="11018" width="15.5703125" customWidth="1"/>
    <col min="11266" max="11266" width="18.7109375" customWidth="1"/>
    <col min="11270" max="11270" width="12" bestFit="1" customWidth="1"/>
    <col min="11272" max="11272" width="18.5703125" customWidth="1"/>
    <col min="11273" max="11273" width="16" customWidth="1"/>
    <col min="11274" max="11274" width="15.5703125" customWidth="1"/>
    <col min="11522" max="11522" width="18.7109375" customWidth="1"/>
    <col min="11526" max="11526" width="12" bestFit="1" customWidth="1"/>
    <col min="11528" max="11528" width="18.5703125" customWidth="1"/>
    <col min="11529" max="11529" width="16" customWidth="1"/>
    <col min="11530" max="11530" width="15.5703125" customWidth="1"/>
    <col min="11778" max="11778" width="18.7109375" customWidth="1"/>
    <col min="11782" max="11782" width="12" bestFit="1" customWidth="1"/>
    <col min="11784" max="11784" width="18.5703125" customWidth="1"/>
    <col min="11785" max="11785" width="16" customWidth="1"/>
    <col min="11786" max="11786" width="15.5703125" customWidth="1"/>
    <col min="12034" max="12034" width="18.7109375" customWidth="1"/>
    <col min="12038" max="12038" width="12" bestFit="1" customWidth="1"/>
    <col min="12040" max="12040" width="18.5703125" customWidth="1"/>
    <col min="12041" max="12041" width="16" customWidth="1"/>
    <col min="12042" max="12042" width="15.5703125" customWidth="1"/>
    <col min="12290" max="12290" width="18.7109375" customWidth="1"/>
    <col min="12294" max="12294" width="12" bestFit="1" customWidth="1"/>
    <col min="12296" max="12296" width="18.5703125" customWidth="1"/>
    <col min="12297" max="12297" width="16" customWidth="1"/>
    <col min="12298" max="12298" width="15.5703125" customWidth="1"/>
    <col min="12546" max="12546" width="18.7109375" customWidth="1"/>
    <col min="12550" max="12550" width="12" bestFit="1" customWidth="1"/>
    <col min="12552" max="12552" width="18.5703125" customWidth="1"/>
    <col min="12553" max="12553" width="16" customWidth="1"/>
    <col min="12554" max="12554" width="15.5703125" customWidth="1"/>
    <col min="12802" max="12802" width="18.7109375" customWidth="1"/>
    <col min="12806" max="12806" width="12" bestFit="1" customWidth="1"/>
    <col min="12808" max="12808" width="18.5703125" customWidth="1"/>
    <col min="12809" max="12809" width="16" customWidth="1"/>
    <col min="12810" max="12810" width="15.5703125" customWidth="1"/>
    <col min="13058" max="13058" width="18.7109375" customWidth="1"/>
    <col min="13062" max="13062" width="12" bestFit="1" customWidth="1"/>
    <col min="13064" max="13064" width="18.5703125" customWidth="1"/>
    <col min="13065" max="13065" width="16" customWidth="1"/>
    <col min="13066" max="13066" width="15.5703125" customWidth="1"/>
    <col min="13314" max="13314" width="18.7109375" customWidth="1"/>
    <col min="13318" max="13318" width="12" bestFit="1" customWidth="1"/>
    <col min="13320" max="13320" width="18.5703125" customWidth="1"/>
    <col min="13321" max="13321" width="16" customWidth="1"/>
    <col min="13322" max="13322" width="15.5703125" customWidth="1"/>
    <col min="13570" max="13570" width="18.7109375" customWidth="1"/>
    <col min="13574" max="13574" width="12" bestFit="1" customWidth="1"/>
    <col min="13576" max="13576" width="18.5703125" customWidth="1"/>
    <col min="13577" max="13577" width="16" customWidth="1"/>
    <col min="13578" max="13578" width="15.5703125" customWidth="1"/>
    <col min="13826" max="13826" width="18.7109375" customWidth="1"/>
    <col min="13830" max="13830" width="12" bestFit="1" customWidth="1"/>
    <col min="13832" max="13832" width="18.5703125" customWidth="1"/>
    <col min="13833" max="13833" width="16" customWidth="1"/>
    <col min="13834" max="13834" width="15.5703125" customWidth="1"/>
    <col min="14082" max="14082" width="18.7109375" customWidth="1"/>
    <col min="14086" max="14086" width="12" bestFit="1" customWidth="1"/>
    <col min="14088" max="14088" width="18.5703125" customWidth="1"/>
    <col min="14089" max="14089" width="16" customWidth="1"/>
    <col min="14090" max="14090" width="15.5703125" customWidth="1"/>
    <col min="14338" max="14338" width="18.7109375" customWidth="1"/>
    <col min="14342" max="14342" width="12" bestFit="1" customWidth="1"/>
    <col min="14344" max="14344" width="18.5703125" customWidth="1"/>
    <col min="14345" max="14345" width="16" customWidth="1"/>
    <col min="14346" max="14346" width="15.5703125" customWidth="1"/>
    <col min="14594" max="14594" width="18.7109375" customWidth="1"/>
    <col min="14598" max="14598" width="12" bestFit="1" customWidth="1"/>
    <col min="14600" max="14600" width="18.5703125" customWidth="1"/>
    <col min="14601" max="14601" width="16" customWidth="1"/>
    <col min="14602" max="14602" width="15.5703125" customWidth="1"/>
    <col min="14850" max="14850" width="18.7109375" customWidth="1"/>
    <col min="14854" max="14854" width="12" bestFit="1" customWidth="1"/>
    <col min="14856" max="14856" width="18.5703125" customWidth="1"/>
    <col min="14857" max="14857" width="16" customWidth="1"/>
    <col min="14858" max="14858" width="15.5703125" customWidth="1"/>
    <col min="15106" max="15106" width="18.7109375" customWidth="1"/>
    <col min="15110" max="15110" width="12" bestFit="1" customWidth="1"/>
    <col min="15112" max="15112" width="18.5703125" customWidth="1"/>
    <col min="15113" max="15113" width="16" customWidth="1"/>
    <col min="15114" max="15114" width="15.5703125" customWidth="1"/>
    <col min="15362" max="15362" width="18.7109375" customWidth="1"/>
    <col min="15366" max="15366" width="12" bestFit="1" customWidth="1"/>
    <col min="15368" max="15368" width="18.5703125" customWidth="1"/>
    <col min="15369" max="15369" width="16" customWidth="1"/>
    <col min="15370" max="15370" width="15.5703125" customWidth="1"/>
    <col min="15618" max="15618" width="18.7109375" customWidth="1"/>
    <col min="15622" max="15622" width="12" bestFit="1" customWidth="1"/>
    <col min="15624" max="15624" width="18.5703125" customWidth="1"/>
    <col min="15625" max="15625" width="16" customWidth="1"/>
    <col min="15626" max="15626" width="15.5703125" customWidth="1"/>
    <col min="15874" max="15874" width="18.7109375" customWidth="1"/>
    <col min="15878" max="15878" width="12" bestFit="1" customWidth="1"/>
    <col min="15880" max="15880" width="18.5703125" customWidth="1"/>
    <col min="15881" max="15881" width="16" customWidth="1"/>
    <col min="15882" max="15882" width="15.5703125" customWidth="1"/>
    <col min="16130" max="16130" width="18.7109375" customWidth="1"/>
    <col min="16134" max="16134" width="12" bestFit="1" customWidth="1"/>
    <col min="16136" max="16136" width="18.5703125" customWidth="1"/>
    <col min="16137" max="16137" width="16" customWidth="1"/>
    <col min="16138" max="16138" width="15.5703125" customWidth="1"/>
  </cols>
  <sheetData>
    <row r="6" spans="2:10" ht="20.25" x14ac:dyDescent="0.25">
      <c r="B6" s="197" t="s">
        <v>9</v>
      </c>
      <c r="C6" s="197"/>
      <c r="D6" s="197"/>
      <c r="E6" s="197"/>
      <c r="F6" s="197"/>
      <c r="G6" s="197"/>
      <c r="H6" s="197"/>
      <c r="I6" s="197"/>
      <c r="J6" s="26"/>
    </row>
    <row r="7" spans="2:10" ht="15.75" x14ac:dyDescent="0.25">
      <c r="B7" s="28"/>
      <c r="C7" s="28"/>
      <c r="D7" s="28"/>
      <c r="E7" s="28"/>
      <c r="F7" s="28"/>
      <c r="G7" s="28"/>
      <c r="H7" s="28"/>
      <c r="I7" s="28"/>
      <c r="J7" s="28"/>
    </row>
    <row r="8" spans="2:10" ht="18" x14ac:dyDescent="0.25">
      <c r="B8" s="198" t="s">
        <v>20</v>
      </c>
      <c r="C8" s="198"/>
      <c r="D8" s="198"/>
      <c r="E8" s="198"/>
      <c r="F8" s="198"/>
      <c r="G8" s="198"/>
      <c r="H8" s="198"/>
      <c r="I8" s="198"/>
      <c r="J8" s="29"/>
    </row>
    <row r="9" spans="2:10" x14ac:dyDescent="0.25">
      <c r="B9" s="32"/>
      <c r="C9" s="33"/>
      <c r="D9" s="33"/>
      <c r="E9" s="33"/>
      <c r="F9" s="33"/>
      <c r="G9" s="33"/>
      <c r="H9" s="34"/>
      <c r="I9" s="34"/>
      <c r="J9" s="34"/>
    </row>
    <row r="10" spans="2:10" ht="25.5" x14ac:dyDescent="0.25">
      <c r="B10" s="199" t="s">
        <v>21</v>
      </c>
      <c r="C10" s="2" t="s">
        <v>12</v>
      </c>
      <c r="D10" s="2" t="s">
        <v>13</v>
      </c>
      <c r="E10" s="2" t="s">
        <v>14</v>
      </c>
      <c r="F10" s="2" t="s">
        <v>15</v>
      </c>
      <c r="G10" s="2" t="s">
        <v>16</v>
      </c>
      <c r="H10" s="36" t="s">
        <v>17</v>
      </c>
      <c r="I10" s="37" t="s">
        <v>18</v>
      </c>
      <c r="J10" s="37" t="s">
        <v>19</v>
      </c>
    </row>
    <row r="11" spans="2:10" x14ac:dyDescent="0.25">
      <c r="B11" s="199"/>
      <c r="C11" s="2">
        <v>1.3</v>
      </c>
      <c r="D11" s="2">
        <v>1.6</v>
      </c>
      <c r="E11" s="2">
        <v>1.5</v>
      </c>
      <c r="F11" s="2">
        <f>(C11+0.4)*(D11+0.4)*E11</f>
        <v>5.1000000000000005</v>
      </c>
      <c r="G11" s="38">
        <f>[2]GETONIO!V13</f>
        <v>0</v>
      </c>
      <c r="H11" s="39">
        <f>(F11+0.4)*(G11+0.4)</f>
        <v>2.2000000000000006</v>
      </c>
      <c r="I11" s="37">
        <f>C11*D11*G11</f>
        <v>0</v>
      </c>
      <c r="J11" s="37">
        <f>F11-(C11*D11*E11)</f>
        <v>1.9800000000000004</v>
      </c>
    </row>
  </sheetData>
  <mergeCells count="3">
    <mergeCell ref="B6:I6"/>
    <mergeCell ref="B8:I8"/>
    <mergeCell ref="B10:B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theme="9"/>
  </sheetPr>
  <dimension ref="C2:L37"/>
  <sheetViews>
    <sheetView tabSelected="1" view="pageBreakPreview" topLeftCell="B7" zoomScale="87" zoomScaleSheetLayoutView="87" workbookViewId="0">
      <selection activeCell="N19" sqref="N19"/>
    </sheetView>
  </sheetViews>
  <sheetFormatPr defaultRowHeight="15" x14ac:dyDescent="0.25"/>
  <cols>
    <col min="1" max="2" width="9.140625" style="104"/>
    <col min="3" max="3" width="1.42578125" style="104" customWidth="1"/>
    <col min="4" max="4" width="8" style="104" customWidth="1"/>
    <col min="5" max="5" width="16" style="106" customWidth="1"/>
    <col min="6" max="6" width="70.42578125" style="104" customWidth="1"/>
    <col min="7" max="7" width="11.28515625" style="106" bestFit="1" customWidth="1"/>
    <col min="8" max="8" width="9" style="107" bestFit="1" customWidth="1"/>
    <col min="9" max="9" width="9.28515625" style="107" customWidth="1"/>
    <col min="10" max="10" width="9.140625" style="107" bestFit="1" customWidth="1"/>
    <col min="11" max="11" width="11.28515625" style="107" bestFit="1" customWidth="1"/>
    <col min="12" max="12" width="1.42578125" style="104" customWidth="1"/>
    <col min="13" max="260" width="9.140625" style="104"/>
    <col min="261" max="261" width="11" style="104" bestFit="1" customWidth="1"/>
    <col min="262" max="262" width="70.42578125" style="104" customWidth="1"/>
    <col min="263" max="263" width="6.28515625" style="104" bestFit="1" customWidth="1"/>
    <col min="264" max="264" width="7.5703125" style="104" bestFit="1" customWidth="1"/>
    <col min="265" max="265" width="6.5703125" style="104" bestFit="1" customWidth="1"/>
    <col min="266" max="266" width="7.42578125" style="104" bestFit="1" customWidth="1"/>
    <col min="267" max="267" width="8.140625" style="104" bestFit="1" customWidth="1"/>
    <col min="268" max="516" width="9.140625" style="104"/>
    <col min="517" max="517" width="11" style="104" bestFit="1" customWidth="1"/>
    <col min="518" max="518" width="70.42578125" style="104" customWidth="1"/>
    <col min="519" max="519" width="6.28515625" style="104" bestFit="1" customWidth="1"/>
    <col min="520" max="520" width="7.5703125" style="104" bestFit="1" customWidth="1"/>
    <col min="521" max="521" width="6.5703125" style="104" bestFit="1" customWidth="1"/>
    <col min="522" max="522" width="7.42578125" style="104" bestFit="1" customWidth="1"/>
    <col min="523" max="523" width="8.140625" style="104" bestFit="1" customWidth="1"/>
    <col min="524" max="772" width="9.140625" style="104"/>
    <col min="773" max="773" width="11" style="104" bestFit="1" customWidth="1"/>
    <col min="774" max="774" width="70.42578125" style="104" customWidth="1"/>
    <col min="775" max="775" width="6.28515625" style="104" bestFit="1" customWidth="1"/>
    <col min="776" max="776" width="7.5703125" style="104" bestFit="1" customWidth="1"/>
    <col min="777" max="777" width="6.5703125" style="104" bestFit="1" customWidth="1"/>
    <col min="778" max="778" width="7.42578125" style="104" bestFit="1" customWidth="1"/>
    <col min="779" max="779" width="8.140625" style="104" bestFit="1" customWidth="1"/>
    <col min="780" max="1028" width="9.140625" style="104"/>
    <col min="1029" max="1029" width="11" style="104" bestFit="1" customWidth="1"/>
    <col min="1030" max="1030" width="70.42578125" style="104" customWidth="1"/>
    <col min="1031" max="1031" width="6.28515625" style="104" bestFit="1" customWidth="1"/>
    <col min="1032" max="1032" width="7.5703125" style="104" bestFit="1" customWidth="1"/>
    <col min="1033" max="1033" width="6.5703125" style="104" bestFit="1" customWidth="1"/>
    <col min="1034" max="1034" width="7.42578125" style="104" bestFit="1" customWidth="1"/>
    <col min="1035" max="1035" width="8.140625" style="104" bestFit="1" customWidth="1"/>
    <col min="1036" max="1284" width="9.140625" style="104"/>
    <col min="1285" max="1285" width="11" style="104" bestFit="1" customWidth="1"/>
    <col min="1286" max="1286" width="70.42578125" style="104" customWidth="1"/>
    <col min="1287" max="1287" width="6.28515625" style="104" bestFit="1" customWidth="1"/>
    <col min="1288" max="1288" width="7.5703125" style="104" bestFit="1" customWidth="1"/>
    <col min="1289" max="1289" width="6.5703125" style="104" bestFit="1" customWidth="1"/>
    <col min="1290" max="1290" width="7.42578125" style="104" bestFit="1" customWidth="1"/>
    <col min="1291" max="1291" width="8.140625" style="104" bestFit="1" customWidth="1"/>
    <col min="1292" max="1540" width="9.140625" style="104"/>
    <col min="1541" max="1541" width="11" style="104" bestFit="1" customWidth="1"/>
    <col min="1542" max="1542" width="70.42578125" style="104" customWidth="1"/>
    <col min="1543" max="1543" width="6.28515625" style="104" bestFit="1" customWidth="1"/>
    <col min="1544" max="1544" width="7.5703125" style="104" bestFit="1" customWidth="1"/>
    <col min="1545" max="1545" width="6.5703125" style="104" bestFit="1" customWidth="1"/>
    <col min="1546" max="1546" width="7.42578125" style="104" bestFit="1" customWidth="1"/>
    <col min="1547" max="1547" width="8.140625" style="104" bestFit="1" customWidth="1"/>
    <col min="1548" max="1796" width="9.140625" style="104"/>
    <col min="1797" max="1797" width="11" style="104" bestFit="1" customWidth="1"/>
    <col min="1798" max="1798" width="70.42578125" style="104" customWidth="1"/>
    <col min="1799" max="1799" width="6.28515625" style="104" bestFit="1" customWidth="1"/>
    <col min="1800" max="1800" width="7.5703125" style="104" bestFit="1" customWidth="1"/>
    <col min="1801" max="1801" width="6.5703125" style="104" bestFit="1" customWidth="1"/>
    <col min="1802" max="1802" width="7.42578125" style="104" bestFit="1" customWidth="1"/>
    <col min="1803" max="1803" width="8.140625" style="104" bestFit="1" customWidth="1"/>
    <col min="1804" max="2052" width="9.140625" style="104"/>
    <col min="2053" max="2053" width="11" style="104" bestFit="1" customWidth="1"/>
    <col min="2054" max="2054" width="70.42578125" style="104" customWidth="1"/>
    <col min="2055" max="2055" width="6.28515625" style="104" bestFit="1" customWidth="1"/>
    <col min="2056" max="2056" width="7.5703125" style="104" bestFit="1" customWidth="1"/>
    <col min="2057" max="2057" width="6.5703125" style="104" bestFit="1" customWidth="1"/>
    <col min="2058" max="2058" width="7.42578125" style="104" bestFit="1" customWidth="1"/>
    <col min="2059" max="2059" width="8.140625" style="104" bestFit="1" customWidth="1"/>
    <col min="2060" max="2308" width="9.140625" style="104"/>
    <col min="2309" max="2309" width="11" style="104" bestFit="1" customWidth="1"/>
    <col min="2310" max="2310" width="70.42578125" style="104" customWidth="1"/>
    <col min="2311" max="2311" width="6.28515625" style="104" bestFit="1" customWidth="1"/>
    <col min="2312" max="2312" width="7.5703125" style="104" bestFit="1" customWidth="1"/>
    <col min="2313" max="2313" width="6.5703125" style="104" bestFit="1" customWidth="1"/>
    <col min="2314" max="2314" width="7.42578125" style="104" bestFit="1" customWidth="1"/>
    <col min="2315" max="2315" width="8.140625" style="104" bestFit="1" customWidth="1"/>
    <col min="2316" max="2564" width="9.140625" style="104"/>
    <col min="2565" max="2565" width="11" style="104" bestFit="1" customWidth="1"/>
    <col min="2566" max="2566" width="70.42578125" style="104" customWidth="1"/>
    <col min="2567" max="2567" width="6.28515625" style="104" bestFit="1" customWidth="1"/>
    <col min="2568" max="2568" width="7.5703125" style="104" bestFit="1" customWidth="1"/>
    <col min="2569" max="2569" width="6.5703125" style="104" bestFit="1" customWidth="1"/>
    <col min="2570" max="2570" width="7.42578125" style="104" bestFit="1" customWidth="1"/>
    <col min="2571" max="2571" width="8.140625" style="104" bestFit="1" customWidth="1"/>
    <col min="2572" max="2820" width="9.140625" style="104"/>
    <col min="2821" max="2821" width="11" style="104" bestFit="1" customWidth="1"/>
    <col min="2822" max="2822" width="70.42578125" style="104" customWidth="1"/>
    <col min="2823" max="2823" width="6.28515625" style="104" bestFit="1" customWidth="1"/>
    <col min="2824" max="2824" width="7.5703125" style="104" bestFit="1" customWidth="1"/>
    <col min="2825" max="2825" width="6.5703125" style="104" bestFit="1" customWidth="1"/>
    <col min="2826" max="2826" width="7.42578125" style="104" bestFit="1" customWidth="1"/>
    <col min="2827" max="2827" width="8.140625" style="104" bestFit="1" customWidth="1"/>
    <col min="2828" max="3076" width="9.140625" style="104"/>
    <col min="3077" max="3077" width="11" style="104" bestFit="1" customWidth="1"/>
    <col min="3078" max="3078" width="70.42578125" style="104" customWidth="1"/>
    <col min="3079" max="3079" width="6.28515625" style="104" bestFit="1" customWidth="1"/>
    <col min="3080" max="3080" width="7.5703125" style="104" bestFit="1" customWidth="1"/>
    <col min="3081" max="3081" width="6.5703125" style="104" bestFit="1" customWidth="1"/>
    <col min="3082" max="3082" width="7.42578125" style="104" bestFit="1" customWidth="1"/>
    <col min="3083" max="3083" width="8.140625" style="104" bestFit="1" customWidth="1"/>
    <col min="3084" max="3332" width="9.140625" style="104"/>
    <col min="3333" max="3333" width="11" style="104" bestFit="1" customWidth="1"/>
    <col min="3334" max="3334" width="70.42578125" style="104" customWidth="1"/>
    <col min="3335" max="3335" width="6.28515625" style="104" bestFit="1" customWidth="1"/>
    <col min="3336" max="3336" width="7.5703125" style="104" bestFit="1" customWidth="1"/>
    <col min="3337" max="3337" width="6.5703125" style="104" bestFit="1" customWidth="1"/>
    <col min="3338" max="3338" width="7.42578125" style="104" bestFit="1" customWidth="1"/>
    <col min="3339" max="3339" width="8.140625" style="104" bestFit="1" customWidth="1"/>
    <col min="3340" max="3588" width="9.140625" style="104"/>
    <col min="3589" max="3589" width="11" style="104" bestFit="1" customWidth="1"/>
    <col min="3590" max="3590" width="70.42578125" style="104" customWidth="1"/>
    <col min="3591" max="3591" width="6.28515625" style="104" bestFit="1" customWidth="1"/>
    <col min="3592" max="3592" width="7.5703125" style="104" bestFit="1" customWidth="1"/>
    <col min="3593" max="3593" width="6.5703125" style="104" bestFit="1" customWidth="1"/>
    <col min="3594" max="3594" width="7.42578125" style="104" bestFit="1" customWidth="1"/>
    <col min="3595" max="3595" width="8.140625" style="104" bestFit="1" customWidth="1"/>
    <col min="3596" max="3844" width="9.140625" style="104"/>
    <col min="3845" max="3845" width="11" style="104" bestFit="1" customWidth="1"/>
    <col min="3846" max="3846" width="70.42578125" style="104" customWidth="1"/>
    <col min="3847" max="3847" width="6.28515625" style="104" bestFit="1" customWidth="1"/>
    <col min="3848" max="3848" width="7.5703125" style="104" bestFit="1" customWidth="1"/>
    <col min="3849" max="3849" width="6.5703125" style="104" bestFit="1" customWidth="1"/>
    <col min="3850" max="3850" width="7.42578125" style="104" bestFit="1" customWidth="1"/>
    <col min="3851" max="3851" width="8.140625" style="104" bestFit="1" customWidth="1"/>
    <col min="3852" max="4100" width="9.140625" style="104"/>
    <col min="4101" max="4101" width="11" style="104" bestFit="1" customWidth="1"/>
    <col min="4102" max="4102" width="70.42578125" style="104" customWidth="1"/>
    <col min="4103" max="4103" width="6.28515625" style="104" bestFit="1" customWidth="1"/>
    <col min="4104" max="4104" width="7.5703125" style="104" bestFit="1" customWidth="1"/>
    <col min="4105" max="4105" width="6.5703125" style="104" bestFit="1" customWidth="1"/>
    <col min="4106" max="4106" width="7.42578125" style="104" bestFit="1" customWidth="1"/>
    <col min="4107" max="4107" width="8.140625" style="104" bestFit="1" customWidth="1"/>
    <col min="4108" max="4356" width="9.140625" style="104"/>
    <col min="4357" max="4357" width="11" style="104" bestFit="1" customWidth="1"/>
    <col min="4358" max="4358" width="70.42578125" style="104" customWidth="1"/>
    <col min="4359" max="4359" width="6.28515625" style="104" bestFit="1" customWidth="1"/>
    <col min="4360" max="4360" width="7.5703125" style="104" bestFit="1" customWidth="1"/>
    <col min="4361" max="4361" width="6.5703125" style="104" bestFit="1" customWidth="1"/>
    <col min="4362" max="4362" width="7.42578125" style="104" bestFit="1" customWidth="1"/>
    <col min="4363" max="4363" width="8.140625" style="104" bestFit="1" customWidth="1"/>
    <col min="4364" max="4612" width="9.140625" style="104"/>
    <col min="4613" max="4613" width="11" style="104" bestFit="1" customWidth="1"/>
    <col min="4614" max="4614" width="70.42578125" style="104" customWidth="1"/>
    <col min="4615" max="4615" width="6.28515625" style="104" bestFit="1" customWidth="1"/>
    <col min="4616" max="4616" width="7.5703125" style="104" bestFit="1" customWidth="1"/>
    <col min="4617" max="4617" width="6.5703125" style="104" bestFit="1" customWidth="1"/>
    <col min="4618" max="4618" width="7.42578125" style="104" bestFit="1" customWidth="1"/>
    <col min="4619" max="4619" width="8.140625" style="104" bestFit="1" customWidth="1"/>
    <col min="4620" max="4868" width="9.140625" style="104"/>
    <col min="4869" max="4869" width="11" style="104" bestFit="1" customWidth="1"/>
    <col min="4870" max="4870" width="70.42578125" style="104" customWidth="1"/>
    <col min="4871" max="4871" width="6.28515625" style="104" bestFit="1" customWidth="1"/>
    <col min="4872" max="4872" width="7.5703125" style="104" bestFit="1" customWidth="1"/>
    <col min="4873" max="4873" width="6.5703125" style="104" bestFit="1" customWidth="1"/>
    <col min="4874" max="4874" width="7.42578125" style="104" bestFit="1" customWidth="1"/>
    <col min="4875" max="4875" width="8.140625" style="104" bestFit="1" customWidth="1"/>
    <col min="4876" max="5124" width="9.140625" style="104"/>
    <col min="5125" max="5125" width="11" style="104" bestFit="1" customWidth="1"/>
    <col min="5126" max="5126" width="70.42578125" style="104" customWidth="1"/>
    <col min="5127" max="5127" width="6.28515625" style="104" bestFit="1" customWidth="1"/>
    <col min="5128" max="5128" width="7.5703125" style="104" bestFit="1" customWidth="1"/>
    <col min="5129" max="5129" width="6.5703125" style="104" bestFit="1" customWidth="1"/>
    <col min="5130" max="5130" width="7.42578125" style="104" bestFit="1" customWidth="1"/>
    <col min="5131" max="5131" width="8.140625" style="104" bestFit="1" customWidth="1"/>
    <col min="5132" max="5380" width="9.140625" style="104"/>
    <col min="5381" max="5381" width="11" style="104" bestFit="1" customWidth="1"/>
    <col min="5382" max="5382" width="70.42578125" style="104" customWidth="1"/>
    <col min="5383" max="5383" width="6.28515625" style="104" bestFit="1" customWidth="1"/>
    <col min="5384" max="5384" width="7.5703125" style="104" bestFit="1" customWidth="1"/>
    <col min="5385" max="5385" width="6.5703125" style="104" bestFit="1" customWidth="1"/>
    <col min="5386" max="5386" width="7.42578125" style="104" bestFit="1" customWidth="1"/>
    <col min="5387" max="5387" width="8.140625" style="104" bestFit="1" customWidth="1"/>
    <col min="5388" max="5636" width="9.140625" style="104"/>
    <col min="5637" max="5637" width="11" style="104" bestFit="1" customWidth="1"/>
    <col min="5638" max="5638" width="70.42578125" style="104" customWidth="1"/>
    <col min="5639" max="5639" width="6.28515625" style="104" bestFit="1" customWidth="1"/>
    <col min="5640" max="5640" width="7.5703125" style="104" bestFit="1" customWidth="1"/>
    <col min="5641" max="5641" width="6.5703125" style="104" bestFit="1" customWidth="1"/>
    <col min="5642" max="5642" width="7.42578125" style="104" bestFit="1" customWidth="1"/>
    <col min="5643" max="5643" width="8.140625" style="104" bestFit="1" customWidth="1"/>
    <col min="5644" max="5892" width="9.140625" style="104"/>
    <col min="5893" max="5893" width="11" style="104" bestFit="1" customWidth="1"/>
    <col min="5894" max="5894" width="70.42578125" style="104" customWidth="1"/>
    <col min="5895" max="5895" width="6.28515625" style="104" bestFit="1" customWidth="1"/>
    <col min="5896" max="5896" width="7.5703125" style="104" bestFit="1" customWidth="1"/>
    <col min="5897" max="5897" width="6.5703125" style="104" bestFit="1" customWidth="1"/>
    <col min="5898" max="5898" width="7.42578125" style="104" bestFit="1" customWidth="1"/>
    <col min="5899" max="5899" width="8.140625" style="104" bestFit="1" customWidth="1"/>
    <col min="5900" max="6148" width="9.140625" style="104"/>
    <col min="6149" max="6149" width="11" style="104" bestFit="1" customWidth="1"/>
    <col min="6150" max="6150" width="70.42578125" style="104" customWidth="1"/>
    <col min="6151" max="6151" width="6.28515625" style="104" bestFit="1" customWidth="1"/>
    <col min="6152" max="6152" width="7.5703125" style="104" bestFit="1" customWidth="1"/>
    <col min="6153" max="6153" width="6.5703125" style="104" bestFit="1" customWidth="1"/>
    <col min="6154" max="6154" width="7.42578125" style="104" bestFit="1" customWidth="1"/>
    <col min="6155" max="6155" width="8.140625" style="104" bestFit="1" customWidth="1"/>
    <col min="6156" max="6404" width="9.140625" style="104"/>
    <col min="6405" max="6405" width="11" style="104" bestFit="1" customWidth="1"/>
    <col min="6406" max="6406" width="70.42578125" style="104" customWidth="1"/>
    <col min="6407" max="6407" width="6.28515625" style="104" bestFit="1" customWidth="1"/>
    <col min="6408" max="6408" width="7.5703125" style="104" bestFit="1" customWidth="1"/>
    <col min="6409" max="6409" width="6.5703125" style="104" bestFit="1" customWidth="1"/>
    <col min="6410" max="6410" width="7.42578125" style="104" bestFit="1" customWidth="1"/>
    <col min="6411" max="6411" width="8.140625" style="104" bestFit="1" customWidth="1"/>
    <col min="6412" max="6660" width="9.140625" style="104"/>
    <col min="6661" max="6661" width="11" style="104" bestFit="1" customWidth="1"/>
    <col min="6662" max="6662" width="70.42578125" style="104" customWidth="1"/>
    <col min="6663" max="6663" width="6.28515625" style="104" bestFit="1" customWidth="1"/>
    <col min="6664" max="6664" width="7.5703125" style="104" bestFit="1" customWidth="1"/>
    <col min="6665" max="6665" width="6.5703125" style="104" bestFit="1" customWidth="1"/>
    <col min="6666" max="6666" width="7.42578125" style="104" bestFit="1" customWidth="1"/>
    <col min="6667" max="6667" width="8.140625" style="104" bestFit="1" customWidth="1"/>
    <col min="6668" max="6916" width="9.140625" style="104"/>
    <col min="6917" max="6917" width="11" style="104" bestFit="1" customWidth="1"/>
    <col min="6918" max="6918" width="70.42578125" style="104" customWidth="1"/>
    <col min="6919" max="6919" width="6.28515625" style="104" bestFit="1" customWidth="1"/>
    <col min="6920" max="6920" width="7.5703125" style="104" bestFit="1" customWidth="1"/>
    <col min="6921" max="6921" width="6.5703125" style="104" bestFit="1" customWidth="1"/>
    <col min="6922" max="6922" width="7.42578125" style="104" bestFit="1" customWidth="1"/>
    <col min="6923" max="6923" width="8.140625" style="104" bestFit="1" customWidth="1"/>
    <col min="6924" max="7172" width="9.140625" style="104"/>
    <col min="7173" max="7173" width="11" style="104" bestFit="1" customWidth="1"/>
    <col min="7174" max="7174" width="70.42578125" style="104" customWidth="1"/>
    <col min="7175" max="7175" width="6.28515625" style="104" bestFit="1" customWidth="1"/>
    <col min="7176" max="7176" width="7.5703125" style="104" bestFit="1" customWidth="1"/>
    <col min="7177" max="7177" width="6.5703125" style="104" bestFit="1" customWidth="1"/>
    <col min="7178" max="7178" width="7.42578125" style="104" bestFit="1" customWidth="1"/>
    <col min="7179" max="7179" width="8.140625" style="104" bestFit="1" customWidth="1"/>
    <col min="7180" max="7428" width="9.140625" style="104"/>
    <col min="7429" max="7429" width="11" style="104" bestFit="1" customWidth="1"/>
    <col min="7430" max="7430" width="70.42578125" style="104" customWidth="1"/>
    <col min="7431" max="7431" width="6.28515625" style="104" bestFit="1" customWidth="1"/>
    <col min="7432" max="7432" width="7.5703125" style="104" bestFit="1" customWidth="1"/>
    <col min="7433" max="7433" width="6.5703125" style="104" bestFit="1" customWidth="1"/>
    <col min="7434" max="7434" width="7.42578125" style="104" bestFit="1" customWidth="1"/>
    <col min="7435" max="7435" width="8.140625" style="104" bestFit="1" customWidth="1"/>
    <col min="7436" max="7684" width="9.140625" style="104"/>
    <col min="7685" max="7685" width="11" style="104" bestFit="1" customWidth="1"/>
    <col min="7686" max="7686" width="70.42578125" style="104" customWidth="1"/>
    <col min="7687" max="7687" width="6.28515625" style="104" bestFit="1" customWidth="1"/>
    <col min="7688" max="7688" width="7.5703125" style="104" bestFit="1" customWidth="1"/>
    <col min="7689" max="7689" width="6.5703125" style="104" bestFit="1" customWidth="1"/>
    <col min="7690" max="7690" width="7.42578125" style="104" bestFit="1" customWidth="1"/>
    <col min="7691" max="7691" width="8.140625" style="104" bestFit="1" customWidth="1"/>
    <col min="7692" max="7940" width="9.140625" style="104"/>
    <col min="7941" max="7941" width="11" style="104" bestFit="1" customWidth="1"/>
    <col min="7942" max="7942" width="70.42578125" style="104" customWidth="1"/>
    <col min="7943" max="7943" width="6.28515625" style="104" bestFit="1" customWidth="1"/>
    <col min="7944" max="7944" width="7.5703125" style="104" bestFit="1" customWidth="1"/>
    <col min="7945" max="7945" width="6.5703125" style="104" bestFit="1" customWidth="1"/>
    <col min="7946" max="7946" width="7.42578125" style="104" bestFit="1" customWidth="1"/>
    <col min="7947" max="7947" width="8.140625" style="104" bestFit="1" customWidth="1"/>
    <col min="7948" max="8196" width="9.140625" style="104"/>
    <col min="8197" max="8197" width="11" style="104" bestFit="1" customWidth="1"/>
    <col min="8198" max="8198" width="70.42578125" style="104" customWidth="1"/>
    <col min="8199" max="8199" width="6.28515625" style="104" bestFit="1" customWidth="1"/>
    <col min="8200" max="8200" width="7.5703125" style="104" bestFit="1" customWidth="1"/>
    <col min="8201" max="8201" width="6.5703125" style="104" bestFit="1" customWidth="1"/>
    <col min="8202" max="8202" width="7.42578125" style="104" bestFit="1" customWidth="1"/>
    <col min="8203" max="8203" width="8.140625" style="104" bestFit="1" customWidth="1"/>
    <col min="8204" max="8452" width="9.140625" style="104"/>
    <col min="8453" max="8453" width="11" style="104" bestFit="1" customWidth="1"/>
    <col min="8454" max="8454" width="70.42578125" style="104" customWidth="1"/>
    <col min="8455" max="8455" width="6.28515625" style="104" bestFit="1" customWidth="1"/>
    <col min="8456" max="8456" width="7.5703125" style="104" bestFit="1" customWidth="1"/>
    <col min="8457" max="8457" width="6.5703125" style="104" bestFit="1" customWidth="1"/>
    <col min="8458" max="8458" width="7.42578125" style="104" bestFit="1" customWidth="1"/>
    <col min="8459" max="8459" width="8.140625" style="104" bestFit="1" customWidth="1"/>
    <col min="8460" max="8708" width="9.140625" style="104"/>
    <col min="8709" max="8709" width="11" style="104" bestFit="1" customWidth="1"/>
    <col min="8710" max="8710" width="70.42578125" style="104" customWidth="1"/>
    <col min="8711" max="8711" width="6.28515625" style="104" bestFit="1" customWidth="1"/>
    <col min="8712" max="8712" width="7.5703125" style="104" bestFit="1" customWidth="1"/>
    <col min="8713" max="8713" width="6.5703125" style="104" bestFit="1" customWidth="1"/>
    <col min="8714" max="8714" width="7.42578125" style="104" bestFit="1" customWidth="1"/>
    <col min="8715" max="8715" width="8.140625" style="104" bestFit="1" customWidth="1"/>
    <col min="8716" max="8964" width="9.140625" style="104"/>
    <col min="8965" max="8965" width="11" style="104" bestFit="1" customWidth="1"/>
    <col min="8966" max="8966" width="70.42578125" style="104" customWidth="1"/>
    <col min="8967" max="8967" width="6.28515625" style="104" bestFit="1" customWidth="1"/>
    <col min="8968" max="8968" width="7.5703125" style="104" bestFit="1" customWidth="1"/>
    <col min="8969" max="8969" width="6.5703125" style="104" bestFit="1" customWidth="1"/>
    <col min="8970" max="8970" width="7.42578125" style="104" bestFit="1" customWidth="1"/>
    <col min="8971" max="8971" width="8.140625" style="104" bestFit="1" customWidth="1"/>
    <col min="8972" max="9220" width="9.140625" style="104"/>
    <col min="9221" max="9221" width="11" style="104" bestFit="1" customWidth="1"/>
    <col min="9222" max="9222" width="70.42578125" style="104" customWidth="1"/>
    <col min="9223" max="9223" width="6.28515625" style="104" bestFit="1" customWidth="1"/>
    <col min="9224" max="9224" width="7.5703125" style="104" bestFit="1" customWidth="1"/>
    <col min="9225" max="9225" width="6.5703125" style="104" bestFit="1" customWidth="1"/>
    <col min="9226" max="9226" width="7.42578125" style="104" bestFit="1" customWidth="1"/>
    <col min="9227" max="9227" width="8.140625" style="104" bestFit="1" customWidth="1"/>
    <col min="9228" max="9476" width="9.140625" style="104"/>
    <col min="9477" max="9477" width="11" style="104" bestFit="1" customWidth="1"/>
    <col min="9478" max="9478" width="70.42578125" style="104" customWidth="1"/>
    <col min="9479" max="9479" width="6.28515625" style="104" bestFit="1" customWidth="1"/>
    <col min="9480" max="9480" width="7.5703125" style="104" bestFit="1" customWidth="1"/>
    <col min="9481" max="9481" width="6.5703125" style="104" bestFit="1" customWidth="1"/>
    <col min="9482" max="9482" width="7.42578125" style="104" bestFit="1" customWidth="1"/>
    <col min="9483" max="9483" width="8.140625" style="104" bestFit="1" customWidth="1"/>
    <col min="9484" max="9732" width="9.140625" style="104"/>
    <col min="9733" max="9733" width="11" style="104" bestFit="1" customWidth="1"/>
    <col min="9734" max="9734" width="70.42578125" style="104" customWidth="1"/>
    <col min="9735" max="9735" width="6.28515625" style="104" bestFit="1" customWidth="1"/>
    <col min="9736" max="9736" width="7.5703125" style="104" bestFit="1" customWidth="1"/>
    <col min="9737" max="9737" width="6.5703125" style="104" bestFit="1" customWidth="1"/>
    <col min="9738" max="9738" width="7.42578125" style="104" bestFit="1" customWidth="1"/>
    <col min="9739" max="9739" width="8.140625" style="104" bestFit="1" customWidth="1"/>
    <col min="9740" max="9988" width="9.140625" style="104"/>
    <col min="9989" max="9989" width="11" style="104" bestFit="1" customWidth="1"/>
    <col min="9990" max="9990" width="70.42578125" style="104" customWidth="1"/>
    <col min="9991" max="9991" width="6.28515625" style="104" bestFit="1" customWidth="1"/>
    <col min="9992" max="9992" width="7.5703125" style="104" bestFit="1" customWidth="1"/>
    <col min="9993" max="9993" width="6.5703125" style="104" bestFit="1" customWidth="1"/>
    <col min="9994" max="9994" width="7.42578125" style="104" bestFit="1" customWidth="1"/>
    <col min="9995" max="9995" width="8.140625" style="104" bestFit="1" customWidth="1"/>
    <col min="9996" max="10244" width="9.140625" style="104"/>
    <col min="10245" max="10245" width="11" style="104" bestFit="1" customWidth="1"/>
    <col min="10246" max="10246" width="70.42578125" style="104" customWidth="1"/>
    <col min="10247" max="10247" width="6.28515625" style="104" bestFit="1" customWidth="1"/>
    <col min="10248" max="10248" width="7.5703125" style="104" bestFit="1" customWidth="1"/>
    <col min="10249" max="10249" width="6.5703125" style="104" bestFit="1" customWidth="1"/>
    <col min="10250" max="10250" width="7.42578125" style="104" bestFit="1" customWidth="1"/>
    <col min="10251" max="10251" width="8.140625" style="104" bestFit="1" customWidth="1"/>
    <col min="10252" max="10500" width="9.140625" style="104"/>
    <col min="10501" max="10501" width="11" style="104" bestFit="1" customWidth="1"/>
    <col min="10502" max="10502" width="70.42578125" style="104" customWidth="1"/>
    <col min="10503" max="10503" width="6.28515625" style="104" bestFit="1" customWidth="1"/>
    <col min="10504" max="10504" width="7.5703125" style="104" bestFit="1" customWidth="1"/>
    <col min="10505" max="10505" width="6.5703125" style="104" bestFit="1" customWidth="1"/>
    <col min="10506" max="10506" width="7.42578125" style="104" bestFit="1" customWidth="1"/>
    <col min="10507" max="10507" width="8.140625" style="104" bestFit="1" customWidth="1"/>
    <col min="10508" max="10756" width="9.140625" style="104"/>
    <col min="10757" max="10757" width="11" style="104" bestFit="1" customWidth="1"/>
    <col min="10758" max="10758" width="70.42578125" style="104" customWidth="1"/>
    <col min="10759" max="10759" width="6.28515625" style="104" bestFit="1" customWidth="1"/>
    <col min="10760" max="10760" width="7.5703125" style="104" bestFit="1" customWidth="1"/>
    <col min="10761" max="10761" width="6.5703125" style="104" bestFit="1" customWidth="1"/>
    <col min="10762" max="10762" width="7.42578125" style="104" bestFit="1" customWidth="1"/>
    <col min="10763" max="10763" width="8.140625" style="104" bestFit="1" customWidth="1"/>
    <col min="10764" max="11012" width="9.140625" style="104"/>
    <col min="11013" max="11013" width="11" style="104" bestFit="1" customWidth="1"/>
    <col min="11014" max="11014" width="70.42578125" style="104" customWidth="1"/>
    <col min="11015" max="11015" width="6.28515625" style="104" bestFit="1" customWidth="1"/>
    <col min="11016" max="11016" width="7.5703125" style="104" bestFit="1" customWidth="1"/>
    <col min="11017" max="11017" width="6.5703125" style="104" bestFit="1" customWidth="1"/>
    <col min="11018" max="11018" width="7.42578125" style="104" bestFit="1" customWidth="1"/>
    <col min="11019" max="11019" width="8.140625" style="104" bestFit="1" customWidth="1"/>
    <col min="11020" max="11268" width="9.140625" style="104"/>
    <col min="11269" max="11269" width="11" style="104" bestFit="1" customWidth="1"/>
    <col min="11270" max="11270" width="70.42578125" style="104" customWidth="1"/>
    <col min="11271" max="11271" width="6.28515625" style="104" bestFit="1" customWidth="1"/>
    <col min="11272" max="11272" width="7.5703125" style="104" bestFit="1" customWidth="1"/>
    <col min="11273" max="11273" width="6.5703125" style="104" bestFit="1" customWidth="1"/>
    <col min="11274" max="11274" width="7.42578125" style="104" bestFit="1" customWidth="1"/>
    <col min="11275" max="11275" width="8.140625" style="104" bestFit="1" customWidth="1"/>
    <col min="11276" max="11524" width="9.140625" style="104"/>
    <col min="11525" max="11525" width="11" style="104" bestFit="1" customWidth="1"/>
    <col min="11526" max="11526" width="70.42578125" style="104" customWidth="1"/>
    <col min="11527" max="11527" width="6.28515625" style="104" bestFit="1" customWidth="1"/>
    <col min="11528" max="11528" width="7.5703125" style="104" bestFit="1" customWidth="1"/>
    <col min="11529" max="11529" width="6.5703125" style="104" bestFit="1" customWidth="1"/>
    <col min="11530" max="11530" width="7.42578125" style="104" bestFit="1" customWidth="1"/>
    <col min="11531" max="11531" width="8.140625" style="104" bestFit="1" customWidth="1"/>
    <col min="11532" max="11780" width="9.140625" style="104"/>
    <col min="11781" max="11781" width="11" style="104" bestFit="1" customWidth="1"/>
    <col min="11782" max="11782" width="70.42578125" style="104" customWidth="1"/>
    <col min="11783" max="11783" width="6.28515625" style="104" bestFit="1" customWidth="1"/>
    <col min="11784" max="11784" width="7.5703125" style="104" bestFit="1" customWidth="1"/>
    <col min="11785" max="11785" width="6.5703125" style="104" bestFit="1" customWidth="1"/>
    <col min="11786" max="11786" width="7.42578125" style="104" bestFit="1" customWidth="1"/>
    <col min="11787" max="11787" width="8.140625" style="104" bestFit="1" customWidth="1"/>
    <col min="11788" max="12036" width="9.140625" style="104"/>
    <col min="12037" max="12037" width="11" style="104" bestFit="1" customWidth="1"/>
    <col min="12038" max="12038" width="70.42578125" style="104" customWidth="1"/>
    <col min="12039" max="12039" width="6.28515625" style="104" bestFit="1" customWidth="1"/>
    <col min="12040" max="12040" width="7.5703125" style="104" bestFit="1" customWidth="1"/>
    <col min="12041" max="12041" width="6.5703125" style="104" bestFit="1" customWidth="1"/>
    <col min="12042" max="12042" width="7.42578125" style="104" bestFit="1" customWidth="1"/>
    <col min="12043" max="12043" width="8.140625" style="104" bestFit="1" customWidth="1"/>
    <col min="12044" max="12292" width="9.140625" style="104"/>
    <col min="12293" max="12293" width="11" style="104" bestFit="1" customWidth="1"/>
    <col min="12294" max="12294" width="70.42578125" style="104" customWidth="1"/>
    <col min="12295" max="12295" width="6.28515625" style="104" bestFit="1" customWidth="1"/>
    <col min="12296" max="12296" width="7.5703125" style="104" bestFit="1" customWidth="1"/>
    <col min="12297" max="12297" width="6.5703125" style="104" bestFit="1" customWidth="1"/>
    <col min="12298" max="12298" width="7.42578125" style="104" bestFit="1" customWidth="1"/>
    <col min="12299" max="12299" width="8.140625" style="104" bestFit="1" customWidth="1"/>
    <col min="12300" max="12548" width="9.140625" style="104"/>
    <col min="12549" max="12549" width="11" style="104" bestFit="1" customWidth="1"/>
    <col min="12550" max="12550" width="70.42578125" style="104" customWidth="1"/>
    <col min="12551" max="12551" width="6.28515625" style="104" bestFit="1" customWidth="1"/>
    <col min="12552" max="12552" width="7.5703125" style="104" bestFit="1" customWidth="1"/>
    <col min="12553" max="12553" width="6.5703125" style="104" bestFit="1" customWidth="1"/>
    <col min="12554" max="12554" width="7.42578125" style="104" bestFit="1" customWidth="1"/>
    <col min="12555" max="12555" width="8.140625" style="104" bestFit="1" customWidth="1"/>
    <col min="12556" max="12804" width="9.140625" style="104"/>
    <col min="12805" max="12805" width="11" style="104" bestFit="1" customWidth="1"/>
    <col min="12806" max="12806" width="70.42578125" style="104" customWidth="1"/>
    <col min="12807" max="12807" width="6.28515625" style="104" bestFit="1" customWidth="1"/>
    <col min="12808" max="12808" width="7.5703125" style="104" bestFit="1" customWidth="1"/>
    <col min="12809" max="12809" width="6.5703125" style="104" bestFit="1" customWidth="1"/>
    <col min="12810" max="12810" width="7.42578125" style="104" bestFit="1" customWidth="1"/>
    <col min="12811" max="12811" width="8.140625" style="104" bestFit="1" customWidth="1"/>
    <col min="12812" max="13060" width="9.140625" style="104"/>
    <col min="13061" max="13061" width="11" style="104" bestFit="1" customWidth="1"/>
    <col min="13062" max="13062" width="70.42578125" style="104" customWidth="1"/>
    <col min="13063" max="13063" width="6.28515625" style="104" bestFit="1" customWidth="1"/>
    <col min="13064" max="13064" width="7.5703125" style="104" bestFit="1" customWidth="1"/>
    <col min="13065" max="13065" width="6.5703125" style="104" bestFit="1" customWidth="1"/>
    <col min="13066" max="13066" width="7.42578125" style="104" bestFit="1" customWidth="1"/>
    <col min="13067" max="13067" width="8.140625" style="104" bestFit="1" customWidth="1"/>
    <col min="13068" max="13316" width="9.140625" style="104"/>
    <col min="13317" max="13317" width="11" style="104" bestFit="1" customWidth="1"/>
    <col min="13318" max="13318" width="70.42578125" style="104" customWidth="1"/>
    <col min="13319" max="13319" width="6.28515625" style="104" bestFit="1" customWidth="1"/>
    <col min="13320" max="13320" width="7.5703125" style="104" bestFit="1" customWidth="1"/>
    <col min="13321" max="13321" width="6.5703125" style="104" bestFit="1" customWidth="1"/>
    <col min="13322" max="13322" width="7.42578125" style="104" bestFit="1" customWidth="1"/>
    <col min="13323" max="13323" width="8.140625" style="104" bestFit="1" customWidth="1"/>
    <col min="13324" max="13572" width="9.140625" style="104"/>
    <col min="13573" max="13573" width="11" style="104" bestFit="1" customWidth="1"/>
    <col min="13574" max="13574" width="70.42578125" style="104" customWidth="1"/>
    <col min="13575" max="13575" width="6.28515625" style="104" bestFit="1" customWidth="1"/>
    <col min="13576" max="13576" width="7.5703125" style="104" bestFit="1" customWidth="1"/>
    <col min="13577" max="13577" width="6.5703125" style="104" bestFit="1" customWidth="1"/>
    <col min="13578" max="13578" width="7.42578125" style="104" bestFit="1" customWidth="1"/>
    <col min="13579" max="13579" width="8.140625" style="104" bestFit="1" customWidth="1"/>
    <col min="13580" max="13828" width="9.140625" style="104"/>
    <col min="13829" max="13829" width="11" style="104" bestFit="1" customWidth="1"/>
    <col min="13830" max="13830" width="70.42578125" style="104" customWidth="1"/>
    <col min="13831" max="13831" width="6.28515625" style="104" bestFit="1" customWidth="1"/>
    <col min="13832" max="13832" width="7.5703125" style="104" bestFit="1" customWidth="1"/>
    <col min="13833" max="13833" width="6.5703125" style="104" bestFit="1" customWidth="1"/>
    <col min="13834" max="13834" width="7.42578125" style="104" bestFit="1" customWidth="1"/>
    <col min="13835" max="13835" width="8.140625" style="104" bestFit="1" customWidth="1"/>
    <col min="13836" max="14084" width="9.140625" style="104"/>
    <col min="14085" max="14085" width="11" style="104" bestFit="1" customWidth="1"/>
    <col min="14086" max="14086" width="70.42578125" style="104" customWidth="1"/>
    <col min="14087" max="14087" width="6.28515625" style="104" bestFit="1" customWidth="1"/>
    <col min="14088" max="14088" width="7.5703125" style="104" bestFit="1" customWidth="1"/>
    <col min="14089" max="14089" width="6.5703125" style="104" bestFit="1" customWidth="1"/>
    <col min="14090" max="14090" width="7.42578125" style="104" bestFit="1" customWidth="1"/>
    <col min="14091" max="14091" width="8.140625" style="104" bestFit="1" customWidth="1"/>
    <col min="14092" max="14340" width="9.140625" style="104"/>
    <col min="14341" max="14341" width="11" style="104" bestFit="1" customWidth="1"/>
    <col min="14342" max="14342" width="70.42578125" style="104" customWidth="1"/>
    <col min="14343" max="14343" width="6.28515625" style="104" bestFit="1" customWidth="1"/>
    <col min="14344" max="14344" width="7.5703125" style="104" bestFit="1" customWidth="1"/>
    <col min="14345" max="14345" width="6.5703125" style="104" bestFit="1" customWidth="1"/>
    <col min="14346" max="14346" width="7.42578125" style="104" bestFit="1" customWidth="1"/>
    <col min="14347" max="14347" width="8.140625" style="104" bestFit="1" customWidth="1"/>
    <col min="14348" max="14596" width="9.140625" style="104"/>
    <col min="14597" max="14597" width="11" style="104" bestFit="1" customWidth="1"/>
    <col min="14598" max="14598" width="70.42578125" style="104" customWidth="1"/>
    <col min="14599" max="14599" width="6.28515625" style="104" bestFit="1" customWidth="1"/>
    <col min="14600" max="14600" width="7.5703125" style="104" bestFit="1" customWidth="1"/>
    <col min="14601" max="14601" width="6.5703125" style="104" bestFit="1" customWidth="1"/>
    <col min="14602" max="14602" width="7.42578125" style="104" bestFit="1" customWidth="1"/>
    <col min="14603" max="14603" width="8.140625" style="104" bestFit="1" customWidth="1"/>
    <col min="14604" max="14852" width="9.140625" style="104"/>
    <col min="14853" max="14853" width="11" style="104" bestFit="1" customWidth="1"/>
    <col min="14854" max="14854" width="70.42578125" style="104" customWidth="1"/>
    <col min="14855" max="14855" width="6.28515625" style="104" bestFit="1" customWidth="1"/>
    <col min="14856" max="14856" width="7.5703125" style="104" bestFit="1" customWidth="1"/>
    <col min="14857" max="14857" width="6.5703125" style="104" bestFit="1" customWidth="1"/>
    <col min="14858" max="14858" width="7.42578125" style="104" bestFit="1" customWidth="1"/>
    <col min="14859" max="14859" width="8.140625" style="104" bestFit="1" customWidth="1"/>
    <col min="14860" max="15108" width="9.140625" style="104"/>
    <col min="15109" max="15109" width="11" style="104" bestFit="1" customWidth="1"/>
    <col min="15110" max="15110" width="70.42578125" style="104" customWidth="1"/>
    <col min="15111" max="15111" width="6.28515625" style="104" bestFit="1" customWidth="1"/>
    <col min="15112" max="15112" width="7.5703125" style="104" bestFit="1" customWidth="1"/>
    <col min="15113" max="15113" width="6.5703125" style="104" bestFit="1" customWidth="1"/>
    <col min="15114" max="15114" width="7.42578125" style="104" bestFit="1" customWidth="1"/>
    <col min="15115" max="15115" width="8.140625" style="104" bestFit="1" customWidth="1"/>
    <col min="15116" max="15364" width="9.140625" style="104"/>
    <col min="15365" max="15365" width="11" style="104" bestFit="1" customWidth="1"/>
    <col min="15366" max="15366" width="70.42578125" style="104" customWidth="1"/>
    <col min="15367" max="15367" width="6.28515625" style="104" bestFit="1" customWidth="1"/>
    <col min="15368" max="15368" width="7.5703125" style="104" bestFit="1" customWidth="1"/>
    <col min="15369" max="15369" width="6.5703125" style="104" bestFit="1" customWidth="1"/>
    <col min="15370" max="15370" width="7.42578125" style="104" bestFit="1" customWidth="1"/>
    <col min="15371" max="15371" width="8.140625" style="104" bestFit="1" customWidth="1"/>
    <col min="15372" max="15620" width="9.140625" style="104"/>
    <col min="15621" max="15621" width="11" style="104" bestFit="1" customWidth="1"/>
    <col min="15622" max="15622" width="70.42578125" style="104" customWidth="1"/>
    <col min="15623" max="15623" width="6.28515625" style="104" bestFit="1" customWidth="1"/>
    <col min="15624" max="15624" width="7.5703125" style="104" bestFit="1" customWidth="1"/>
    <col min="15625" max="15625" width="6.5703125" style="104" bestFit="1" customWidth="1"/>
    <col min="15626" max="15626" width="7.42578125" style="104" bestFit="1" customWidth="1"/>
    <col min="15627" max="15627" width="8.140625" style="104" bestFit="1" customWidth="1"/>
    <col min="15628" max="15876" width="9.140625" style="104"/>
    <col min="15877" max="15877" width="11" style="104" bestFit="1" customWidth="1"/>
    <col min="15878" max="15878" width="70.42578125" style="104" customWidth="1"/>
    <col min="15879" max="15879" width="6.28515625" style="104" bestFit="1" customWidth="1"/>
    <col min="15880" max="15880" width="7.5703125" style="104" bestFit="1" customWidth="1"/>
    <col min="15881" max="15881" width="6.5703125" style="104" bestFit="1" customWidth="1"/>
    <col min="15882" max="15882" width="7.42578125" style="104" bestFit="1" customWidth="1"/>
    <col min="15883" max="15883" width="8.140625" style="104" bestFit="1" customWidth="1"/>
    <col min="15884" max="16132" width="9.140625" style="104"/>
    <col min="16133" max="16133" width="11" style="104" bestFit="1" customWidth="1"/>
    <col min="16134" max="16134" width="70.42578125" style="104" customWidth="1"/>
    <col min="16135" max="16135" width="6.28515625" style="104" bestFit="1" customWidth="1"/>
    <col min="16136" max="16136" width="7.5703125" style="104" bestFit="1" customWidth="1"/>
    <col min="16137" max="16137" width="6.5703125" style="104" bestFit="1" customWidth="1"/>
    <col min="16138" max="16138" width="7.42578125" style="104" bestFit="1" customWidth="1"/>
    <col min="16139" max="16139" width="8.140625" style="104" bestFit="1" customWidth="1"/>
    <col min="16140" max="16384" width="9.140625" style="104"/>
  </cols>
  <sheetData>
    <row r="2" spans="3:12" ht="5.25" customHeight="1" x14ac:dyDescent="0.25">
      <c r="C2" s="58"/>
      <c r="D2" s="59"/>
      <c r="E2" s="59"/>
      <c r="F2" s="60"/>
      <c r="G2" s="59"/>
      <c r="H2" s="86"/>
      <c r="I2" s="87"/>
      <c r="J2" s="87"/>
      <c r="K2" s="61"/>
      <c r="L2" s="108"/>
    </row>
    <row r="3" spans="3:12" x14ac:dyDescent="0.25">
      <c r="C3" s="62"/>
      <c r="D3" s="63"/>
      <c r="E3" s="64"/>
      <c r="F3" s="65"/>
      <c r="G3" s="66"/>
      <c r="H3" s="88"/>
      <c r="I3" s="89"/>
      <c r="J3" s="89"/>
      <c r="K3" s="100"/>
      <c r="L3" s="109"/>
    </row>
    <row r="4" spans="3:12" x14ac:dyDescent="0.25">
      <c r="C4" s="62"/>
      <c r="D4" s="62"/>
      <c r="E4" s="67"/>
      <c r="F4" s="68"/>
      <c r="G4" s="69"/>
      <c r="H4" s="90"/>
      <c r="I4" s="91"/>
      <c r="J4" s="91"/>
      <c r="K4" s="101"/>
      <c r="L4" s="109"/>
    </row>
    <row r="5" spans="3:12" x14ac:dyDescent="0.25">
      <c r="C5" s="62"/>
      <c r="D5" s="62"/>
      <c r="E5" s="67"/>
      <c r="F5" s="68"/>
      <c r="G5" s="67"/>
      <c r="H5" s="90"/>
      <c r="I5" s="92"/>
      <c r="J5" s="92"/>
      <c r="K5" s="102"/>
      <c r="L5" s="109"/>
    </row>
    <row r="6" spans="3:12" x14ac:dyDescent="0.25">
      <c r="C6" s="62"/>
      <c r="D6" s="62"/>
      <c r="E6" s="67"/>
      <c r="F6" s="68"/>
      <c r="G6" s="67"/>
      <c r="H6" s="90"/>
      <c r="I6" s="92"/>
      <c r="J6" s="92"/>
      <c r="K6" s="102"/>
      <c r="L6" s="109"/>
    </row>
    <row r="7" spans="3:12" x14ac:dyDescent="0.25">
      <c r="C7" s="62"/>
      <c r="D7" s="70"/>
      <c r="E7" s="71"/>
      <c r="F7" s="72"/>
      <c r="G7" s="71"/>
      <c r="H7" s="93"/>
      <c r="I7" s="93"/>
      <c r="J7" s="93"/>
      <c r="K7" s="103"/>
      <c r="L7" s="109"/>
    </row>
    <row r="8" spans="3:12" ht="8.1" customHeight="1" x14ac:dyDescent="0.25">
      <c r="C8" s="73"/>
      <c r="D8" s="74"/>
      <c r="E8" s="67"/>
      <c r="F8" s="75"/>
      <c r="G8" s="76"/>
      <c r="H8" s="94"/>
      <c r="I8" s="94"/>
      <c r="J8" s="94"/>
      <c r="K8" s="77"/>
      <c r="L8" s="109"/>
    </row>
    <row r="9" spans="3:12" x14ac:dyDescent="0.25">
      <c r="C9" s="73"/>
      <c r="D9" s="201" t="s">
        <v>96</v>
      </c>
      <c r="E9" s="202"/>
      <c r="F9" s="202"/>
      <c r="G9" s="202"/>
      <c r="H9" s="202"/>
      <c r="I9" s="202"/>
      <c r="J9" s="202"/>
      <c r="K9" s="203"/>
      <c r="L9" s="109"/>
    </row>
    <row r="10" spans="3:12" ht="8.1" customHeight="1" x14ac:dyDescent="0.25">
      <c r="C10" s="78"/>
      <c r="D10" s="69"/>
      <c r="E10" s="69"/>
      <c r="F10" s="69"/>
      <c r="G10" s="69"/>
      <c r="H10" s="91"/>
      <c r="I10" s="91"/>
      <c r="J10" s="91"/>
      <c r="K10" s="91"/>
      <c r="L10" s="109"/>
    </row>
    <row r="11" spans="3:12" x14ac:dyDescent="0.25">
      <c r="C11" s="78"/>
      <c r="D11" s="79" t="s">
        <v>22</v>
      </c>
      <c r="E11" s="131" t="s">
        <v>98</v>
      </c>
      <c r="F11" s="80"/>
      <c r="G11" s="66"/>
      <c r="H11" s="95"/>
      <c r="I11" s="95"/>
      <c r="J11" s="95"/>
      <c r="K11" s="96"/>
      <c r="L11" s="109"/>
    </row>
    <row r="12" spans="3:12" x14ac:dyDescent="0.25">
      <c r="C12" s="78"/>
      <c r="D12" s="81" t="s">
        <v>23</v>
      </c>
      <c r="E12" s="207" t="s">
        <v>97</v>
      </c>
      <c r="F12" s="207"/>
      <c r="G12" s="207"/>
      <c r="H12" s="207"/>
      <c r="I12" s="207"/>
      <c r="J12" s="207"/>
      <c r="K12" s="208"/>
      <c r="L12" s="109"/>
    </row>
    <row r="13" spans="3:12" x14ac:dyDescent="0.25">
      <c r="C13" s="78"/>
      <c r="D13" s="83" t="s">
        <v>24</v>
      </c>
      <c r="E13" s="84"/>
      <c r="F13" s="105"/>
      <c r="G13" s="84"/>
      <c r="H13" s="97"/>
      <c r="I13" s="195" t="s">
        <v>101</v>
      </c>
      <c r="J13" s="194">
        <v>0.2351</v>
      </c>
      <c r="K13" s="98"/>
      <c r="L13" s="109"/>
    </row>
    <row r="14" spans="3:12" ht="8.1" customHeight="1" x14ac:dyDescent="0.25">
      <c r="C14" s="78"/>
      <c r="D14" s="67"/>
      <c r="E14" s="67"/>
      <c r="F14" s="82"/>
      <c r="G14" s="67"/>
      <c r="H14" s="77"/>
      <c r="I14" s="99"/>
      <c r="J14" s="99"/>
      <c r="K14" s="77"/>
      <c r="L14" s="109"/>
    </row>
    <row r="15" spans="3:12" x14ac:dyDescent="0.25">
      <c r="C15" s="78"/>
      <c r="D15" s="204" t="s">
        <v>5</v>
      </c>
      <c r="E15" s="205" t="s">
        <v>84</v>
      </c>
      <c r="F15" s="205" t="s">
        <v>6</v>
      </c>
      <c r="G15" s="204" t="s">
        <v>25</v>
      </c>
      <c r="H15" s="206" t="s">
        <v>26</v>
      </c>
      <c r="I15" s="206" t="s">
        <v>27</v>
      </c>
      <c r="J15" s="206"/>
      <c r="K15" s="206"/>
      <c r="L15" s="109"/>
    </row>
    <row r="16" spans="3:12" x14ac:dyDescent="0.25">
      <c r="C16" s="78"/>
      <c r="D16" s="204"/>
      <c r="E16" s="205"/>
      <c r="F16" s="205"/>
      <c r="G16" s="204"/>
      <c r="H16" s="206"/>
      <c r="I16" s="206" t="s">
        <v>28</v>
      </c>
      <c r="J16" s="206"/>
      <c r="K16" s="206" t="s">
        <v>4</v>
      </c>
      <c r="L16" s="109"/>
    </row>
    <row r="17" spans="3:12" x14ac:dyDescent="0.25">
      <c r="C17" s="78"/>
      <c r="D17" s="204"/>
      <c r="E17" s="205"/>
      <c r="F17" s="205"/>
      <c r="G17" s="204"/>
      <c r="H17" s="206"/>
      <c r="I17" s="136" t="s">
        <v>47</v>
      </c>
      <c r="J17" s="136" t="s">
        <v>48</v>
      </c>
      <c r="K17" s="206"/>
      <c r="L17" s="109"/>
    </row>
    <row r="18" spans="3:12" x14ac:dyDescent="0.25">
      <c r="C18" s="78"/>
      <c r="D18" s="137" t="s">
        <v>7</v>
      </c>
      <c r="E18" s="137"/>
      <c r="F18" s="138" t="s">
        <v>85</v>
      </c>
      <c r="G18" s="137"/>
      <c r="H18" s="141"/>
      <c r="I18" s="140"/>
      <c r="J18" s="140"/>
      <c r="K18" s="141"/>
      <c r="L18" s="109"/>
    </row>
    <row r="19" spans="3:12" x14ac:dyDescent="0.25">
      <c r="C19" s="78"/>
      <c r="D19" s="85" t="s">
        <v>8</v>
      </c>
      <c r="E19" s="85" t="s">
        <v>89</v>
      </c>
      <c r="F19" s="139" t="s">
        <v>86</v>
      </c>
      <c r="G19" s="186" t="s">
        <v>102</v>
      </c>
      <c r="H19" s="187">
        <f>290+160+570</f>
        <v>1020</v>
      </c>
      <c r="I19" s="188">
        <f>COMPOSIÇÃO!G4</f>
        <v>36.790000000000006</v>
      </c>
      <c r="J19" s="142">
        <f>I19+(I19*$J$13)</f>
        <v>45.439329000000008</v>
      </c>
      <c r="K19" s="143">
        <f>TRUNC(H19*J19,2)</f>
        <v>46348.11</v>
      </c>
      <c r="L19" s="109"/>
    </row>
    <row r="20" spans="3:12" x14ac:dyDescent="0.25">
      <c r="C20" s="78"/>
      <c r="D20" s="85" t="s">
        <v>87</v>
      </c>
      <c r="E20" s="159" t="s">
        <v>90</v>
      </c>
      <c r="F20" s="139" t="s">
        <v>92</v>
      </c>
      <c r="G20" s="186" t="s">
        <v>102</v>
      </c>
      <c r="H20" s="187">
        <f>855+170+2275</f>
        <v>3300</v>
      </c>
      <c r="I20" s="189">
        <f>COMPOSIÇÃO!G34</f>
        <v>107.42000000000002</v>
      </c>
      <c r="J20" s="142">
        <f t="shared" ref="J20:J21" si="0">I20+(I20*$J$13)</f>
        <v>132.67444200000003</v>
      </c>
      <c r="K20" s="143">
        <f t="shared" ref="K20:K21" si="1">TRUNC(H20*J20,2)</f>
        <v>437825.65</v>
      </c>
      <c r="L20" s="109"/>
    </row>
    <row r="21" spans="3:12" x14ac:dyDescent="0.25">
      <c r="C21" s="78"/>
      <c r="D21" s="85" t="s">
        <v>88</v>
      </c>
      <c r="E21" s="159" t="s">
        <v>91</v>
      </c>
      <c r="F21" s="139" t="s">
        <v>93</v>
      </c>
      <c r="G21" s="186" t="s">
        <v>102</v>
      </c>
      <c r="H21" s="187">
        <f>380+20+240</f>
        <v>640</v>
      </c>
      <c r="I21" s="189">
        <f>COMPOSIÇÃO!G63</f>
        <v>127.29</v>
      </c>
      <c r="J21" s="142">
        <f t="shared" si="0"/>
        <v>157.215879</v>
      </c>
      <c r="K21" s="143">
        <f t="shared" si="1"/>
        <v>100618.16</v>
      </c>
      <c r="L21" s="109"/>
    </row>
    <row r="22" spans="3:12" ht="8.1" customHeight="1" x14ac:dyDescent="0.25">
      <c r="C22" s="78"/>
      <c r="D22" s="161"/>
      <c r="E22" s="162"/>
      <c r="F22" s="161"/>
      <c r="G22" s="163"/>
      <c r="H22" s="164"/>
      <c r="I22" s="164"/>
      <c r="J22" s="164"/>
      <c r="K22" s="165"/>
      <c r="L22" s="109"/>
    </row>
    <row r="23" spans="3:12" ht="8.1" customHeight="1" x14ac:dyDescent="0.25">
      <c r="C23" s="110"/>
      <c r="D23" s="111"/>
      <c r="E23" s="112"/>
      <c r="F23" s="111"/>
      <c r="G23" s="112"/>
      <c r="H23" s="113"/>
      <c r="I23" s="113"/>
      <c r="J23" s="113"/>
      <c r="K23" s="113"/>
      <c r="L23" s="109"/>
    </row>
    <row r="24" spans="3:12" s="125" customFormat="1" x14ac:dyDescent="0.25">
      <c r="C24" s="123"/>
      <c r="D24" s="127"/>
      <c r="E24" s="128"/>
      <c r="F24" s="129"/>
      <c r="G24" s="128"/>
      <c r="H24" s="130"/>
      <c r="I24" s="130"/>
      <c r="J24" s="130" t="s">
        <v>4</v>
      </c>
      <c r="K24" s="126">
        <f>SUM(K19:K21)</f>
        <v>584791.92000000004</v>
      </c>
      <c r="L24" s="124"/>
    </row>
    <row r="25" spans="3:12" x14ac:dyDescent="0.25">
      <c r="C25" s="110"/>
      <c r="D25" s="120"/>
      <c r="E25" s="121"/>
      <c r="F25" s="120"/>
      <c r="G25" s="121"/>
      <c r="H25" s="122"/>
      <c r="I25" s="122"/>
      <c r="J25" s="122"/>
      <c r="K25" s="122"/>
      <c r="L25" s="109"/>
    </row>
    <row r="26" spans="3:12" x14ac:dyDescent="0.25">
      <c r="C26" s="110"/>
      <c r="D26" s="110"/>
      <c r="E26" s="112"/>
      <c r="F26" s="111"/>
      <c r="G26" s="112"/>
      <c r="H26" s="113"/>
      <c r="I26" s="113"/>
      <c r="J26" s="113"/>
      <c r="K26" s="118"/>
      <c r="L26" s="109"/>
    </row>
    <row r="27" spans="3:12" x14ac:dyDescent="0.25">
      <c r="C27" s="110"/>
      <c r="D27" s="110"/>
      <c r="E27" s="132"/>
      <c r="F27" s="191" t="s">
        <v>99</v>
      </c>
      <c r="G27" s="112"/>
      <c r="H27" s="113"/>
      <c r="I27" s="113"/>
      <c r="J27" s="113"/>
      <c r="K27" s="118"/>
      <c r="L27" s="109"/>
    </row>
    <row r="28" spans="3:12" x14ac:dyDescent="0.25">
      <c r="C28" s="110"/>
      <c r="D28" s="110"/>
      <c r="E28" s="112"/>
      <c r="F28" s="190" t="s">
        <v>100</v>
      </c>
      <c r="G28" s="133">
        <f>K24</f>
        <v>584791.92000000004</v>
      </c>
      <c r="H28" s="113"/>
      <c r="I28" s="113"/>
      <c r="J28" s="113"/>
      <c r="K28" s="118"/>
      <c r="L28" s="109"/>
    </row>
    <row r="29" spans="3:12" x14ac:dyDescent="0.25">
      <c r="C29" s="110"/>
      <c r="D29" s="110"/>
      <c r="E29" s="112"/>
      <c r="F29" s="111"/>
      <c r="G29" s="134" t="e">
        <f ca="1">"("&amp;([3]!VExtensoFree(G28,"","br","real","reais"))&amp;")"</f>
        <v>#NAME?</v>
      </c>
      <c r="H29" s="113"/>
      <c r="I29" s="113"/>
      <c r="J29" s="113"/>
      <c r="K29" s="118"/>
      <c r="L29" s="109"/>
    </row>
    <row r="30" spans="3:12" x14ac:dyDescent="0.25">
      <c r="C30" s="110"/>
      <c r="D30" s="110"/>
      <c r="E30" s="112"/>
      <c r="F30" s="111"/>
      <c r="G30" s="112"/>
      <c r="H30" s="113"/>
      <c r="I30" s="113"/>
      <c r="J30" s="113"/>
      <c r="K30" s="118"/>
      <c r="L30" s="109"/>
    </row>
    <row r="31" spans="3:12" x14ac:dyDescent="0.25">
      <c r="C31" s="110"/>
      <c r="D31" s="110"/>
      <c r="E31" s="112"/>
      <c r="F31" s="111"/>
      <c r="G31" s="112"/>
      <c r="H31" s="113"/>
      <c r="I31" s="113"/>
      <c r="J31" s="113"/>
      <c r="K31" s="118"/>
      <c r="L31" s="109"/>
    </row>
    <row r="32" spans="3:12" x14ac:dyDescent="0.25">
      <c r="C32" s="110"/>
      <c r="D32" s="110"/>
      <c r="E32" s="112"/>
      <c r="F32" s="111"/>
      <c r="G32" s="112"/>
      <c r="H32" s="113"/>
      <c r="I32" s="113"/>
      <c r="J32" s="113"/>
      <c r="K32" s="118"/>
      <c r="L32" s="109"/>
    </row>
    <row r="33" spans="3:12" ht="16.5" x14ac:dyDescent="0.25">
      <c r="C33" s="110"/>
      <c r="D33" s="110"/>
      <c r="E33" s="112"/>
      <c r="F33" s="111"/>
      <c r="G33" s="135" t="s">
        <v>94</v>
      </c>
      <c r="H33" s="113"/>
      <c r="I33" s="113"/>
      <c r="J33" s="113"/>
      <c r="K33" s="118"/>
      <c r="L33" s="109"/>
    </row>
    <row r="34" spans="3:12" x14ac:dyDescent="0.25">
      <c r="C34" s="110"/>
      <c r="D34" s="110"/>
      <c r="E34" s="112"/>
      <c r="F34" s="111"/>
      <c r="G34" s="185" t="s">
        <v>95</v>
      </c>
      <c r="H34" s="113"/>
      <c r="I34" s="113"/>
      <c r="J34" s="113"/>
      <c r="K34" s="118"/>
      <c r="L34" s="109"/>
    </row>
    <row r="35" spans="3:12" x14ac:dyDescent="0.25">
      <c r="C35" s="110"/>
      <c r="D35" s="110"/>
      <c r="E35" s="112"/>
      <c r="F35" s="111"/>
      <c r="G35" s="112"/>
      <c r="H35" s="113"/>
      <c r="I35" s="113"/>
      <c r="J35" s="113"/>
      <c r="K35" s="118"/>
      <c r="L35" s="109"/>
    </row>
    <row r="36" spans="3:12" x14ac:dyDescent="0.25">
      <c r="C36" s="110"/>
      <c r="D36" s="114"/>
      <c r="E36" s="115"/>
      <c r="F36" s="105"/>
      <c r="G36" s="115"/>
      <c r="H36" s="116"/>
      <c r="I36" s="116"/>
      <c r="J36" s="116"/>
      <c r="K36" s="119"/>
      <c r="L36" s="109"/>
    </row>
    <row r="37" spans="3:12" ht="8.1" customHeight="1" x14ac:dyDescent="0.25">
      <c r="C37" s="114"/>
      <c r="D37" s="105"/>
      <c r="E37" s="115"/>
      <c r="F37" s="105"/>
      <c r="G37" s="115"/>
      <c r="H37" s="116"/>
      <c r="I37" s="116"/>
      <c r="J37" s="116"/>
      <c r="K37" s="116"/>
      <c r="L37" s="117"/>
    </row>
  </sheetData>
  <mergeCells count="10">
    <mergeCell ref="D9:K9"/>
    <mergeCell ref="D15:D17"/>
    <mergeCell ref="F15:F17"/>
    <mergeCell ref="G15:G17"/>
    <mergeCell ref="H15:H17"/>
    <mergeCell ref="I15:K15"/>
    <mergeCell ref="I16:J16"/>
    <mergeCell ref="K16:K17"/>
    <mergeCell ref="E15:E17"/>
    <mergeCell ref="E12:K12"/>
  </mergeCells>
  <dataValidations disablePrompts="1" count="1">
    <dataValidation allowBlank="1" showInputMessage="1" showErrorMessage="1" prompt="Confirmar_x000a_DMT" sqref="G65540:G65541 JC65540:JC65541 SY65540:SY65541 ACU65540:ACU65541 AMQ65540:AMQ65541 AWM65540:AWM65541 BGI65540:BGI65541 BQE65540:BQE65541 CAA65540:CAA65541 CJW65540:CJW65541 CTS65540:CTS65541 DDO65540:DDO65541 DNK65540:DNK65541 DXG65540:DXG65541 EHC65540:EHC65541 EQY65540:EQY65541 FAU65540:FAU65541 FKQ65540:FKQ65541 FUM65540:FUM65541 GEI65540:GEI65541 GOE65540:GOE65541 GYA65540:GYA65541 HHW65540:HHW65541 HRS65540:HRS65541 IBO65540:IBO65541 ILK65540:ILK65541 IVG65540:IVG65541 JFC65540:JFC65541 JOY65540:JOY65541 JYU65540:JYU65541 KIQ65540:KIQ65541 KSM65540:KSM65541 LCI65540:LCI65541 LME65540:LME65541 LWA65540:LWA65541 MFW65540:MFW65541 MPS65540:MPS65541 MZO65540:MZO65541 NJK65540:NJK65541 NTG65540:NTG65541 ODC65540:ODC65541 OMY65540:OMY65541 OWU65540:OWU65541 PGQ65540:PGQ65541 PQM65540:PQM65541 QAI65540:QAI65541 QKE65540:QKE65541 QUA65540:QUA65541 RDW65540:RDW65541 RNS65540:RNS65541 RXO65540:RXO65541 SHK65540:SHK65541 SRG65540:SRG65541 TBC65540:TBC65541 TKY65540:TKY65541 TUU65540:TUU65541 UEQ65540:UEQ65541 UOM65540:UOM65541 UYI65540:UYI65541 VIE65540:VIE65541 VSA65540:VSA65541 WBW65540:WBW65541 WLS65540:WLS65541 WVO65540:WVO65541 G131076:G131077 JC131076:JC131077 SY131076:SY131077 ACU131076:ACU131077 AMQ131076:AMQ131077 AWM131076:AWM131077 BGI131076:BGI131077 BQE131076:BQE131077 CAA131076:CAA131077 CJW131076:CJW131077 CTS131076:CTS131077 DDO131076:DDO131077 DNK131076:DNK131077 DXG131076:DXG131077 EHC131076:EHC131077 EQY131076:EQY131077 FAU131076:FAU131077 FKQ131076:FKQ131077 FUM131076:FUM131077 GEI131076:GEI131077 GOE131076:GOE131077 GYA131076:GYA131077 HHW131076:HHW131077 HRS131076:HRS131077 IBO131076:IBO131077 ILK131076:ILK131077 IVG131076:IVG131077 JFC131076:JFC131077 JOY131076:JOY131077 JYU131076:JYU131077 KIQ131076:KIQ131077 KSM131076:KSM131077 LCI131076:LCI131077 LME131076:LME131077 LWA131076:LWA131077 MFW131076:MFW131077 MPS131076:MPS131077 MZO131076:MZO131077 NJK131076:NJK131077 NTG131076:NTG131077 ODC131076:ODC131077 OMY131076:OMY131077 OWU131076:OWU131077 PGQ131076:PGQ131077 PQM131076:PQM131077 QAI131076:QAI131077 QKE131076:QKE131077 QUA131076:QUA131077 RDW131076:RDW131077 RNS131076:RNS131077 RXO131076:RXO131077 SHK131076:SHK131077 SRG131076:SRG131077 TBC131076:TBC131077 TKY131076:TKY131077 TUU131076:TUU131077 UEQ131076:UEQ131077 UOM131076:UOM131077 UYI131076:UYI131077 VIE131076:VIE131077 VSA131076:VSA131077 WBW131076:WBW131077 WLS131076:WLS131077 WVO131076:WVO131077 G196612:G196613 JC196612:JC196613 SY196612:SY196613 ACU196612:ACU196613 AMQ196612:AMQ196613 AWM196612:AWM196613 BGI196612:BGI196613 BQE196612:BQE196613 CAA196612:CAA196613 CJW196612:CJW196613 CTS196612:CTS196613 DDO196612:DDO196613 DNK196612:DNK196613 DXG196612:DXG196613 EHC196612:EHC196613 EQY196612:EQY196613 FAU196612:FAU196613 FKQ196612:FKQ196613 FUM196612:FUM196613 GEI196612:GEI196613 GOE196612:GOE196613 GYA196612:GYA196613 HHW196612:HHW196613 HRS196612:HRS196613 IBO196612:IBO196613 ILK196612:ILK196613 IVG196612:IVG196613 JFC196612:JFC196613 JOY196612:JOY196613 JYU196612:JYU196613 KIQ196612:KIQ196613 KSM196612:KSM196613 LCI196612:LCI196613 LME196612:LME196613 LWA196612:LWA196613 MFW196612:MFW196613 MPS196612:MPS196613 MZO196612:MZO196613 NJK196612:NJK196613 NTG196612:NTG196613 ODC196612:ODC196613 OMY196612:OMY196613 OWU196612:OWU196613 PGQ196612:PGQ196613 PQM196612:PQM196613 QAI196612:QAI196613 QKE196612:QKE196613 QUA196612:QUA196613 RDW196612:RDW196613 RNS196612:RNS196613 RXO196612:RXO196613 SHK196612:SHK196613 SRG196612:SRG196613 TBC196612:TBC196613 TKY196612:TKY196613 TUU196612:TUU196613 UEQ196612:UEQ196613 UOM196612:UOM196613 UYI196612:UYI196613 VIE196612:VIE196613 VSA196612:VSA196613 WBW196612:WBW196613 WLS196612:WLS196613 WVO196612:WVO196613 G262148:G262149 JC262148:JC262149 SY262148:SY262149 ACU262148:ACU262149 AMQ262148:AMQ262149 AWM262148:AWM262149 BGI262148:BGI262149 BQE262148:BQE262149 CAA262148:CAA262149 CJW262148:CJW262149 CTS262148:CTS262149 DDO262148:DDO262149 DNK262148:DNK262149 DXG262148:DXG262149 EHC262148:EHC262149 EQY262148:EQY262149 FAU262148:FAU262149 FKQ262148:FKQ262149 FUM262148:FUM262149 GEI262148:GEI262149 GOE262148:GOE262149 GYA262148:GYA262149 HHW262148:HHW262149 HRS262148:HRS262149 IBO262148:IBO262149 ILK262148:ILK262149 IVG262148:IVG262149 JFC262148:JFC262149 JOY262148:JOY262149 JYU262148:JYU262149 KIQ262148:KIQ262149 KSM262148:KSM262149 LCI262148:LCI262149 LME262148:LME262149 LWA262148:LWA262149 MFW262148:MFW262149 MPS262148:MPS262149 MZO262148:MZO262149 NJK262148:NJK262149 NTG262148:NTG262149 ODC262148:ODC262149 OMY262148:OMY262149 OWU262148:OWU262149 PGQ262148:PGQ262149 PQM262148:PQM262149 QAI262148:QAI262149 QKE262148:QKE262149 QUA262148:QUA262149 RDW262148:RDW262149 RNS262148:RNS262149 RXO262148:RXO262149 SHK262148:SHK262149 SRG262148:SRG262149 TBC262148:TBC262149 TKY262148:TKY262149 TUU262148:TUU262149 UEQ262148:UEQ262149 UOM262148:UOM262149 UYI262148:UYI262149 VIE262148:VIE262149 VSA262148:VSA262149 WBW262148:WBW262149 WLS262148:WLS262149 WVO262148:WVO262149 G327684:G327685 JC327684:JC327685 SY327684:SY327685 ACU327684:ACU327685 AMQ327684:AMQ327685 AWM327684:AWM327685 BGI327684:BGI327685 BQE327684:BQE327685 CAA327684:CAA327685 CJW327684:CJW327685 CTS327684:CTS327685 DDO327684:DDO327685 DNK327684:DNK327685 DXG327684:DXG327685 EHC327684:EHC327685 EQY327684:EQY327685 FAU327684:FAU327685 FKQ327684:FKQ327685 FUM327684:FUM327685 GEI327684:GEI327685 GOE327684:GOE327685 GYA327684:GYA327685 HHW327684:HHW327685 HRS327684:HRS327685 IBO327684:IBO327685 ILK327684:ILK327685 IVG327684:IVG327685 JFC327684:JFC327685 JOY327684:JOY327685 JYU327684:JYU327685 KIQ327684:KIQ327685 KSM327684:KSM327685 LCI327684:LCI327685 LME327684:LME327685 LWA327684:LWA327685 MFW327684:MFW327685 MPS327684:MPS327685 MZO327684:MZO327685 NJK327684:NJK327685 NTG327684:NTG327685 ODC327684:ODC327685 OMY327684:OMY327685 OWU327684:OWU327685 PGQ327684:PGQ327685 PQM327684:PQM327685 QAI327684:QAI327685 QKE327684:QKE327685 QUA327684:QUA327685 RDW327684:RDW327685 RNS327684:RNS327685 RXO327684:RXO327685 SHK327684:SHK327685 SRG327684:SRG327685 TBC327684:TBC327685 TKY327684:TKY327685 TUU327684:TUU327685 UEQ327684:UEQ327685 UOM327684:UOM327685 UYI327684:UYI327685 VIE327684:VIE327685 VSA327684:VSA327685 WBW327684:WBW327685 WLS327684:WLS327685 WVO327684:WVO327685 G393220:G393221 JC393220:JC393221 SY393220:SY393221 ACU393220:ACU393221 AMQ393220:AMQ393221 AWM393220:AWM393221 BGI393220:BGI393221 BQE393220:BQE393221 CAA393220:CAA393221 CJW393220:CJW393221 CTS393220:CTS393221 DDO393220:DDO393221 DNK393220:DNK393221 DXG393220:DXG393221 EHC393220:EHC393221 EQY393220:EQY393221 FAU393220:FAU393221 FKQ393220:FKQ393221 FUM393220:FUM393221 GEI393220:GEI393221 GOE393220:GOE393221 GYA393220:GYA393221 HHW393220:HHW393221 HRS393220:HRS393221 IBO393220:IBO393221 ILK393220:ILK393221 IVG393220:IVG393221 JFC393220:JFC393221 JOY393220:JOY393221 JYU393220:JYU393221 KIQ393220:KIQ393221 KSM393220:KSM393221 LCI393220:LCI393221 LME393220:LME393221 LWA393220:LWA393221 MFW393220:MFW393221 MPS393220:MPS393221 MZO393220:MZO393221 NJK393220:NJK393221 NTG393220:NTG393221 ODC393220:ODC393221 OMY393220:OMY393221 OWU393220:OWU393221 PGQ393220:PGQ393221 PQM393220:PQM393221 QAI393220:QAI393221 QKE393220:QKE393221 QUA393220:QUA393221 RDW393220:RDW393221 RNS393220:RNS393221 RXO393220:RXO393221 SHK393220:SHK393221 SRG393220:SRG393221 TBC393220:TBC393221 TKY393220:TKY393221 TUU393220:TUU393221 UEQ393220:UEQ393221 UOM393220:UOM393221 UYI393220:UYI393221 VIE393220:VIE393221 VSA393220:VSA393221 WBW393220:WBW393221 WLS393220:WLS393221 WVO393220:WVO393221 G458756:G458757 JC458756:JC458757 SY458756:SY458757 ACU458756:ACU458757 AMQ458756:AMQ458757 AWM458756:AWM458757 BGI458756:BGI458757 BQE458756:BQE458757 CAA458756:CAA458757 CJW458756:CJW458757 CTS458756:CTS458757 DDO458756:DDO458757 DNK458756:DNK458757 DXG458756:DXG458757 EHC458756:EHC458757 EQY458756:EQY458757 FAU458756:FAU458757 FKQ458756:FKQ458757 FUM458756:FUM458757 GEI458756:GEI458757 GOE458756:GOE458757 GYA458756:GYA458757 HHW458756:HHW458757 HRS458756:HRS458757 IBO458756:IBO458757 ILK458756:ILK458757 IVG458756:IVG458757 JFC458756:JFC458757 JOY458756:JOY458757 JYU458756:JYU458757 KIQ458756:KIQ458757 KSM458756:KSM458757 LCI458756:LCI458757 LME458756:LME458757 LWA458756:LWA458757 MFW458756:MFW458757 MPS458756:MPS458757 MZO458756:MZO458757 NJK458756:NJK458757 NTG458756:NTG458757 ODC458756:ODC458757 OMY458756:OMY458757 OWU458756:OWU458757 PGQ458756:PGQ458757 PQM458756:PQM458757 QAI458756:QAI458757 QKE458756:QKE458757 QUA458756:QUA458757 RDW458756:RDW458757 RNS458756:RNS458757 RXO458756:RXO458757 SHK458756:SHK458757 SRG458756:SRG458757 TBC458756:TBC458757 TKY458756:TKY458757 TUU458756:TUU458757 UEQ458756:UEQ458757 UOM458756:UOM458757 UYI458756:UYI458757 VIE458756:VIE458757 VSA458756:VSA458757 WBW458756:WBW458757 WLS458756:WLS458757 WVO458756:WVO458757 G524292:G524293 JC524292:JC524293 SY524292:SY524293 ACU524292:ACU524293 AMQ524292:AMQ524293 AWM524292:AWM524293 BGI524292:BGI524293 BQE524292:BQE524293 CAA524292:CAA524293 CJW524292:CJW524293 CTS524292:CTS524293 DDO524292:DDO524293 DNK524292:DNK524293 DXG524292:DXG524293 EHC524292:EHC524293 EQY524292:EQY524293 FAU524292:FAU524293 FKQ524292:FKQ524293 FUM524292:FUM524293 GEI524292:GEI524293 GOE524292:GOE524293 GYA524292:GYA524293 HHW524292:HHW524293 HRS524292:HRS524293 IBO524292:IBO524293 ILK524292:ILK524293 IVG524292:IVG524293 JFC524292:JFC524293 JOY524292:JOY524293 JYU524292:JYU524293 KIQ524292:KIQ524293 KSM524292:KSM524293 LCI524292:LCI524293 LME524292:LME524293 LWA524292:LWA524293 MFW524292:MFW524293 MPS524292:MPS524293 MZO524292:MZO524293 NJK524292:NJK524293 NTG524292:NTG524293 ODC524292:ODC524293 OMY524292:OMY524293 OWU524292:OWU524293 PGQ524292:PGQ524293 PQM524292:PQM524293 QAI524292:QAI524293 QKE524292:QKE524293 QUA524292:QUA524293 RDW524292:RDW524293 RNS524292:RNS524293 RXO524292:RXO524293 SHK524292:SHK524293 SRG524292:SRG524293 TBC524292:TBC524293 TKY524292:TKY524293 TUU524292:TUU524293 UEQ524292:UEQ524293 UOM524292:UOM524293 UYI524292:UYI524293 VIE524292:VIE524293 VSA524292:VSA524293 WBW524292:WBW524293 WLS524292:WLS524293 WVO524292:WVO524293 G589828:G589829 JC589828:JC589829 SY589828:SY589829 ACU589828:ACU589829 AMQ589828:AMQ589829 AWM589828:AWM589829 BGI589828:BGI589829 BQE589828:BQE589829 CAA589828:CAA589829 CJW589828:CJW589829 CTS589828:CTS589829 DDO589828:DDO589829 DNK589828:DNK589829 DXG589828:DXG589829 EHC589828:EHC589829 EQY589828:EQY589829 FAU589828:FAU589829 FKQ589828:FKQ589829 FUM589828:FUM589829 GEI589828:GEI589829 GOE589828:GOE589829 GYA589828:GYA589829 HHW589828:HHW589829 HRS589828:HRS589829 IBO589828:IBO589829 ILK589828:ILK589829 IVG589828:IVG589829 JFC589828:JFC589829 JOY589828:JOY589829 JYU589828:JYU589829 KIQ589828:KIQ589829 KSM589828:KSM589829 LCI589828:LCI589829 LME589828:LME589829 LWA589828:LWA589829 MFW589828:MFW589829 MPS589828:MPS589829 MZO589828:MZO589829 NJK589828:NJK589829 NTG589828:NTG589829 ODC589828:ODC589829 OMY589828:OMY589829 OWU589828:OWU589829 PGQ589828:PGQ589829 PQM589828:PQM589829 QAI589828:QAI589829 QKE589828:QKE589829 QUA589828:QUA589829 RDW589828:RDW589829 RNS589828:RNS589829 RXO589828:RXO589829 SHK589828:SHK589829 SRG589828:SRG589829 TBC589828:TBC589829 TKY589828:TKY589829 TUU589828:TUU589829 UEQ589828:UEQ589829 UOM589828:UOM589829 UYI589828:UYI589829 VIE589828:VIE589829 VSA589828:VSA589829 WBW589828:WBW589829 WLS589828:WLS589829 WVO589828:WVO589829 G655364:G655365 JC655364:JC655365 SY655364:SY655365 ACU655364:ACU655365 AMQ655364:AMQ655365 AWM655364:AWM655365 BGI655364:BGI655365 BQE655364:BQE655365 CAA655364:CAA655365 CJW655364:CJW655365 CTS655364:CTS655365 DDO655364:DDO655365 DNK655364:DNK655365 DXG655364:DXG655365 EHC655364:EHC655365 EQY655364:EQY655365 FAU655364:FAU655365 FKQ655364:FKQ655365 FUM655364:FUM655365 GEI655364:GEI655365 GOE655364:GOE655365 GYA655364:GYA655365 HHW655364:HHW655365 HRS655364:HRS655365 IBO655364:IBO655365 ILK655364:ILK655365 IVG655364:IVG655365 JFC655364:JFC655365 JOY655364:JOY655365 JYU655364:JYU655365 KIQ655364:KIQ655365 KSM655364:KSM655365 LCI655364:LCI655365 LME655364:LME655365 LWA655364:LWA655365 MFW655364:MFW655365 MPS655364:MPS655365 MZO655364:MZO655365 NJK655364:NJK655365 NTG655364:NTG655365 ODC655364:ODC655365 OMY655364:OMY655365 OWU655364:OWU655365 PGQ655364:PGQ655365 PQM655364:PQM655365 QAI655364:QAI655365 QKE655364:QKE655365 QUA655364:QUA655365 RDW655364:RDW655365 RNS655364:RNS655365 RXO655364:RXO655365 SHK655364:SHK655365 SRG655364:SRG655365 TBC655364:TBC655365 TKY655364:TKY655365 TUU655364:TUU655365 UEQ655364:UEQ655365 UOM655364:UOM655365 UYI655364:UYI655365 VIE655364:VIE655365 VSA655364:VSA655365 WBW655364:WBW655365 WLS655364:WLS655365 WVO655364:WVO655365 G720900:G720901 JC720900:JC720901 SY720900:SY720901 ACU720900:ACU720901 AMQ720900:AMQ720901 AWM720900:AWM720901 BGI720900:BGI720901 BQE720900:BQE720901 CAA720900:CAA720901 CJW720900:CJW720901 CTS720900:CTS720901 DDO720900:DDO720901 DNK720900:DNK720901 DXG720900:DXG720901 EHC720900:EHC720901 EQY720900:EQY720901 FAU720900:FAU720901 FKQ720900:FKQ720901 FUM720900:FUM720901 GEI720900:GEI720901 GOE720900:GOE720901 GYA720900:GYA720901 HHW720900:HHW720901 HRS720900:HRS720901 IBO720900:IBO720901 ILK720900:ILK720901 IVG720900:IVG720901 JFC720900:JFC720901 JOY720900:JOY720901 JYU720900:JYU720901 KIQ720900:KIQ720901 KSM720900:KSM720901 LCI720900:LCI720901 LME720900:LME720901 LWA720900:LWA720901 MFW720900:MFW720901 MPS720900:MPS720901 MZO720900:MZO720901 NJK720900:NJK720901 NTG720900:NTG720901 ODC720900:ODC720901 OMY720900:OMY720901 OWU720900:OWU720901 PGQ720900:PGQ720901 PQM720900:PQM720901 QAI720900:QAI720901 QKE720900:QKE720901 QUA720900:QUA720901 RDW720900:RDW720901 RNS720900:RNS720901 RXO720900:RXO720901 SHK720900:SHK720901 SRG720900:SRG720901 TBC720900:TBC720901 TKY720900:TKY720901 TUU720900:TUU720901 UEQ720900:UEQ720901 UOM720900:UOM720901 UYI720900:UYI720901 VIE720900:VIE720901 VSA720900:VSA720901 WBW720900:WBW720901 WLS720900:WLS720901 WVO720900:WVO720901 G786436:G786437 JC786436:JC786437 SY786436:SY786437 ACU786436:ACU786437 AMQ786436:AMQ786437 AWM786436:AWM786437 BGI786436:BGI786437 BQE786436:BQE786437 CAA786436:CAA786437 CJW786436:CJW786437 CTS786436:CTS786437 DDO786436:DDO786437 DNK786436:DNK786437 DXG786436:DXG786437 EHC786436:EHC786437 EQY786436:EQY786437 FAU786436:FAU786437 FKQ786436:FKQ786437 FUM786436:FUM786437 GEI786436:GEI786437 GOE786436:GOE786437 GYA786436:GYA786437 HHW786436:HHW786437 HRS786436:HRS786437 IBO786436:IBO786437 ILK786436:ILK786437 IVG786436:IVG786437 JFC786436:JFC786437 JOY786436:JOY786437 JYU786436:JYU786437 KIQ786436:KIQ786437 KSM786436:KSM786437 LCI786436:LCI786437 LME786436:LME786437 LWA786436:LWA786437 MFW786436:MFW786437 MPS786436:MPS786437 MZO786436:MZO786437 NJK786436:NJK786437 NTG786436:NTG786437 ODC786436:ODC786437 OMY786436:OMY786437 OWU786436:OWU786437 PGQ786436:PGQ786437 PQM786436:PQM786437 QAI786436:QAI786437 QKE786436:QKE786437 QUA786436:QUA786437 RDW786436:RDW786437 RNS786436:RNS786437 RXO786436:RXO786437 SHK786436:SHK786437 SRG786436:SRG786437 TBC786436:TBC786437 TKY786436:TKY786437 TUU786436:TUU786437 UEQ786436:UEQ786437 UOM786436:UOM786437 UYI786436:UYI786437 VIE786436:VIE786437 VSA786436:VSA786437 WBW786436:WBW786437 WLS786436:WLS786437 WVO786436:WVO786437 G851972:G851973 JC851972:JC851973 SY851972:SY851973 ACU851972:ACU851973 AMQ851972:AMQ851973 AWM851972:AWM851973 BGI851972:BGI851973 BQE851972:BQE851973 CAA851972:CAA851973 CJW851972:CJW851973 CTS851972:CTS851973 DDO851972:DDO851973 DNK851972:DNK851973 DXG851972:DXG851973 EHC851972:EHC851973 EQY851972:EQY851973 FAU851972:FAU851973 FKQ851972:FKQ851973 FUM851972:FUM851973 GEI851972:GEI851973 GOE851972:GOE851973 GYA851972:GYA851973 HHW851972:HHW851973 HRS851972:HRS851973 IBO851972:IBO851973 ILK851972:ILK851973 IVG851972:IVG851973 JFC851972:JFC851973 JOY851972:JOY851973 JYU851972:JYU851973 KIQ851972:KIQ851973 KSM851972:KSM851973 LCI851972:LCI851973 LME851972:LME851973 LWA851972:LWA851973 MFW851972:MFW851973 MPS851972:MPS851973 MZO851972:MZO851973 NJK851972:NJK851973 NTG851972:NTG851973 ODC851972:ODC851973 OMY851972:OMY851973 OWU851972:OWU851973 PGQ851972:PGQ851973 PQM851972:PQM851973 QAI851972:QAI851973 QKE851972:QKE851973 QUA851972:QUA851973 RDW851972:RDW851973 RNS851972:RNS851973 RXO851972:RXO851973 SHK851972:SHK851973 SRG851972:SRG851973 TBC851972:TBC851973 TKY851972:TKY851973 TUU851972:TUU851973 UEQ851972:UEQ851973 UOM851972:UOM851973 UYI851972:UYI851973 VIE851972:VIE851973 VSA851972:VSA851973 WBW851972:WBW851973 WLS851972:WLS851973 WVO851972:WVO851973 G917508:G917509 JC917508:JC917509 SY917508:SY917509 ACU917508:ACU917509 AMQ917508:AMQ917509 AWM917508:AWM917509 BGI917508:BGI917509 BQE917508:BQE917509 CAA917508:CAA917509 CJW917508:CJW917509 CTS917508:CTS917509 DDO917508:DDO917509 DNK917508:DNK917509 DXG917508:DXG917509 EHC917508:EHC917509 EQY917508:EQY917509 FAU917508:FAU917509 FKQ917508:FKQ917509 FUM917508:FUM917509 GEI917508:GEI917509 GOE917508:GOE917509 GYA917508:GYA917509 HHW917508:HHW917509 HRS917508:HRS917509 IBO917508:IBO917509 ILK917508:ILK917509 IVG917508:IVG917509 JFC917508:JFC917509 JOY917508:JOY917509 JYU917508:JYU917509 KIQ917508:KIQ917509 KSM917508:KSM917509 LCI917508:LCI917509 LME917508:LME917509 LWA917508:LWA917509 MFW917508:MFW917509 MPS917508:MPS917509 MZO917508:MZO917509 NJK917508:NJK917509 NTG917508:NTG917509 ODC917508:ODC917509 OMY917508:OMY917509 OWU917508:OWU917509 PGQ917508:PGQ917509 PQM917508:PQM917509 QAI917508:QAI917509 QKE917508:QKE917509 QUA917508:QUA917509 RDW917508:RDW917509 RNS917508:RNS917509 RXO917508:RXO917509 SHK917508:SHK917509 SRG917508:SRG917509 TBC917508:TBC917509 TKY917508:TKY917509 TUU917508:TUU917509 UEQ917508:UEQ917509 UOM917508:UOM917509 UYI917508:UYI917509 VIE917508:VIE917509 VSA917508:VSA917509 WBW917508:WBW917509 WLS917508:WLS917509 WVO917508:WVO917509 G983044:G983045 JC983044:JC983045 SY983044:SY983045 ACU983044:ACU983045 AMQ983044:AMQ983045 AWM983044:AWM983045 BGI983044:BGI983045 BQE983044:BQE983045 CAA983044:CAA983045 CJW983044:CJW983045 CTS983044:CTS983045 DDO983044:DDO983045 DNK983044:DNK983045 DXG983044:DXG983045 EHC983044:EHC983045 EQY983044:EQY983045 FAU983044:FAU983045 FKQ983044:FKQ983045 FUM983044:FUM983045 GEI983044:GEI983045 GOE983044:GOE983045 GYA983044:GYA983045 HHW983044:HHW983045 HRS983044:HRS983045 IBO983044:IBO983045 ILK983044:ILK983045 IVG983044:IVG983045 JFC983044:JFC983045 JOY983044:JOY983045 JYU983044:JYU983045 KIQ983044:KIQ983045 KSM983044:KSM983045 LCI983044:LCI983045 LME983044:LME983045 LWA983044:LWA983045 MFW983044:MFW983045 MPS983044:MPS983045 MZO983044:MZO983045 NJK983044:NJK983045 NTG983044:NTG983045 ODC983044:ODC983045 OMY983044:OMY983045 OWU983044:OWU983045 PGQ983044:PGQ983045 PQM983044:PQM983045 QAI983044:QAI983045 QKE983044:QKE983045 QUA983044:QUA983045 RDW983044:RDW983045 RNS983044:RNS983045 RXO983044:RXO983045 SHK983044:SHK983045 SRG983044:SRG983045 TBC983044:TBC983045 TKY983044:TKY983045 TUU983044:TUU983045 UEQ983044:UEQ983045 UOM983044:UOM983045 UYI983044:UYI983045 VIE983044:VIE983045 VSA983044:VSA983045 WBW983044:WBW983045 WLS983044:WLS983045 WVO983044:WVO983045 G65548:G65549 JC65548:JC65549 SY65548:SY65549 ACU65548:ACU65549 AMQ65548:AMQ65549 AWM65548:AWM65549 BGI65548:BGI65549 BQE65548:BQE65549 CAA65548:CAA65549 CJW65548:CJW65549 CTS65548:CTS65549 DDO65548:DDO65549 DNK65548:DNK65549 DXG65548:DXG65549 EHC65548:EHC65549 EQY65548:EQY65549 FAU65548:FAU65549 FKQ65548:FKQ65549 FUM65548:FUM65549 GEI65548:GEI65549 GOE65548:GOE65549 GYA65548:GYA65549 HHW65548:HHW65549 HRS65548:HRS65549 IBO65548:IBO65549 ILK65548:ILK65549 IVG65548:IVG65549 JFC65548:JFC65549 JOY65548:JOY65549 JYU65548:JYU65549 KIQ65548:KIQ65549 KSM65548:KSM65549 LCI65548:LCI65549 LME65548:LME65549 LWA65548:LWA65549 MFW65548:MFW65549 MPS65548:MPS65549 MZO65548:MZO65549 NJK65548:NJK65549 NTG65548:NTG65549 ODC65548:ODC65549 OMY65548:OMY65549 OWU65548:OWU65549 PGQ65548:PGQ65549 PQM65548:PQM65549 QAI65548:QAI65549 QKE65548:QKE65549 QUA65548:QUA65549 RDW65548:RDW65549 RNS65548:RNS65549 RXO65548:RXO65549 SHK65548:SHK65549 SRG65548:SRG65549 TBC65548:TBC65549 TKY65548:TKY65549 TUU65548:TUU65549 UEQ65548:UEQ65549 UOM65548:UOM65549 UYI65548:UYI65549 VIE65548:VIE65549 VSA65548:VSA65549 WBW65548:WBW65549 WLS65548:WLS65549 WVO65548:WVO65549 G131084:G131085 JC131084:JC131085 SY131084:SY131085 ACU131084:ACU131085 AMQ131084:AMQ131085 AWM131084:AWM131085 BGI131084:BGI131085 BQE131084:BQE131085 CAA131084:CAA131085 CJW131084:CJW131085 CTS131084:CTS131085 DDO131084:DDO131085 DNK131084:DNK131085 DXG131084:DXG131085 EHC131084:EHC131085 EQY131084:EQY131085 FAU131084:FAU131085 FKQ131084:FKQ131085 FUM131084:FUM131085 GEI131084:GEI131085 GOE131084:GOE131085 GYA131084:GYA131085 HHW131084:HHW131085 HRS131084:HRS131085 IBO131084:IBO131085 ILK131084:ILK131085 IVG131084:IVG131085 JFC131084:JFC131085 JOY131084:JOY131085 JYU131084:JYU131085 KIQ131084:KIQ131085 KSM131084:KSM131085 LCI131084:LCI131085 LME131084:LME131085 LWA131084:LWA131085 MFW131084:MFW131085 MPS131084:MPS131085 MZO131084:MZO131085 NJK131084:NJK131085 NTG131084:NTG131085 ODC131084:ODC131085 OMY131084:OMY131085 OWU131084:OWU131085 PGQ131084:PGQ131085 PQM131084:PQM131085 QAI131084:QAI131085 QKE131084:QKE131085 QUA131084:QUA131085 RDW131084:RDW131085 RNS131084:RNS131085 RXO131084:RXO131085 SHK131084:SHK131085 SRG131084:SRG131085 TBC131084:TBC131085 TKY131084:TKY131085 TUU131084:TUU131085 UEQ131084:UEQ131085 UOM131084:UOM131085 UYI131084:UYI131085 VIE131084:VIE131085 VSA131084:VSA131085 WBW131084:WBW131085 WLS131084:WLS131085 WVO131084:WVO131085 G196620:G196621 JC196620:JC196621 SY196620:SY196621 ACU196620:ACU196621 AMQ196620:AMQ196621 AWM196620:AWM196621 BGI196620:BGI196621 BQE196620:BQE196621 CAA196620:CAA196621 CJW196620:CJW196621 CTS196620:CTS196621 DDO196620:DDO196621 DNK196620:DNK196621 DXG196620:DXG196621 EHC196620:EHC196621 EQY196620:EQY196621 FAU196620:FAU196621 FKQ196620:FKQ196621 FUM196620:FUM196621 GEI196620:GEI196621 GOE196620:GOE196621 GYA196620:GYA196621 HHW196620:HHW196621 HRS196620:HRS196621 IBO196620:IBO196621 ILK196620:ILK196621 IVG196620:IVG196621 JFC196620:JFC196621 JOY196620:JOY196621 JYU196620:JYU196621 KIQ196620:KIQ196621 KSM196620:KSM196621 LCI196620:LCI196621 LME196620:LME196621 LWA196620:LWA196621 MFW196620:MFW196621 MPS196620:MPS196621 MZO196620:MZO196621 NJK196620:NJK196621 NTG196620:NTG196621 ODC196620:ODC196621 OMY196620:OMY196621 OWU196620:OWU196621 PGQ196620:PGQ196621 PQM196620:PQM196621 QAI196620:QAI196621 QKE196620:QKE196621 QUA196620:QUA196621 RDW196620:RDW196621 RNS196620:RNS196621 RXO196620:RXO196621 SHK196620:SHK196621 SRG196620:SRG196621 TBC196620:TBC196621 TKY196620:TKY196621 TUU196620:TUU196621 UEQ196620:UEQ196621 UOM196620:UOM196621 UYI196620:UYI196621 VIE196620:VIE196621 VSA196620:VSA196621 WBW196620:WBW196621 WLS196620:WLS196621 WVO196620:WVO196621 G262156:G262157 JC262156:JC262157 SY262156:SY262157 ACU262156:ACU262157 AMQ262156:AMQ262157 AWM262156:AWM262157 BGI262156:BGI262157 BQE262156:BQE262157 CAA262156:CAA262157 CJW262156:CJW262157 CTS262156:CTS262157 DDO262156:DDO262157 DNK262156:DNK262157 DXG262156:DXG262157 EHC262156:EHC262157 EQY262156:EQY262157 FAU262156:FAU262157 FKQ262156:FKQ262157 FUM262156:FUM262157 GEI262156:GEI262157 GOE262156:GOE262157 GYA262156:GYA262157 HHW262156:HHW262157 HRS262156:HRS262157 IBO262156:IBO262157 ILK262156:ILK262157 IVG262156:IVG262157 JFC262156:JFC262157 JOY262156:JOY262157 JYU262156:JYU262157 KIQ262156:KIQ262157 KSM262156:KSM262157 LCI262156:LCI262157 LME262156:LME262157 LWA262156:LWA262157 MFW262156:MFW262157 MPS262156:MPS262157 MZO262156:MZO262157 NJK262156:NJK262157 NTG262156:NTG262157 ODC262156:ODC262157 OMY262156:OMY262157 OWU262156:OWU262157 PGQ262156:PGQ262157 PQM262156:PQM262157 QAI262156:QAI262157 QKE262156:QKE262157 QUA262156:QUA262157 RDW262156:RDW262157 RNS262156:RNS262157 RXO262156:RXO262157 SHK262156:SHK262157 SRG262156:SRG262157 TBC262156:TBC262157 TKY262156:TKY262157 TUU262156:TUU262157 UEQ262156:UEQ262157 UOM262156:UOM262157 UYI262156:UYI262157 VIE262156:VIE262157 VSA262156:VSA262157 WBW262156:WBW262157 WLS262156:WLS262157 WVO262156:WVO262157 G327692:G327693 JC327692:JC327693 SY327692:SY327693 ACU327692:ACU327693 AMQ327692:AMQ327693 AWM327692:AWM327693 BGI327692:BGI327693 BQE327692:BQE327693 CAA327692:CAA327693 CJW327692:CJW327693 CTS327692:CTS327693 DDO327692:DDO327693 DNK327692:DNK327693 DXG327692:DXG327693 EHC327692:EHC327693 EQY327692:EQY327693 FAU327692:FAU327693 FKQ327692:FKQ327693 FUM327692:FUM327693 GEI327692:GEI327693 GOE327692:GOE327693 GYA327692:GYA327693 HHW327692:HHW327693 HRS327692:HRS327693 IBO327692:IBO327693 ILK327692:ILK327693 IVG327692:IVG327693 JFC327692:JFC327693 JOY327692:JOY327693 JYU327692:JYU327693 KIQ327692:KIQ327693 KSM327692:KSM327693 LCI327692:LCI327693 LME327692:LME327693 LWA327692:LWA327693 MFW327692:MFW327693 MPS327692:MPS327693 MZO327692:MZO327693 NJK327692:NJK327693 NTG327692:NTG327693 ODC327692:ODC327693 OMY327692:OMY327693 OWU327692:OWU327693 PGQ327692:PGQ327693 PQM327692:PQM327693 QAI327692:QAI327693 QKE327692:QKE327693 QUA327692:QUA327693 RDW327692:RDW327693 RNS327692:RNS327693 RXO327692:RXO327693 SHK327692:SHK327693 SRG327692:SRG327693 TBC327692:TBC327693 TKY327692:TKY327693 TUU327692:TUU327693 UEQ327692:UEQ327693 UOM327692:UOM327693 UYI327692:UYI327693 VIE327692:VIE327693 VSA327692:VSA327693 WBW327692:WBW327693 WLS327692:WLS327693 WVO327692:WVO327693 G393228:G393229 JC393228:JC393229 SY393228:SY393229 ACU393228:ACU393229 AMQ393228:AMQ393229 AWM393228:AWM393229 BGI393228:BGI393229 BQE393228:BQE393229 CAA393228:CAA393229 CJW393228:CJW393229 CTS393228:CTS393229 DDO393228:DDO393229 DNK393228:DNK393229 DXG393228:DXG393229 EHC393228:EHC393229 EQY393228:EQY393229 FAU393228:FAU393229 FKQ393228:FKQ393229 FUM393228:FUM393229 GEI393228:GEI393229 GOE393228:GOE393229 GYA393228:GYA393229 HHW393228:HHW393229 HRS393228:HRS393229 IBO393228:IBO393229 ILK393228:ILK393229 IVG393228:IVG393229 JFC393228:JFC393229 JOY393228:JOY393229 JYU393228:JYU393229 KIQ393228:KIQ393229 KSM393228:KSM393229 LCI393228:LCI393229 LME393228:LME393229 LWA393228:LWA393229 MFW393228:MFW393229 MPS393228:MPS393229 MZO393228:MZO393229 NJK393228:NJK393229 NTG393228:NTG393229 ODC393228:ODC393229 OMY393228:OMY393229 OWU393228:OWU393229 PGQ393228:PGQ393229 PQM393228:PQM393229 QAI393228:QAI393229 QKE393228:QKE393229 QUA393228:QUA393229 RDW393228:RDW393229 RNS393228:RNS393229 RXO393228:RXO393229 SHK393228:SHK393229 SRG393228:SRG393229 TBC393228:TBC393229 TKY393228:TKY393229 TUU393228:TUU393229 UEQ393228:UEQ393229 UOM393228:UOM393229 UYI393228:UYI393229 VIE393228:VIE393229 VSA393228:VSA393229 WBW393228:WBW393229 WLS393228:WLS393229 WVO393228:WVO393229 G458764:G458765 JC458764:JC458765 SY458764:SY458765 ACU458764:ACU458765 AMQ458764:AMQ458765 AWM458764:AWM458765 BGI458764:BGI458765 BQE458764:BQE458765 CAA458764:CAA458765 CJW458764:CJW458765 CTS458764:CTS458765 DDO458764:DDO458765 DNK458764:DNK458765 DXG458764:DXG458765 EHC458764:EHC458765 EQY458764:EQY458765 FAU458764:FAU458765 FKQ458764:FKQ458765 FUM458764:FUM458765 GEI458764:GEI458765 GOE458764:GOE458765 GYA458764:GYA458765 HHW458764:HHW458765 HRS458764:HRS458765 IBO458764:IBO458765 ILK458764:ILK458765 IVG458764:IVG458765 JFC458764:JFC458765 JOY458764:JOY458765 JYU458764:JYU458765 KIQ458764:KIQ458765 KSM458764:KSM458765 LCI458764:LCI458765 LME458764:LME458765 LWA458764:LWA458765 MFW458764:MFW458765 MPS458764:MPS458765 MZO458764:MZO458765 NJK458764:NJK458765 NTG458764:NTG458765 ODC458764:ODC458765 OMY458764:OMY458765 OWU458764:OWU458765 PGQ458764:PGQ458765 PQM458764:PQM458765 QAI458764:QAI458765 QKE458764:QKE458765 QUA458764:QUA458765 RDW458764:RDW458765 RNS458764:RNS458765 RXO458764:RXO458765 SHK458764:SHK458765 SRG458764:SRG458765 TBC458764:TBC458765 TKY458764:TKY458765 TUU458764:TUU458765 UEQ458764:UEQ458765 UOM458764:UOM458765 UYI458764:UYI458765 VIE458764:VIE458765 VSA458764:VSA458765 WBW458764:WBW458765 WLS458764:WLS458765 WVO458764:WVO458765 G524300:G524301 JC524300:JC524301 SY524300:SY524301 ACU524300:ACU524301 AMQ524300:AMQ524301 AWM524300:AWM524301 BGI524300:BGI524301 BQE524300:BQE524301 CAA524300:CAA524301 CJW524300:CJW524301 CTS524300:CTS524301 DDO524300:DDO524301 DNK524300:DNK524301 DXG524300:DXG524301 EHC524300:EHC524301 EQY524300:EQY524301 FAU524300:FAU524301 FKQ524300:FKQ524301 FUM524300:FUM524301 GEI524300:GEI524301 GOE524300:GOE524301 GYA524300:GYA524301 HHW524300:HHW524301 HRS524300:HRS524301 IBO524300:IBO524301 ILK524300:ILK524301 IVG524300:IVG524301 JFC524300:JFC524301 JOY524300:JOY524301 JYU524300:JYU524301 KIQ524300:KIQ524301 KSM524300:KSM524301 LCI524300:LCI524301 LME524300:LME524301 LWA524300:LWA524301 MFW524300:MFW524301 MPS524300:MPS524301 MZO524300:MZO524301 NJK524300:NJK524301 NTG524300:NTG524301 ODC524300:ODC524301 OMY524300:OMY524301 OWU524300:OWU524301 PGQ524300:PGQ524301 PQM524300:PQM524301 QAI524300:QAI524301 QKE524300:QKE524301 QUA524300:QUA524301 RDW524300:RDW524301 RNS524300:RNS524301 RXO524300:RXO524301 SHK524300:SHK524301 SRG524300:SRG524301 TBC524300:TBC524301 TKY524300:TKY524301 TUU524300:TUU524301 UEQ524300:UEQ524301 UOM524300:UOM524301 UYI524300:UYI524301 VIE524300:VIE524301 VSA524300:VSA524301 WBW524300:WBW524301 WLS524300:WLS524301 WVO524300:WVO524301 G589836:G589837 JC589836:JC589837 SY589836:SY589837 ACU589836:ACU589837 AMQ589836:AMQ589837 AWM589836:AWM589837 BGI589836:BGI589837 BQE589836:BQE589837 CAA589836:CAA589837 CJW589836:CJW589837 CTS589836:CTS589837 DDO589836:DDO589837 DNK589836:DNK589837 DXG589836:DXG589837 EHC589836:EHC589837 EQY589836:EQY589837 FAU589836:FAU589837 FKQ589836:FKQ589837 FUM589836:FUM589837 GEI589836:GEI589837 GOE589836:GOE589837 GYA589836:GYA589837 HHW589836:HHW589837 HRS589836:HRS589837 IBO589836:IBO589837 ILK589836:ILK589837 IVG589836:IVG589837 JFC589836:JFC589837 JOY589836:JOY589837 JYU589836:JYU589837 KIQ589836:KIQ589837 KSM589836:KSM589837 LCI589836:LCI589837 LME589836:LME589837 LWA589836:LWA589837 MFW589836:MFW589837 MPS589836:MPS589837 MZO589836:MZO589837 NJK589836:NJK589837 NTG589836:NTG589837 ODC589836:ODC589837 OMY589836:OMY589837 OWU589836:OWU589837 PGQ589836:PGQ589837 PQM589836:PQM589837 QAI589836:QAI589837 QKE589836:QKE589837 QUA589836:QUA589837 RDW589836:RDW589837 RNS589836:RNS589837 RXO589836:RXO589837 SHK589836:SHK589837 SRG589836:SRG589837 TBC589836:TBC589837 TKY589836:TKY589837 TUU589836:TUU589837 UEQ589836:UEQ589837 UOM589836:UOM589837 UYI589836:UYI589837 VIE589836:VIE589837 VSA589836:VSA589837 WBW589836:WBW589837 WLS589836:WLS589837 WVO589836:WVO589837 G655372:G655373 JC655372:JC655373 SY655372:SY655373 ACU655372:ACU655373 AMQ655372:AMQ655373 AWM655372:AWM655373 BGI655372:BGI655373 BQE655372:BQE655373 CAA655372:CAA655373 CJW655372:CJW655373 CTS655372:CTS655373 DDO655372:DDO655373 DNK655372:DNK655373 DXG655372:DXG655373 EHC655372:EHC655373 EQY655372:EQY655373 FAU655372:FAU655373 FKQ655372:FKQ655373 FUM655372:FUM655373 GEI655372:GEI655373 GOE655372:GOE655373 GYA655372:GYA655373 HHW655372:HHW655373 HRS655372:HRS655373 IBO655372:IBO655373 ILK655372:ILK655373 IVG655372:IVG655373 JFC655372:JFC655373 JOY655372:JOY655373 JYU655372:JYU655373 KIQ655372:KIQ655373 KSM655372:KSM655373 LCI655372:LCI655373 LME655372:LME655373 LWA655372:LWA655373 MFW655372:MFW655373 MPS655372:MPS655373 MZO655372:MZO655373 NJK655372:NJK655373 NTG655372:NTG655373 ODC655372:ODC655373 OMY655372:OMY655373 OWU655372:OWU655373 PGQ655372:PGQ655373 PQM655372:PQM655373 QAI655372:QAI655373 QKE655372:QKE655373 QUA655372:QUA655373 RDW655372:RDW655373 RNS655372:RNS655373 RXO655372:RXO655373 SHK655372:SHK655373 SRG655372:SRG655373 TBC655372:TBC655373 TKY655372:TKY655373 TUU655372:TUU655373 UEQ655372:UEQ655373 UOM655372:UOM655373 UYI655372:UYI655373 VIE655372:VIE655373 VSA655372:VSA655373 WBW655372:WBW655373 WLS655372:WLS655373 WVO655372:WVO655373 G720908:G720909 JC720908:JC720909 SY720908:SY720909 ACU720908:ACU720909 AMQ720908:AMQ720909 AWM720908:AWM720909 BGI720908:BGI720909 BQE720908:BQE720909 CAA720908:CAA720909 CJW720908:CJW720909 CTS720908:CTS720909 DDO720908:DDO720909 DNK720908:DNK720909 DXG720908:DXG720909 EHC720908:EHC720909 EQY720908:EQY720909 FAU720908:FAU720909 FKQ720908:FKQ720909 FUM720908:FUM720909 GEI720908:GEI720909 GOE720908:GOE720909 GYA720908:GYA720909 HHW720908:HHW720909 HRS720908:HRS720909 IBO720908:IBO720909 ILK720908:ILK720909 IVG720908:IVG720909 JFC720908:JFC720909 JOY720908:JOY720909 JYU720908:JYU720909 KIQ720908:KIQ720909 KSM720908:KSM720909 LCI720908:LCI720909 LME720908:LME720909 LWA720908:LWA720909 MFW720908:MFW720909 MPS720908:MPS720909 MZO720908:MZO720909 NJK720908:NJK720909 NTG720908:NTG720909 ODC720908:ODC720909 OMY720908:OMY720909 OWU720908:OWU720909 PGQ720908:PGQ720909 PQM720908:PQM720909 QAI720908:QAI720909 QKE720908:QKE720909 QUA720908:QUA720909 RDW720908:RDW720909 RNS720908:RNS720909 RXO720908:RXO720909 SHK720908:SHK720909 SRG720908:SRG720909 TBC720908:TBC720909 TKY720908:TKY720909 TUU720908:TUU720909 UEQ720908:UEQ720909 UOM720908:UOM720909 UYI720908:UYI720909 VIE720908:VIE720909 VSA720908:VSA720909 WBW720908:WBW720909 WLS720908:WLS720909 WVO720908:WVO720909 G786444:G786445 JC786444:JC786445 SY786444:SY786445 ACU786444:ACU786445 AMQ786444:AMQ786445 AWM786444:AWM786445 BGI786444:BGI786445 BQE786444:BQE786445 CAA786444:CAA786445 CJW786444:CJW786445 CTS786444:CTS786445 DDO786444:DDO786445 DNK786444:DNK786445 DXG786444:DXG786445 EHC786444:EHC786445 EQY786444:EQY786445 FAU786444:FAU786445 FKQ786444:FKQ786445 FUM786444:FUM786445 GEI786444:GEI786445 GOE786444:GOE786445 GYA786444:GYA786445 HHW786444:HHW786445 HRS786444:HRS786445 IBO786444:IBO786445 ILK786444:ILK786445 IVG786444:IVG786445 JFC786444:JFC786445 JOY786444:JOY786445 JYU786444:JYU786445 KIQ786444:KIQ786445 KSM786444:KSM786445 LCI786444:LCI786445 LME786444:LME786445 LWA786444:LWA786445 MFW786444:MFW786445 MPS786444:MPS786445 MZO786444:MZO786445 NJK786444:NJK786445 NTG786444:NTG786445 ODC786444:ODC786445 OMY786444:OMY786445 OWU786444:OWU786445 PGQ786444:PGQ786445 PQM786444:PQM786445 QAI786444:QAI786445 QKE786444:QKE786445 QUA786444:QUA786445 RDW786444:RDW786445 RNS786444:RNS786445 RXO786444:RXO786445 SHK786444:SHK786445 SRG786444:SRG786445 TBC786444:TBC786445 TKY786444:TKY786445 TUU786444:TUU786445 UEQ786444:UEQ786445 UOM786444:UOM786445 UYI786444:UYI786445 VIE786444:VIE786445 VSA786444:VSA786445 WBW786444:WBW786445 WLS786444:WLS786445 WVO786444:WVO786445 G851980:G851981 JC851980:JC851981 SY851980:SY851981 ACU851980:ACU851981 AMQ851980:AMQ851981 AWM851980:AWM851981 BGI851980:BGI851981 BQE851980:BQE851981 CAA851980:CAA851981 CJW851980:CJW851981 CTS851980:CTS851981 DDO851980:DDO851981 DNK851980:DNK851981 DXG851980:DXG851981 EHC851980:EHC851981 EQY851980:EQY851981 FAU851980:FAU851981 FKQ851980:FKQ851981 FUM851980:FUM851981 GEI851980:GEI851981 GOE851980:GOE851981 GYA851980:GYA851981 HHW851980:HHW851981 HRS851980:HRS851981 IBO851980:IBO851981 ILK851980:ILK851981 IVG851980:IVG851981 JFC851980:JFC851981 JOY851980:JOY851981 JYU851980:JYU851981 KIQ851980:KIQ851981 KSM851980:KSM851981 LCI851980:LCI851981 LME851980:LME851981 LWA851980:LWA851981 MFW851980:MFW851981 MPS851980:MPS851981 MZO851980:MZO851981 NJK851980:NJK851981 NTG851980:NTG851981 ODC851980:ODC851981 OMY851980:OMY851981 OWU851980:OWU851981 PGQ851980:PGQ851981 PQM851980:PQM851981 QAI851980:QAI851981 QKE851980:QKE851981 QUA851980:QUA851981 RDW851980:RDW851981 RNS851980:RNS851981 RXO851980:RXO851981 SHK851980:SHK851981 SRG851980:SRG851981 TBC851980:TBC851981 TKY851980:TKY851981 TUU851980:TUU851981 UEQ851980:UEQ851981 UOM851980:UOM851981 UYI851980:UYI851981 VIE851980:VIE851981 VSA851980:VSA851981 WBW851980:WBW851981 WLS851980:WLS851981 WVO851980:WVO851981 G917516:G917517 JC917516:JC917517 SY917516:SY917517 ACU917516:ACU917517 AMQ917516:AMQ917517 AWM917516:AWM917517 BGI917516:BGI917517 BQE917516:BQE917517 CAA917516:CAA917517 CJW917516:CJW917517 CTS917516:CTS917517 DDO917516:DDO917517 DNK917516:DNK917517 DXG917516:DXG917517 EHC917516:EHC917517 EQY917516:EQY917517 FAU917516:FAU917517 FKQ917516:FKQ917517 FUM917516:FUM917517 GEI917516:GEI917517 GOE917516:GOE917517 GYA917516:GYA917517 HHW917516:HHW917517 HRS917516:HRS917517 IBO917516:IBO917517 ILK917516:ILK917517 IVG917516:IVG917517 JFC917516:JFC917517 JOY917516:JOY917517 JYU917516:JYU917517 KIQ917516:KIQ917517 KSM917516:KSM917517 LCI917516:LCI917517 LME917516:LME917517 LWA917516:LWA917517 MFW917516:MFW917517 MPS917516:MPS917517 MZO917516:MZO917517 NJK917516:NJK917517 NTG917516:NTG917517 ODC917516:ODC917517 OMY917516:OMY917517 OWU917516:OWU917517 PGQ917516:PGQ917517 PQM917516:PQM917517 QAI917516:QAI917517 QKE917516:QKE917517 QUA917516:QUA917517 RDW917516:RDW917517 RNS917516:RNS917517 RXO917516:RXO917517 SHK917516:SHK917517 SRG917516:SRG917517 TBC917516:TBC917517 TKY917516:TKY917517 TUU917516:TUU917517 UEQ917516:UEQ917517 UOM917516:UOM917517 UYI917516:UYI917517 VIE917516:VIE917517 VSA917516:VSA917517 WBW917516:WBW917517 WLS917516:WLS917517 WVO917516:WVO917517 G983052:G983053 JC983052:JC983053 SY983052:SY983053 ACU983052:ACU983053 AMQ983052:AMQ983053 AWM983052:AWM983053 BGI983052:BGI983053 BQE983052:BQE983053 CAA983052:CAA983053 CJW983052:CJW983053 CTS983052:CTS983053 DDO983052:DDO983053 DNK983052:DNK983053 DXG983052:DXG983053 EHC983052:EHC983053 EQY983052:EQY983053 FAU983052:FAU983053 FKQ983052:FKQ983053 FUM983052:FUM983053 GEI983052:GEI983053 GOE983052:GOE983053 GYA983052:GYA983053 HHW983052:HHW983053 HRS983052:HRS983053 IBO983052:IBO983053 ILK983052:ILK983053 IVG983052:IVG983053 JFC983052:JFC983053 JOY983052:JOY983053 JYU983052:JYU983053 KIQ983052:KIQ983053 KSM983052:KSM983053 LCI983052:LCI983053 LME983052:LME983053 LWA983052:LWA983053 MFW983052:MFW983053 MPS983052:MPS983053 MZO983052:MZO983053 NJK983052:NJK983053 NTG983052:NTG983053 ODC983052:ODC983053 OMY983052:OMY983053 OWU983052:OWU983053 PGQ983052:PGQ983053 PQM983052:PQM983053 QAI983052:QAI983053 QKE983052:QKE983053 QUA983052:QUA983053 RDW983052:RDW983053 RNS983052:RNS983053 RXO983052:RXO983053 SHK983052:SHK983053 SRG983052:SRG983053 TBC983052:TBC983053 TKY983052:TKY983053 TUU983052:TUU983053 UEQ983052:UEQ983053 UOM983052:UOM983053 UYI983052:UYI983053 VIE983052:VIE983053 VSA983052:VSA983053 WBW983052:WBW983053 WLS983052:WLS983053 WVO983052:WVO983053 WVO18:WVO19 WLS18:WLS19 WBW18:WBW19 VSA18:VSA19 VIE18:VIE19 UYI18:UYI19 UOM18:UOM19 UEQ18:UEQ19 TUU18:TUU19 TKY18:TKY19 TBC18:TBC19 SRG18:SRG19 SHK18:SHK19 RXO18:RXO19 RNS18:RNS19 RDW18:RDW19 QUA18:QUA19 QKE18:QKE19 QAI18:QAI19 PQM18:PQM19 PGQ18:PGQ19 OWU18:OWU19 OMY18:OMY19 ODC18:ODC19 NTG18:NTG19 NJK18:NJK19 MZO18:MZO19 MPS18:MPS19 MFW18:MFW19 LWA18:LWA19 LME18:LME19 LCI18:LCI19 KSM18:KSM19 KIQ18:KIQ19 JYU18:JYU19 JOY18:JOY19 JFC18:JFC19 IVG18:IVG19 ILK18:ILK19 IBO18:IBO19 HRS18:HRS19 HHW18:HHW19 GYA18:GYA19 GOE18:GOE19 GEI18:GEI19 FUM18:FUM19 FKQ18:FKQ19 FAU18:FAU19 EQY18:EQY19 EHC18:EHC19 DXG18:DXG19 DNK18:DNK19 DDO18:DDO19 CTS18:CTS19 CJW18:CJW19 CAA18:CAA19 BQE18:BQE19 BGI18:BGI19 AWM18:AWM19 AMQ18:AMQ19 ACU18:ACU19 SY18:SY19 JC18:JC19 G18:G21"/>
  </dataValidations>
  <printOptions horizontalCentered="1"/>
  <pageMargins left="0.59055118110236227" right="0" top="0.59055118110236227" bottom="0.78740157480314965" header="0" footer="0.39370078740157483"/>
  <pageSetup paperSize="9" scale="90" orientation="landscape" r:id="rId1"/>
  <headerFooter>
    <oddFooter>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0"/>
  <sheetViews>
    <sheetView view="pageBreakPreview" topLeftCell="A61" zoomScaleNormal="98" zoomScaleSheetLayoutView="100" workbookViewId="0">
      <selection activeCell="B5" sqref="B5:G5"/>
    </sheetView>
  </sheetViews>
  <sheetFormatPr defaultRowHeight="15" x14ac:dyDescent="0.25"/>
  <cols>
    <col min="1" max="1" width="6.140625" customWidth="1"/>
    <col min="2" max="2" width="19" customWidth="1"/>
    <col min="3" max="3" width="59.42578125" customWidth="1"/>
    <col min="4" max="4" width="8.5703125" customWidth="1"/>
    <col min="5" max="5" width="17.28515625" customWidth="1"/>
    <col min="6" max="6" width="14.5703125" customWidth="1"/>
    <col min="7" max="7" width="16.5703125" customWidth="1"/>
    <col min="9" max="9" width="11.5703125" style="182" bestFit="1" customWidth="1"/>
  </cols>
  <sheetData>
    <row r="1" spans="2:7" ht="15.75" thickBot="1" x14ac:dyDescent="0.3"/>
    <row r="2" spans="2:7" ht="18.75" thickBot="1" x14ac:dyDescent="0.3">
      <c r="B2" s="223" t="s">
        <v>45</v>
      </c>
      <c r="C2" s="224"/>
      <c r="D2" s="224"/>
      <c r="E2" s="224"/>
      <c r="F2" s="224"/>
      <c r="G2" s="225"/>
    </row>
    <row r="3" spans="2:7" ht="46.5" customHeight="1" thickBot="1" x14ac:dyDescent="0.3">
      <c r="B3" s="144" t="s">
        <v>42</v>
      </c>
      <c r="C3" s="226" t="s">
        <v>74</v>
      </c>
      <c r="D3" s="227"/>
      <c r="E3" s="227"/>
      <c r="F3" s="227"/>
      <c r="G3" s="228"/>
    </row>
    <row r="4" spans="2:7" ht="34.5" customHeight="1" thickBot="1" x14ac:dyDescent="0.3">
      <c r="B4" s="229" t="s">
        <v>56</v>
      </c>
      <c r="C4" s="230"/>
      <c r="D4" s="230"/>
      <c r="E4" s="230"/>
      <c r="F4" s="231"/>
      <c r="G4" s="149">
        <f>SUM(G11,G19,G29)</f>
        <v>36.790000000000006</v>
      </c>
    </row>
    <row r="5" spans="2:7" ht="19.5" customHeight="1" thickBot="1" x14ac:dyDescent="0.3">
      <c r="B5" s="232" t="s">
        <v>43</v>
      </c>
      <c r="C5" s="233"/>
      <c r="D5" s="233"/>
      <c r="E5" s="233"/>
      <c r="F5" s="233"/>
      <c r="G5" s="234"/>
    </row>
    <row r="6" spans="2:7" ht="19.5" customHeight="1" x14ac:dyDescent="0.25">
      <c r="B6" s="235" t="s">
        <v>50</v>
      </c>
      <c r="C6" s="236"/>
      <c r="D6" s="236"/>
      <c r="E6" s="236"/>
      <c r="F6" s="236"/>
      <c r="G6" s="237"/>
    </row>
    <row r="7" spans="2:7" ht="19.5" customHeight="1" thickBot="1" x14ac:dyDescent="0.3">
      <c r="B7" s="217" t="s">
        <v>39</v>
      </c>
      <c r="C7" s="218"/>
      <c r="D7" s="218"/>
      <c r="E7" s="218"/>
      <c r="F7" s="218"/>
      <c r="G7" s="219"/>
    </row>
    <row r="8" spans="2:7" ht="31.5" customHeight="1" thickBot="1" x14ac:dyDescent="0.3">
      <c r="B8" s="150" t="s">
        <v>75</v>
      </c>
      <c r="C8" s="209" t="s">
        <v>76</v>
      </c>
      <c r="D8" s="210"/>
      <c r="E8" s="210"/>
      <c r="F8" s="210"/>
      <c r="G8" s="211"/>
    </row>
    <row r="9" spans="2:7" ht="19.5" customHeight="1" x14ac:dyDescent="0.25">
      <c r="B9" s="145" t="s">
        <v>30</v>
      </c>
      <c r="C9" s="146" t="s">
        <v>31</v>
      </c>
      <c r="D9" s="147" t="s">
        <v>32</v>
      </c>
      <c r="E9" s="148" t="s">
        <v>33</v>
      </c>
      <c r="F9" s="148" t="s">
        <v>34</v>
      </c>
      <c r="G9" s="148" t="s">
        <v>35</v>
      </c>
    </row>
    <row r="10" spans="2:7" ht="19.5" customHeight="1" x14ac:dyDescent="0.25">
      <c r="B10" s="150" t="s">
        <v>62</v>
      </c>
      <c r="C10" s="151" t="s">
        <v>63</v>
      </c>
      <c r="D10" s="152" t="s">
        <v>40</v>
      </c>
      <c r="E10" s="173">
        <v>15.8683</v>
      </c>
      <c r="F10" s="153">
        <v>1.6</v>
      </c>
      <c r="G10" s="153">
        <f>ROUND(E10*F10,2)</f>
        <v>25.39</v>
      </c>
    </row>
    <row r="11" spans="2:7" ht="19.5" customHeight="1" x14ac:dyDescent="0.25">
      <c r="B11" s="154"/>
      <c r="C11" s="155" t="s">
        <v>41</v>
      </c>
      <c r="D11" s="156"/>
      <c r="E11" s="157" t="str">
        <f>IF(F11="","",G11/F11)</f>
        <v/>
      </c>
      <c r="F11" s="158"/>
      <c r="G11" s="158">
        <f>SUM(G10:G10)</f>
        <v>25.39</v>
      </c>
    </row>
    <row r="12" spans="2:7" ht="19.5" customHeight="1" thickBot="1" x14ac:dyDescent="0.3">
      <c r="B12" s="238"/>
      <c r="C12" s="239"/>
      <c r="D12" s="239"/>
      <c r="E12" s="239"/>
      <c r="F12" s="239"/>
      <c r="G12" s="240"/>
    </row>
    <row r="13" spans="2:7" ht="19.5" customHeight="1" x14ac:dyDescent="0.25">
      <c r="B13" s="235" t="s">
        <v>77</v>
      </c>
      <c r="C13" s="236"/>
      <c r="D13" s="236"/>
      <c r="E13" s="236"/>
      <c r="F13" s="236"/>
      <c r="G13" s="237"/>
    </row>
    <row r="14" spans="2:7" ht="19.5" customHeight="1" x14ac:dyDescent="0.25">
      <c r="B14" s="217" t="s">
        <v>39</v>
      </c>
      <c r="C14" s="218"/>
      <c r="D14" s="218"/>
      <c r="E14" s="218"/>
      <c r="F14" s="218"/>
      <c r="G14" s="219"/>
    </row>
    <row r="15" spans="2:7" ht="19.5" customHeight="1" x14ac:dyDescent="0.25">
      <c r="B15" s="167" t="s">
        <v>64</v>
      </c>
      <c r="C15" s="220" t="s">
        <v>65</v>
      </c>
      <c r="D15" s="221"/>
      <c r="E15" s="221"/>
      <c r="F15" s="221"/>
      <c r="G15" s="222"/>
    </row>
    <row r="16" spans="2:7" ht="19.5" customHeight="1" x14ac:dyDescent="0.25">
      <c r="B16" s="145" t="s">
        <v>30</v>
      </c>
      <c r="C16" s="146" t="s">
        <v>31</v>
      </c>
      <c r="D16" s="147" t="s">
        <v>32</v>
      </c>
      <c r="E16" s="148" t="s">
        <v>33</v>
      </c>
      <c r="F16" s="148" t="s">
        <v>34</v>
      </c>
      <c r="G16" s="148" t="s">
        <v>35</v>
      </c>
    </row>
    <row r="17" spans="2:7" ht="19.5" customHeight="1" x14ac:dyDescent="0.25">
      <c r="B17" s="150" t="s">
        <v>69</v>
      </c>
      <c r="C17" s="168" t="s">
        <v>58</v>
      </c>
      <c r="D17" s="152" t="s">
        <v>40</v>
      </c>
      <c r="E17" s="169">
        <v>1.3956</v>
      </c>
      <c r="F17" s="192">
        <v>2.67</v>
      </c>
      <c r="G17" s="170">
        <f>ROUND(E17*F17,2)</f>
        <v>3.73</v>
      </c>
    </row>
    <row r="18" spans="2:7" ht="19.5" customHeight="1" x14ac:dyDescent="0.25">
      <c r="B18" s="150" t="s">
        <v>67</v>
      </c>
      <c r="C18" s="160" t="s">
        <v>59</v>
      </c>
      <c r="D18" s="1" t="s">
        <v>40</v>
      </c>
      <c r="E18" s="171">
        <v>1.7793000000000001</v>
      </c>
      <c r="F18" s="193">
        <v>2.67</v>
      </c>
      <c r="G18" s="170">
        <f>ROUND(E18*F18,2)</f>
        <v>4.75</v>
      </c>
    </row>
    <row r="19" spans="2:7" ht="19.5" customHeight="1" x14ac:dyDescent="0.25">
      <c r="B19" s="154"/>
      <c r="C19" s="155" t="s">
        <v>41</v>
      </c>
      <c r="D19" s="156"/>
      <c r="E19" s="157" t="str">
        <f>IF(F19="","",G19/F19)</f>
        <v/>
      </c>
      <c r="F19" s="158"/>
      <c r="G19" s="158">
        <f>SUM(G17:G18)</f>
        <v>8.48</v>
      </c>
    </row>
    <row r="20" spans="2:7" ht="19.5" customHeight="1" x14ac:dyDescent="0.25">
      <c r="B20" s="176"/>
      <c r="C20" s="212" t="s">
        <v>68</v>
      </c>
      <c r="D20" s="212"/>
      <c r="E20" s="212"/>
      <c r="F20" s="212"/>
      <c r="G20" s="213"/>
    </row>
    <row r="21" spans="2:7" ht="19.5" customHeight="1" x14ac:dyDescent="0.25">
      <c r="B21" s="180"/>
      <c r="C21" s="241" t="s">
        <v>82</v>
      </c>
      <c r="D21" s="241"/>
      <c r="E21" s="241"/>
      <c r="F21" s="241"/>
      <c r="G21" s="242"/>
    </row>
    <row r="22" spans="2:7" ht="19.5" customHeight="1" x14ac:dyDescent="0.25">
      <c r="B22" s="177"/>
      <c r="C22" s="178"/>
      <c r="D22" s="178"/>
      <c r="E22" s="178"/>
      <c r="F22" s="178"/>
      <c r="G22" s="179"/>
    </row>
    <row r="23" spans="2:7" ht="19.5" customHeight="1" x14ac:dyDescent="0.25">
      <c r="B23" s="214" t="s">
        <v>78</v>
      </c>
      <c r="C23" s="215"/>
      <c r="D23" s="215"/>
      <c r="E23" s="215"/>
      <c r="F23" s="215"/>
      <c r="G23" s="216"/>
    </row>
    <row r="24" spans="2:7" ht="19.5" customHeight="1" x14ac:dyDescent="0.25">
      <c r="B24" s="217" t="s">
        <v>39</v>
      </c>
      <c r="C24" s="218"/>
      <c r="D24" s="218"/>
      <c r="E24" s="218"/>
      <c r="F24" s="218"/>
      <c r="G24" s="219"/>
    </row>
    <row r="25" spans="2:7" ht="19.5" customHeight="1" x14ac:dyDescent="0.25">
      <c r="B25" s="167">
        <v>1107892</v>
      </c>
      <c r="C25" s="220" t="s">
        <v>72</v>
      </c>
      <c r="D25" s="221"/>
      <c r="E25" s="221"/>
      <c r="F25" s="221"/>
      <c r="G25" s="222"/>
    </row>
    <row r="26" spans="2:7" ht="19.5" customHeight="1" x14ac:dyDescent="0.25">
      <c r="B26" s="145" t="s">
        <v>30</v>
      </c>
      <c r="C26" s="146" t="s">
        <v>31</v>
      </c>
      <c r="D26" s="147" t="s">
        <v>32</v>
      </c>
      <c r="E26" s="148" t="s">
        <v>33</v>
      </c>
      <c r="F26" s="148" t="s">
        <v>34</v>
      </c>
      <c r="G26" s="148" t="s">
        <v>35</v>
      </c>
    </row>
    <row r="27" spans="2:7" ht="19.5" customHeight="1" x14ac:dyDescent="0.25">
      <c r="B27" s="150" t="s">
        <v>66</v>
      </c>
      <c r="C27" s="168" t="s">
        <v>70</v>
      </c>
      <c r="D27" s="152" t="s">
        <v>40</v>
      </c>
      <c r="E27" s="169">
        <f>21.4836/3.62</f>
        <v>5.9346961325966845</v>
      </c>
      <c r="F27" s="174">
        <v>5.858E-2</v>
      </c>
      <c r="G27" s="170">
        <f>ROUND(E27*F27,2)</f>
        <v>0.35</v>
      </c>
    </row>
    <row r="28" spans="2:7" ht="19.5" customHeight="1" x14ac:dyDescent="0.25">
      <c r="B28" s="150" t="s">
        <v>62</v>
      </c>
      <c r="C28" s="160" t="s">
        <v>57</v>
      </c>
      <c r="D28" s="1" t="s">
        <v>40</v>
      </c>
      <c r="E28" s="171">
        <f>158.683/3.62</f>
        <v>43.835082872928176</v>
      </c>
      <c r="F28" s="175">
        <v>5.858E-2</v>
      </c>
      <c r="G28" s="170">
        <f>ROUND(E28*F28,2)</f>
        <v>2.57</v>
      </c>
    </row>
    <row r="29" spans="2:7" ht="19.5" customHeight="1" x14ac:dyDescent="0.25">
      <c r="B29" s="154"/>
      <c r="C29" s="155" t="s">
        <v>41</v>
      </c>
      <c r="D29" s="156"/>
      <c r="E29" s="157" t="str">
        <f>IF(F29="","",G29/F29)</f>
        <v/>
      </c>
      <c r="F29" s="158"/>
      <c r="G29" s="158">
        <f>SUM(G27:G28)</f>
        <v>2.92</v>
      </c>
    </row>
    <row r="30" spans="2:7" ht="19.5" customHeight="1" x14ac:dyDescent="0.25">
      <c r="B30" s="176"/>
      <c r="C30" s="212" t="s">
        <v>73</v>
      </c>
      <c r="D30" s="212"/>
      <c r="E30" s="212"/>
      <c r="F30" s="212"/>
      <c r="G30" s="213"/>
    </row>
    <row r="31" spans="2:7" ht="15.75" thickBot="1" x14ac:dyDescent="0.3">
      <c r="B31" s="177"/>
      <c r="C31" s="178"/>
      <c r="D31" s="178"/>
      <c r="E31" s="178"/>
      <c r="F31" s="178"/>
      <c r="G31" s="179"/>
    </row>
    <row r="32" spans="2:7" ht="18.75" thickBot="1" x14ac:dyDescent="0.3">
      <c r="B32" s="223" t="s">
        <v>46</v>
      </c>
      <c r="C32" s="224"/>
      <c r="D32" s="224"/>
      <c r="E32" s="224"/>
      <c r="F32" s="224"/>
      <c r="G32" s="225"/>
    </row>
    <row r="33" spans="2:7" ht="60" customHeight="1" thickBot="1" x14ac:dyDescent="0.3">
      <c r="B33" s="144" t="s">
        <v>29</v>
      </c>
      <c r="C33" s="226" t="s">
        <v>60</v>
      </c>
      <c r="D33" s="227"/>
      <c r="E33" s="227"/>
      <c r="F33" s="227"/>
      <c r="G33" s="228"/>
    </row>
    <row r="34" spans="2:7" ht="34.5" customHeight="1" thickBot="1" x14ac:dyDescent="0.3">
      <c r="B34" s="229" t="s">
        <v>36</v>
      </c>
      <c r="C34" s="230"/>
      <c r="D34" s="230"/>
      <c r="E34" s="230"/>
      <c r="F34" s="231"/>
      <c r="G34" s="149">
        <f>SUM(G41,G49,G58)</f>
        <v>107.42000000000002</v>
      </c>
    </row>
    <row r="35" spans="2:7" ht="19.5" customHeight="1" thickBot="1" x14ac:dyDescent="0.3">
      <c r="B35" s="232" t="s">
        <v>37</v>
      </c>
      <c r="C35" s="233"/>
      <c r="D35" s="233"/>
      <c r="E35" s="233"/>
      <c r="F35" s="233"/>
      <c r="G35" s="234"/>
    </row>
    <row r="36" spans="2:7" ht="19.5" customHeight="1" x14ac:dyDescent="0.25">
      <c r="B36" s="235" t="s">
        <v>38</v>
      </c>
      <c r="C36" s="236"/>
      <c r="D36" s="236"/>
      <c r="E36" s="236"/>
      <c r="F36" s="236"/>
      <c r="G36" s="237"/>
    </row>
    <row r="37" spans="2:7" ht="19.5" customHeight="1" thickBot="1" x14ac:dyDescent="0.3">
      <c r="B37" s="217" t="s">
        <v>39</v>
      </c>
      <c r="C37" s="218"/>
      <c r="D37" s="218"/>
      <c r="E37" s="218"/>
      <c r="F37" s="218"/>
      <c r="G37" s="219"/>
    </row>
    <row r="38" spans="2:7" ht="31.5" customHeight="1" thickBot="1" x14ac:dyDescent="0.3">
      <c r="B38" s="150" t="s">
        <v>61</v>
      </c>
      <c r="C38" s="209" t="s">
        <v>60</v>
      </c>
      <c r="D38" s="210"/>
      <c r="E38" s="210"/>
      <c r="F38" s="210"/>
      <c r="G38" s="211"/>
    </row>
    <row r="39" spans="2:7" ht="19.5" customHeight="1" x14ac:dyDescent="0.25">
      <c r="B39" s="145" t="s">
        <v>30</v>
      </c>
      <c r="C39" s="146" t="s">
        <v>31</v>
      </c>
      <c r="D39" s="147" t="s">
        <v>32</v>
      </c>
      <c r="E39" s="148" t="s">
        <v>33</v>
      </c>
      <c r="F39" s="148" t="s">
        <v>34</v>
      </c>
      <c r="G39" s="148" t="s">
        <v>35</v>
      </c>
    </row>
    <row r="40" spans="2:7" ht="24" customHeight="1" x14ac:dyDescent="0.25">
      <c r="B40" s="150" t="s">
        <v>62</v>
      </c>
      <c r="C40" s="151" t="s">
        <v>63</v>
      </c>
      <c r="D40" s="152" t="s">
        <v>40</v>
      </c>
      <c r="E40" s="173">
        <v>15.8683</v>
      </c>
      <c r="F40" s="153">
        <v>3</v>
      </c>
      <c r="G40" s="153">
        <f>ROUND(E40*F40,2)</f>
        <v>47.6</v>
      </c>
    </row>
    <row r="41" spans="2:7" ht="15.75" customHeight="1" x14ac:dyDescent="0.25">
      <c r="B41" s="154"/>
      <c r="C41" s="155" t="s">
        <v>41</v>
      </c>
      <c r="D41" s="156"/>
      <c r="E41" s="157" t="str">
        <f>IF(F41="","",G41/F41)</f>
        <v/>
      </c>
      <c r="F41" s="158"/>
      <c r="G41" s="158">
        <f>SUM(G40:G40)</f>
        <v>47.6</v>
      </c>
    </row>
    <row r="42" spans="2:7" ht="15.75" thickBot="1" x14ac:dyDescent="0.3">
      <c r="B42" s="238"/>
      <c r="C42" s="239"/>
      <c r="D42" s="239"/>
      <c r="E42" s="239"/>
      <c r="F42" s="239"/>
      <c r="G42" s="240"/>
    </row>
    <row r="43" spans="2:7" ht="19.5" customHeight="1" x14ac:dyDescent="0.25">
      <c r="B43" s="235" t="s">
        <v>44</v>
      </c>
      <c r="C43" s="236"/>
      <c r="D43" s="236"/>
      <c r="E43" s="236"/>
      <c r="F43" s="236"/>
      <c r="G43" s="237"/>
    </row>
    <row r="44" spans="2:7" ht="19.5" customHeight="1" x14ac:dyDescent="0.25">
      <c r="B44" s="217" t="s">
        <v>39</v>
      </c>
      <c r="C44" s="218"/>
      <c r="D44" s="218"/>
      <c r="E44" s="218"/>
      <c r="F44" s="218"/>
      <c r="G44" s="219"/>
    </row>
    <row r="45" spans="2:7" ht="31.5" customHeight="1" x14ac:dyDescent="0.25">
      <c r="B45" s="167" t="s">
        <v>64</v>
      </c>
      <c r="C45" s="220" t="s">
        <v>65</v>
      </c>
      <c r="D45" s="221"/>
      <c r="E45" s="221"/>
      <c r="F45" s="221"/>
      <c r="G45" s="222"/>
    </row>
    <row r="46" spans="2:7" ht="19.5" customHeight="1" x14ac:dyDescent="0.25">
      <c r="B46" s="145" t="s">
        <v>30</v>
      </c>
      <c r="C46" s="146" t="s">
        <v>31</v>
      </c>
      <c r="D46" s="147" t="s">
        <v>32</v>
      </c>
      <c r="E46" s="148" t="s">
        <v>33</v>
      </c>
      <c r="F46" s="148" t="s">
        <v>34</v>
      </c>
      <c r="G46" s="148" t="s">
        <v>35</v>
      </c>
    </row>
    <row r="47" spans="2:7" ht="19.5" customHeight="1" x14ac:dyDescent="0.25">
      <c r="B47" s="150" t="s">
        <v>69</v>
      </c>
      <c r="C47" s="168" t="s">
        <v>58</v>
      </c>
      <c r="D47" s="152" t="s">
        <v>40</v>
      </c>
      <c r="E47" s="169">
        <v>1.3956</v>
      </c>
      <c r="F47" s="170">
        <v>14</v>
      </c>
      <c r="G47" s="170">
        <f>ROUND(E47*F47,2)</f>
        <v>19.54</v>
      </c>
    </row>
    <row r="48" spans="2:7" ht="24" customHeight="1" x14ac:dyDescent="0.25">
      <c r="B48" s="150" t="s">
        <v>67</v>
      </c>
      <c r="C48" s="160" t="s">
        <v>59</v>
      </c>
      <c r="D48" s="1" t="s">
        <v>40</v>
      </c>
      <c r="E48" s="171">
        <v>1.7793000000000001</v>
      </c>
      <c r="F48" s="172">
        <v>14</v>
      </c>
      <c r="G48" s="170">
        <f>ROUND(E48*F48,2)</f>
        <v>24.91</v>
      </c>
    </row>
    <row r="49" spans="2:7" ht="15.75" customHeight="1" x14ac:dyDescent="0.25">
      <c r="B49" s="154"/>
      <c r="C49" s="155" t="s">
        <v>41</v>
      </c>
      <c r="D49" s="156"/>
      <c r="E49" s="157" t="str">
        <f>IF(F49="","",G49/F49)</f>
        <v/>
      </c>
      <c r="F49" s="158"/>
      <c r="G49" s="158">
        <f>SUM(G47:G48)</f>
        <v>44.45</v>
      </c>
    </row>
    <row r="50" spans="2:7" x14ac:dyDescent="0.25">
      <c r="B50" s="176"/>
      <c r="C50" s="212" t="s">
        <v>68</v>
      </c>
      <c r="D50" s="212"/>
      <c r="E50" s="212"/>
      <c r="F50" s="212"/>
      <c r="G50" s="213"/>
    </row>
    <row r="51" spans="2:7" x14ac:dyDescent="0.25">
      <c r="B51" s="177"/>
      <c r="C51" s="178"/>
      <c r="D51" s="178"/>
      <c r="E51" s="178"/>
      <c r="F51" s="178"/>
      <c r="G51" s="179"/>
    </row>
    <row r="52" spans="2:7" x14ac:dyDescent="0.25">
      <c r="B52" s="214" t="s">
        <v>71</v>
      </c>
      <c r="C52" s="215"/>
      <c r="D52" s="215"/>
      <c r="E52" s="215"/>
      <c r="F52" s="215"/>
      <c r="G52" s="216"/>
    </row>
    <row r="53" spans="2:7" x14ac:dyDescent="0.25">
      <c r="B53" s="217" t="s">
        <v>39</v>
      </c>
      <c r="C53" s="218"/>
      <c r="D53" s="218"/>
      <c r="E53" s="218"/>
      <c r="F53" s="218"/>
      <c r="G53" s="219"/>
    </row>
    <row r="54" spans="2:7" x14ac:dyDescent="0.25">
      <c r="B54" s="167">
        <v>1107892</v>
      </c>
      <c r="C54" s="220" t="s">
        <v>72</v>
      </c>
      <c r="D54" s="221"/>
      <c r="E54" s="221"/>
      <c r="F54" s="221"/>
      <c r="G54" s="222"/>
    </row>
    <row r="55" spans="2:7" x14ac:dyDescent="0.25">
      <c r="B55" s="145" t="s">
        <v>30</v>
      </c>
      <c r="C55" s="146" t="s">
        <v>31</v>
      </c>
      <c r="D55" s="147" t="s">
        <v>32</v>
      </c>
      <c r="E55" s="148" t="s">
        <v>33</v>
      </c>
      <c r="F55" s="148" t="s">
        <v>34</v>
      </c>
      <c r="G55" s="148" t="s">
        <v>35</v>
      </c>
    </row>
    <row r="56" spans="2:7" x14ac:dyDescent="0.25">
      <c r="B56" s="150" t="s">
        <v>66</v>
      </c>
      <c r="C56" s="168" t="s">
        <v>70</v>
      </c>
      <c r="D56" s="152" t="s">
        <v>40</v>
      </c>
      <c r="E56" s="169">
        <f>21.4836/3.62</f>
        <v>5.9346961325966845</v>
      </c>
      <c r="F56" s="174">
        <v>0.30882999999999999</v>
      </c>
      <c r="G56" s="170">
        <f>ROUND(E56*F56,2)</f>
        <v>1.83</v>
      </c>
    </row>
    <row r="57" spans="2:7" x14ac:dyDescent="0.25">
      <c r="B57" s="150" t="s">
        <v>62</v>
      </c>
      <c r="C57" s="160" t="s">
        <v>57</v>
      </c>
      <c r="D57" s="1" t="s">
        <v>40</v>
      </c>
      <c r="E57" s="171">
        <f>158.683/3.62</f>
        <v>43.835082872928176</v>
      </c>
      <c r="F57" s="175">
        <v>0.30882999999999999</v>
      </c>
      <c r="G57" s="170">
        <f>ROUND(E57*F57,2)</f>
        <v>13.54</v>
      </c>
    </row>
    <row r="58" spans="2:7" x14ac:dyDescent="0.25">
      <c r="B58" s="154"/>
      <c r="C58" s="155" t="s">
        <v>41</v>
      </c>
      <c r="D58" s="156"/>
      <c r="E58" s="157" t="str">
        <f>IF(F58="","",G58/F58)</f>
        <v/>
      </c>
      <c r="F58" s="158"/>
      <c r="G58" s="158">
        <f>SUM(G56:G57)</f>
        <v>15.37</v>
      </c>
    </row>
    <row r="59" spans="2:7" x14ac:dyDescent="0.25">
      <c r="B59" s="176"/>
      <c r="C59" s="212" t="s">
        <v>73</v>
      </c>
      <c r="D59" s="212"/>
      <c r="E59" s="212"/>
      <c r="F59" s="212"/>
      <c r="G59" s="213"/>
    </row>
    <row r="60" spans="2:7" ht="15.75" thickBot="1" x14ac:dyDescent="0.3">
      <c r="B60" s="177"/>
      <c r="C60" s="178"/>
      <c r="D60" s="178"/>
      <c r="E60" s="178"/>
      <c r="F60" s="178"/>
      <c r="G60" s="179"/>
    </row>
    <row r="61" spans="2:7" ht="18.75" thickBot="1" x14ac:dyDescent="0.3">
      <c r="B61" s="223" t="s">
        <v>49</v>
      </c>
      <c r="C61" s="224"/>
      <c r="D61" s="224"/>
      <c r="E61" s="224"/>
      <c r="F61" s="224"/>
      <c r="G61" s="225"/>
    </row>
    <row r="62" spans="2:7" ht="15.75" thickBot="1" x14ac:dyDescent="0.3">
      <c r="B62" s="144" t="s">
        <v>51</v>
      </c>
      <c r="C62" s="226" t="s">
        <v>79</v>
      </c>
      <c r="D62" s="227"/>
      <c r="E62" s="227"/>
      <c r="F62" s="227"/>
      <c r="G62" s="228"/>
    </row>
    <row r="63" spans="2:7" ht="15.75" thickBot="1" x14ac:dyDescent="0.3">
      <c r="B63" s="229" t="s">
        <v>55</v>
      </c>
      <c r="C63" s="230"/>
      <c r="D63" s="230"/>
      <c r="E63" s="230"/>
      <c r="F63" s="231"/>
      <c r="G63" s="149">
        <f>SUM(G70,G78,G87)</f>
        <v>127.29</v>
      </c>
    </row>
    <row r="64" spans="2:7" ht="45" customHeight="1" thickBot="1" x14ac:dyDescent="0.3">
      <c r="B64" s="232" t="s">
        <v>54</v>
      </c>
      <c r="C64" s="233"/>
      <c r="D64" s="233"/>
      <c r="E64" s="233"/>
      <c r="F64" s="233"/>
      <c r="G64" s="234"/>
    </row>
    <row r="65" spans="2:7" ht="24.75" customHeight="1" x14ac:dyDescent="0.25">
      <c r="B65" s="235" t="s">
        <v>52</v>
      </c>
      <c r="C65" s="236"/>
      <c r="D65" s="236"/>
      <c r="E65" s="236"/>
      <c r="F65" s="236"/>
      <c r="G65" s="237"/>
    </row>
    <row r="66" spans="2:7" ht="19.5" customHeight="1" thickBot="1" x14ac:dyDescent="0.3">
      <c r="B66" s="217" t="s">
        <v>39</v>
      </c>
      <c r="C66" s="218"/>
      <c r="D66" s="218"/>
      <c r="E66" s="218"/>
      <c r="F66" s="218"/>
      <c r="G66" s="219"/>
    </row>
    <row r="67" spans="2:7" ht="48.75" customHeight="1" thickBot="1" x14ac:dyDescent="0.3">
      <c r="B67" s="150" t="s">
        <v>80</v>
      </c>
      <c r="C67" s="209" t="s">
        <v>79</v>
      </c>
      <c r="D67" s="210"/>
      <c r="E67" s="210"/>
      <c r="F67" s="210"/>
      <c r="G67" s="211"/>
    </row>
    <row r="68" spans="2:7" ht="19.5" customHeight="1" x14ac:dyDescent="0.25">
      <c r="B68" s="145" t="s">
        <v>30</v>
      </c>
      <c r="C68" s="146" t="s">
        <v>31</v>
      </c>
      <c r="D68" s="147" t="s">
        <v>32</v>
      </c>
      <c r="E68" s="148" t="s">
        <v>33</v>
      </c>
      <c r="F68" s="148" t="s">
        <v>34</v>
      </c>
      <c r="G68" s="148" t="s">
        <v>35</v>
      </c>
    </row>
    <row r="69" spans="2:7" ht="31.5" customHeight="1" x14ac:dyDescent="0.25">
      <c r="B69" s="150" t="s">
        <v>62</v>
      </c>
      <c r="C69" s="151" t="s">
        <v>63</v>
      </c>
      <c r="D69" s="152" t="s">
        <v>40</v>
      </c>
      <c r="E69" s="173">
        <v>15.8683</v>
      </c>
      <c r="F69" s="153">
        <v>3</v>
      </c>
      <c r="G69" s="153">
        <f>ROUND(E69*F69,2)</f>
        <v>47.6</v>
      </c>
    </row>
    <row r="70" spans="2:7" ht="19.5" customHeight="1" x14ac:dyDescent="0.25">
      <c r="B70" s="154"/>
      <c r="C70" s="155" t="s">
        <v>41</v>
      </c>
      <c r="D70" s="156"/>
      <c r="E70" s="157" t="str">
        <f>IF(F70="","",G70/F70)</f>
        <v/>
      </c>
      <c r="F70" s="158"/>
      <c r="G70" s="158">
        <f>SUM(G69:G69)</f>
        <v>47.6</v>
      </c>
    </row>
    <row r="71" spans="2:7" ht="15.75" thickBot="1" x14ac:dyDescent="0.3">
      <c r="B71" s="238"/>
      <c r="C71" s="239"/>
      <c r="D71" s="239"/>
      <c r="E71" s="239"/>
      <c r="F71" s="239"/>
      <c r="G71" s="240"/>
    </row>
    <row r="72" spans="2:7" x14ac:dyDescent="0.25">
      <c r="B72" s="235" t="s">
        <v>53</v>
      </c>
      <c r="C72" s="236"/>
      <c r="D72" s="236"/>
      <c r="E72" s="236"/>
      <c r="F72" s="236"/>
      <c r="G72" s="237"/>
    </row>
    <row r="73" spans="2:7" x14ac:dyDescent="0.25">
      <c r="B73" s="217" t="s">
        <v>39</v>
      </c>
      <c r="C73" s="218"/>
      <c r="D73" s="218"/>
      <c r="E73" s="218"/>
      <c r="F73" s="218"/>
      <c r="G73" s="219"/>
    </row>
    <row r="74" spans="2:7" x14ac:dyDescent="0.25">
      <c r="B74" s="167" t="s">
        <v>64</v>
      </c>
      <c r="C74" s="220" t="s">
        <v>65</v>
      </c>
      <c r="D74" s="221"/>
      <c r="E74" s="221"/>
      <c r="F74" s="221"/>
      <c r="G74" s="222"/>
    </row>
    <row r="75" spans="2:7" x14ac:dyDescent="0.25">
      <c r="B75" s="145" t="s">
        <v>30</v>
      </c>
      <c r="C75" s="146" t="s">
        <v>31</v>
      </c>
      <c r="D75" s="147" t="s">
        <v>32</v>
      </c>
      <c r="E75" s="148" t="s">
        <v>33</v>
      </c>
      <c r="F75" s="148" t="s">
        <v>34</v>
      </c>
      <c r="G75" s="148" t="s">
        <v>35</v>
      </c>
    </row>
    <row r="76" spans="2:7" x14ac:dyDescent="0.25">
      <c r="B76" s="150" t="s">
        <v>69</v>
      </c>
      <c r="C76" s="168" t="s">
        <v>58</v>
      </c>
      <c r="D76" s="152" t="s">
        <v>40</v>
      </c>
      <c r="E76" s="169">
        <v>1.3956</v>
      </c>
      <c r="F76" s="170">
        <v>18</v>
      </c>
      <c r="G76" s="170">
        <f>ROUND(E76*F76,2)</f>
        <v>25.12</v>
      </c>
    </row>
    <row r="77" spans="2:7" x14ac:dyDescent="0.25">
      <c r="B77" s="150" t="s">
        <v>67</v>
      </c>
      <c r="C77" s="160" t="s">
        <v>59</v>
      </c>
      <c r="D77" s="1" t="s">
        <v>40</v>
      </c>
      <c r="E77" s="171">
        <v>1.7793000000000001</v>
      </c>
      <c r="F77" s="172">
        <v>18</v>
      </c>
      <c r="G77" s="170">
        <f>ROUND(E77*F77,2)</f>
        <v>32.03</v>
      </c>
    </row>
    <row r="78" spans="2:7" x14ac:dyDescent="0.25">
      <c r="B78" s="154"/>
      <c r="C78" s="155" t="s">
        <v>41</v>
      </c>
      <c r="D78" s="156"/>
      <c r="E78" s="157" t="str">
        <f>IF(F78="","",G78/F78)</f>
        <v/>
      </c>
      <c r="F78" s="158"/>
      <c r="G78" s="158">
        <f>SUM(G76:G77)</f>
        <v>57.150000000000006</v>
      </c>
    </row>
    <row r="79" spans="2:7" x14ac:dyDescent="0.25">
      <c r="B79" s="176"/>
      <c r="C79" s="212" t="s">
        <v>68</v>
      </c>
      <c r="D79" s="212"/>
      <c r="E79" s="212"/>
      <c r="F79" s="212"/>
      <c r="G79" s="213"/>
    </row>
    <row r="80" spans="2:7" x14ac:dyDescent="0.25">
      <c r="B80" s="177"/>
      <c r="C80" s="178"/>
      <c r="D80" s="178"/>
      <c r="E80" s="178"/>
      <c r="F80" s="178"/>
      <c r="G80" s="179"/>
    </row>
    <row r="81" spans="2:8" x14ac:dyDescent="0.25">
      <c r="B81" s="214" t="s">
        <v>81</v>
      </c>
      <c r="C81" s="215"/>
      <c r="D81" s="215"/>
      <c r="E81" s="215"/>
      <c r="F81" s="215"/>
      <c r="G81" s="216"/>
    </row>
    <row r="82" spans="2:8" x14ac:dyDescent="0.25">
      <c r="B82" s="217" t="s">
        <v>39</v>
      </c>
      <c r="C82" s="218"/>
      <c r="D82" s="218"/>
      <c r="E82" s="218"/>
      <c r="F82" s="218"/>
      <c r="G82" s="219"/>
    </row>
    <row r="83" spans="2:8" x14ac:dyDescent="0.25">
      <c r="B83" s="167">
        <v>1107892</v>
      </c>
      <c r="C83" s="220" t="s">
        <v>72</v>
      </c>
      <c r="D83" s="221"/>
      <c r="E83" s="221"/>
      <c r="F83" s="221"/>
      <c r="G83" s="222"/>
    </row>
    <row r="84" spans="2:8" x14ac:dyDescent="0.25">
      <c r="B84" s="145" t="s">
        <v>30</v>
      </c>
      <c r="C84" s="146" t="s">
        <v>31</v>
      </c>
      <c r="D84" s="147" t="s">
        <v>32</v>
      </c>
      <c r="E84" s="148" t="s">
        <v>33</v>
      </c>
      <c r="F84" s="148" t="s">
        <v>34</v>
      </c>
      <c r="G84" s="148" t="s">
        <v>35</v>
      </c>
    </row>
    <row r="85" spans="2:8" x14ac:dyDescent="0.25">
      <c r="B85" s="150" t="s">
        <v>66</v>
      </c>
      <c r="C85" s="168" t="s">
        <v>70</v>
      </c>
      <c r="D85" s="152" t="s">
        <v>40</v>
      </c>
      <c r="E85" s="169">
        <f>21.4836/3.62</f>
        <v>5.9346961325966845</v>
      </c>
      <c r="F85" s="174">
        <v>0.45279000000000003</v>
      </c>
      <c r="G85" s="170">
        <f>ROUND(E85*F85,2)</f>
        <v>2.69</v>
      </c>
    </row>
    <row r="86" spans="2:8" x14ac:dyDescent="0.25">
      <c r="B86" s="150" t="s">
        <v>62</v>
      </c>
      <c r="C86" s="160" t="s">
        <v>57</v>
      </c>
      <c r="D86" s="1" t="s">
        <v>40</v>
      </c>
      <c r="E86" s="171">
        <f>158.683/3.62</f>
        <v>43.835082872928176</v>
      </c>
      <c r="F86" s="175">
        <v>0.45279000000000003</v>
      </c>
      <c r="G86" s="170">
        <f>ROUND(E86*F86,2)</f>
        <v>19.850000000000001</v>
      </c>
    </row>
    <row r="87" spans="2:8" x14ac:dyDescent="0.25">
      <c r="B87" s="154"/>
      <c r="C87" s="155" t="s">
        <v>41</v>
      </c>
      <c r="D87" s="156"/>
      <c r="E87" s="157" t="str">
        <f>IF(F87="","",G87/F87)</f>
        <v/>
      </c>
      <c r="F87" s="158"/>
      <c r="G87" s="158">
        <f>SUM(G85:G86)</f>
        <v>22.540000000000003</v>
      </c>
    </row>
    <row r="88" spans="2:8" x14ac:dyDescent="0.25">
      <c r="B88" s="176"/>
      <c r="C88" s="212" t="s">
        <v>83</v>
      </c>
      <c r="D88" s="212"/>
      <c r="E88" s="212"/>
      <c r="F88" s="212"/>
      <c r="G88" s="213"/>
    </row>
    <row r="89" spans="2:8" x14ac:dyDescent="0.25">
      <c r="B89" s="177"/>
      <c r="C89" s="178"/>
      <c r="D89" s="178"/>
      <c r="E89" s="178"/>
      <c r="F89" s="178"/>
      <c r="G89" s="179"/>
    </row>
    <row r="90" spans="2:8" ht="42" customHeight="1" x14ac:dyDescent="0.25"/>
    <row r="91" spans="2:8" ht="19.5" customHeight="1" x14ac:dyDescent="0.25"/>
    <row r="93" spans="2:8" x14ac:dyDescent="0.25">
      <c r="H93" s="181"/>
    </row>
    <row r="94" spans="2:8" x14ac:dyDescent="0.25">
      <c r="H94" s="181"/>
    </row>
    <row r="95" spans="2:8" x14ac:dyDescent="0.25">
      <c r="H95" s="181"/>
    </row>
    <row r="99" spans="8:8" ht="19.5" customHeight="1" x14ac:dyDescent="0.25">
      <c r="H99" s="184"/>
    </row>
    <row r="100" spans="8:8" ht="24" customHeight="1" x14ac:dyDescent="0.25"/>
    <row r="101" spans="8:8" ht="15.75" customHeight="1" x14ac:dyDescent="0.25"/>
    <row r="116" spans="9:10" x14ac:dyDescent="0.25">
      <c r="I116" s="183"/>
      <c r="J116" s="166"/>
    </row>
    <row r="120" spans="9:10" ht="19.5" customHeight="1" x14ac:dyDescent="0.25"/>
    <row r="121" spans="9:10" ht="19.5" customHeight="1" x14ac:dyDescent="0.25"/>
    <row r="122" spans="9:10" ht="19.5" customHeight="1" x14ac:dyDescent="0.25"/>
    <row r="123" spans="9:10" ht="42" customHeight="1" x14ac:dyDescent="0.25"/>
    <row r="124" spans="9:10" ht="19.5" customHeight="1" x14ac:dyDescent="0.25"/>
    <row r="125" spans="9:10" ht="24" customHeight="1" x14ac:dyDescent="0.25"/>
    <row r="126" spans="9:10" ht="24" customHeight="1" x14ac:dyDescent="0.25"/>
    <row r="127" spans="9:10" ht="15.75" customHeight="1" x14ac:dyDescent="0.25"/>
    <row r="128" spans="9:10" ht="18.75" customHeight="1" x14ac:dyDescent="0.25"/>
    <row r="129" spans="9:10" ht="19.5" customHeight="1" x14ac:dyDescent="0.25"/>
    <row r="130" spans="9:10" ht="19.5" customHeight="1" x14ac:dyDescent="0.25"/>
    <row r="132" spans="9:10" ht="23.25" customHeight="1" x14ac:dyDescent="0.25"/>
    <row r="133" spans="9:10" ht="24" customHeight="1" x14ac:dyDescent="0.25"/>
    <row r="134" spans="9:10" ht="15.75" customHeight="1" x14ac:dyDescent="0.25"/>
    <row r="135" spans="9:10" ht="18.75" customHeight="1" x14ac:dyDescent="0.25"/>
    <row r="136" spans="9:10" ht="19.5" customHeight="1" x14ac:dyDescent="0.25"/>
    <row r="137" spans="9:10" ht="19.5" customHeight="1" x14ac:dyDescent="0.25"/>
    <row r="138" spans="9:10" ht="42" customHeight="1" x14ac:dyDescent="0.25"/>
    <row r="139" spans="9:10" ht="23.25" customHeight="1" x14ac:dyDescent="0.25"/>
    <row r="140" spans="9:10" ht="24" customHeight="1" x14ac:dyDescent="0.25"/>
    <row r="141" spans="9:10" ht="15.75" customHeight="1" x14ac:dyDescent="0.25"/>
    <row r="142" spans="9:10" ht="18.75" customHeight="1" x14ac:dyDescent="0.25"/>
    <row r="144" spans="9:10" x14ac:dyDescent="0.25">
      <c r="I144" s="183"/>
      <c r="J144" s="166"/>
    </row>
    <row r="145" ht="27" customHeight="1" x14ac:dyDescent="0.25"/>
    <row r="146" ht="24" customHeight="1" x14ac:dyDescent="0.25"/>
    <row r="148" ht="19.5" customHeight="1" x14ac:dyDescent="0.25"/>
    <row r="149" ht="19.5" customHeight="1" x14ac:dyDescent="0.25"/>
    <row r="150" ht="19.5" customHeight="1" x14ac:dyDescent="0.25"/>
    <row r="151" ht="42" customHeight="1" x14ac:dyDescent="0.25"/>
    <row r="152" ht="19.5" customHeight="1" x14ac:dyDescent="0.25"/>
    <row r="153" ht="24" customHeight="1" x14ac:dyDescent="0.25"/>
    <row r="154" ht="24" customHeight="1" x14ac:dyDescent="0.25"/>
    <row r="155" ht="15.75" customHeight="1" x14ac:dyDescent="0.25"/>
    <row r="156" ht="18.75" customHeight="1" x14ac:dyDescent="0.25"/>
    <row r="157" ht="19.5" customHeight="1" x14ac:dyDescent="0.25"/>
    <row r="158" ht="19.5" customHeight="1" x14ac:dyDescent="0.25"/>
    <row r="159" ht="42" customHeight="1" x14ac:dyDescent="0.25"/>
    <row r="160" ht="23.25" customHeight="1" x14ac:dyDescent="0.25"/>
    <row r="161" spans="8:10" ht="24" customHeight="1" x14ac:dyDescent="0.25"/>
    <row r="162" spans="8:10" ht="15.75" customHeight="1" x14ac:dyDescent="0.25"/>
    <row r="163" spans="8:10" ht="18.75" customHeight="1" x14ac:dyDescent="0.25"/>
    <row r="164" spans="8:10" ht="19.5" customHeight="1" x14ac:dyDescent="0.25"/>
    <row r="165" spans="8:10" ht="19.5" customHeight="1" x14ac:dyDescent="0.25"/>
    <row r="166" spans="8:10" ht="42" customHeight="1" x14ac:dyDescent="0.25"/>
    <row r="167" spans="8:10" ht="23.25" customHeight="1" x14ac:dyDescent="0.25"/>
    <row r="168" spans="8:10" ht="24" customHeight="1" x14ac:dyDescent="0.25"/>
    <row r="169" spans="8:10" ht="15.75" customHeight="1" x14ac:dyDescent="0.25"/>
    <row r="170" spans="8:10" ht="18.75" customHeight="1" x14ac:dyDescent="0.25"/>
    <row r="172" spans="8:10" x14ac:dyDescent="0.25">
      <c r="H172" s="166"/>
      <c r="I172" s="183"/>
      <c r="J172" s="166"/>
    </row>
    <row r="173" spans="8:10" ht="27" customHeight="1" x14ac:dyDescent="0.25"/>
    <row r="174" spans="8:10" ht="19.5" customHeight="1" x14ac:dyDescent="0.25"/>
    <row r="175" spans="8:10" ht="24" customHeight="1" x14ac:dyDescent="0.25"/>
    <row r="176" spans="8:10" ht="24" customHeight="1" x14ac:dyDescent="0.25"/>
    <row r="177" spans="8:8" ht="24" customHeight="1" x14ac:dyDescent="0.25"/>
    <row r="178" spans="8:8" ht="24" customHeight="1" x14ac:dyDescent="0.25"/>
    <row r="179" spans="8:8" ht="24" customHeight="1" x14ac:dyDescent="0.25"/>
    <row r="181" spans="8:8" ht="19.5" customHeight="1" x14ac:dyDescent="0.25"/>
    <row r="182" spans="8:8" ht="19.5" customHeight="1" x14ac:dyDescent="0.25"/>
    <row r="184" spans="8:8" ht="42" customHeight="1" x14ac:dyDescent="0.25">
      <c r="H184" s="166"/>
    </row>
    <row r="185" spans="8:8" ht="19.5" customHeight="1" x14ac:dyDescent="0.25"/>
    <row r="186" spans="8:8" ht="24" customHeight="1" x14ac:dyDescent="0.25"/>
    <row r="187" spans="8:8" ht="24" customHeight="1" x14ac:dyDescent="0.25"/>
    <row r="188" spans="8:8" ht="15.75" customHeight="1" x14ac:dyDescent="0.25"/>
    <row r="189" spans="8:8" ht="18.75" customHeight="1" x14ac:dyDescent="0.25"/>
    <row r="190" spans="8:8" ht="19.5" customHeight="1" x14ac:dyDescent="0.25"/>
    <row r="191" spans="8:8" ht="19.5" customHeight="1" x14ac:dyDescent="0.25"/>
    <row r="192" spans="8:8" ht="42" customHeight="1" x14ac:dyDescent="0.25"/>
    <row r="193" ht="23.25" customHeight="1" x14ac:dyDescent="0.25"/>
    <row r="194" ht="24" customHeight="1" x14ac:dyDescent="0.25"/>
    <row r="195" ht="15.75" customHeight="1" x14ac:dyDescent="0.25"/>
    <row r="196" ht="18.75" customHeight="1" x14ac:dyDescent="0.25"/>
    <row r="197" ht="19.5" customHeight="1" x14ac:dyDescent="0.25"/>
    <row r="198" ht="19.5" customHeight="1" x14ac:dyDescent="0.25"/>
    <row r="199" ht="42" customHeight="1" x14ac:dyDescent="0.25"/>
    <row r="200" ht="23.25" customHeight="1" x14ac:dyDescent="0.25"/>
    <row r="201" ht="24" customHeight="1" x14ac:dyDescent="0.25"/>
    <row r="202" ht="15.75" customHeight="1" x14ac:dyDescent="0.25"/>
    <row r="203" ht="18.75" customHeight="1" x14ac:dyDescent="0.25"/>
    <row r="204" ht="19.5" customHeight="1" x14ac:dyDescent="0.25"/>
    <row r="205" ht="19.5" customHeight="1" x14ac:dyDescent="0.25"/>
    <row r="206" ht="42" customHeight="1" x14ac:dyDescent="0.25"/>
    <row r="207" ht="23.25" customHeight="1" x14ac:dyDescent="0.25"/>
    <row r="208" ht="24" customHeight="1" x14ac:dyDescent="0.25"/>
    <row r="209" ht="15.75" customHeight="1" x14ac:dyDescent="0.25"/>
    <row r="210" ht="18.75" customHeight="1" x14ac:dyDescent="0.25"/>
    <row r="211" ht="19.5" customHeight="1" x14ac:dyDescent="0.25"/>
    <row r="212" ht="19.5" customHeight="1" x14ac:dyDescent="0.25"/>
    <row r="213" ht="42" customHeight="1" x14ac:dyDescent="0.25"/>
    <row r="214" ht="23.25" customHeight="1" x14ac:dyDescent="0.25"/>
    <row r="215" ht="24" customHeight="1" x14ac:dyDescent="0.25"/>
    <row r="216" ht="15.75" customHeight="1" x14ac:dyDescent="0.25"/>
    <row r="217" ht="18.75" customHeight="1" x14ac:dyDescent="0.25"/>
    <row r="218" ht="19.5" customHeight="1" x14ac:dyDescent="0.25"/>
    <row r="219" ht="19.5" customHeight="1" x14ac:dyDescent="0.25"/>
    <row r="220" ht="42" customHeight="1" x14ac:dyDescent="0.25"/>
    <row r="221" ht="23.25" customHeight="1" x14ac:dyDescent="0.25"/>
    <row r="222" ht="24" customHeight="1" x14ac:dyDescent="0.25"/>
    <row r="223" ht="15.75" customHeight="1" x14ac:dyDescent="0.25"/>
    <row r="224" ht="18.75" customHeight="1" x14ac:dyDescent="0.25"/>
    <row r="225" spans="8:10" ht="18.75" customHeight="1" x14ac:dyDescent="0.25"/>
    <row r="226" spans="8:10" x14ac:dyDescent="0.25">
      <c r="H226" s="166"/>
      <c r="I226" s="183"/>
      <c r="J226" s="166"/>
    </row>
    <row r="227" spans="8:10" ht="27" customHeight="1" x14ac:dyDescent="0.25"/>
    <row r="228" spans="8:10" ht="19.5" customHeight="1" x14ac:dyDescent="0.25"/>
    <row r="229" spans="8:10" ht="24" customHeight="1" x14ac:dyDescent="0.25"/>
    <row r="230" spans="8:10" ht="24" customHeight="1" x14ac:dyDescent="0.25"/>
    <row r="231" spans="8:10" ht="27.75" customHeight="1" x14ac:dyDescent="0.25"/>
    <row r="232" spans="8:10" ht="24" customHeight="1" x14ac:dyDescent="0.25"/>
    <row r="234" spans="8:10" ht="19.5" customHeight="1" x14ac:dyDescent="0.25"/>
    <row r="235" spans="8:10" ht="19.5" customHeight="1" x14ac:dyDescent="0.25"/>
    <row r="236" spans="8:10" ht="19.5" customHeight="1" x14ac:dyDescent="0.25"/>
    <row r="237" spans="8:10" ht="42" customHeight="1" x14ac:dyDescent="0.25">
      <c r="H237" s="166"/>
    </row>
    <row r="238" spans="8:10" ht="19.5" customHeight="1" x14ac:dyDescent="0.25"/>
    <row r="239" spans="8:10" ht="24" customHeight="1" x14ac:dyDescent="0.25"/>
    <row r="240" spans="8:10" ht="24" customHeight="1" x14ac:dyDescent="0.25"/>
    <row r="241" ht="15.75" customHeight="1" x14ac:dyDescent="0.25"/>
    <row r="242" ht="18.75" customHeight="1" x14ac:dyDescent="0.25"/>
    <row r="243" ht="19.5" customHeight="1" x14ac:dyDescent="0.25"/>
    <row r="244" ht="19.5" customHeight="1" x14ac:dyDescent="0.25"/>
    <row r="245" ht="42" customHeight="1" x14ac:dyDescent="0.25"/>
    <row r="246" ht="23.25" customHeight="1" x14ac:dyDescent="0.25"/>
    <row r="247" ht="24" customHeight="1" x14ac:dyDescent="0.25"/>
    <row r="248" ht="15.75" customHeight="1" x14ac:dyDescent="0.25"/>
    <row r="249" ht="18.75" customHeight="1" x14ac:dyDescent="0.25"/>
    <row r="250" ht="19.5" customHeight="1" x14ac:dyDescent="0.25"/>
    <row r="251" ht="19.5" customHeight="1" x14ac:dyDescent="0.25"/>
    <row r="252" ht="42" customHeight="1" x14ac:dyDescent="0.25"/>
    <row r="253" ht="23.25" customHeight="1" x14ac:dyDescent="0.25"/>
    <row r="254" ht="24" customHeight="1" x14ac:dyDescent="0.25"/>
    <row r="255" ht="15.75" customHeight="1" x14ac:dyDescent="0.25"/>
    <row r="256" ht="18.75" customHeight="1" x14ac:dyDescent="0.25"/>
    <row r="257" ht="19.5" customHeight="1" x14ac:dyDescent="0.25"/>
    <row r="258" ht="19.5" customHeight="1" x14ac:dyDescent="0.25"/>
    <row r="259" ht="42" customHeight="1" x14ac:dyDescent="0.25"/>
    <row r="260" ht="23.25" customHeight="1" x14ac:dyDescent="0.25"/>
    <row r="261" ht="24" customHeight="1" x14ac:dyDescent="0.25"/>
    <row r="262" ht="15.75" customHeight="1" x14ac:dyDescent="0.25"/>
    <row r="263" ht="18.75" customHeight="1" x14ac:dyDescent="0.25"/>
    <row r="264" ht="19.5" customHeight="1" x14ac:dyDescent="0.25"/>
    <row r="265" ht="19.5" customHeight="1" x14ac:dyDescent="0.25"/>
    <row r="266" ht="42" customHeight="1" x14ac:dyDescent="0.25"/>
    <row r="267" ht="23.25" customHeight="1" x14ac:dyDescent="0.25"/>
    <row r="268" ht="24" customHeight="1" x14ac:dyDescent="0.25"/>
    <row r="269" ht="15.75" customHeight="1" x14ac:dyDescent="0.25"/>
    <row r="270" ht="18.75" customHeight="1" x14ac:dyDescent="0.25"/>
    <row r="271" ht="19.5" customHeight="1" x14ac:dyDescent="0.25"/>
    <row r="272" ht="19.5" customHeight="1" x14ac:dyDescent="0.25"/>
    <row r="273" spans="8:10" ht="42" customHeight="1" x14ac:dyDescent="0.25"/>
    <row r="274" spans="8:10" ht="23.25" customHeight="1" x14ac:dyDescent="0.25"/>
    <row r="275" spans="8:10" ht="24" customHeight="1" x14ac:dyDescent="0.25"/>
    <row r="276" spans="8:10" ht="15.75" customHeight="1" x14ac:dyDescent="0.25"/>
    <row r="277" spans="8:10" ht="18.75" customHeight="1" x14ac:dyDescent="0.25"/>
    <row r="278" spans="8:10" ht="19.5" customHeight="1" x14ac:dyDescent="0.25">
      <c r="H278" s="166"/>
      <c r="I278" s="183"/>
    </row>
    <row r="279" spans="8:10" ht="19.5" customHeight="1" x14ac:dyDescent="0.25"/>
    <row r="280" spans="8:10" ht="42" customHeight="1" x14ac:dyDescent="0.25"/>
    <row r="281" spans="8:10" ht="23.25" customHeight="1" x14ac:dyDescent="0.25"/>
    <row r="282" spans="8:10" ht="24" customHeight="1" x14ac:dyDescent="0.25"/>
    <row r="283" spans="8:10" ht="15.75" customHeight="1" x14ac:dyDescent="0.25"/>
    <row r="284" spans="8:10" ht="18.75" customHeight="1" x14ac:dyDescent="0.25"/>
    <row r="285" spans="8:10" x14ac:dyDescent="0.25">
      <c r="H285" s="166"/>
      <c r="I285" s="183"/>
      <c r="J285" s="166"/>
    </row>
    <row r="286" spans="8:10" ht="27" customHeight="1" x14ac:dyDescent="0.25"/>
    <row r="287" spans="8:10" ht="19.5" customHeight="1" x14ac:dyDescent="0.25"/>
    <row r="288" spans="8:10" ht="24" customHeight="1" x14ac:dyDescent="0.25"/>
    <row r="289" spans="8:8" ht="24" customHeight="1" x14ac:dyDescent="0.25"/>
    <row r="290" spans="8:8" ht="27.75" customHeight="1" x14ac:dyDescent="0.25"/>
    <row r="291" spans="8:8" ht="24" customHeight="1" x14ac:dyDescent="0.25"/>
    <row r="293" spans="8:8" ht="19.5" customHeight="1" x14ac:dyDescent="0.25"/>
    <row r="294" spans="8:8" ht="19.5" customHeight="1" x14ac:dyDescent="0.25"/>
    <row r="295" spans="8:8" ht="19.5" customHeight="1" x14ac:dyDescent="0.25"/>
    <row r="296" spans="8:8" ht="42" customHeight="1" x14ac:dyDescent="0.25">
      <c r="H296" s="166"/>
    </row>
    <row r="297" spans="8:8" ht="19.5" customHeight="1" x14ac:dyDescent="0.25"/>
    <row r="298" spans="8:8" ht="24" customHeight="1" x14ac:dyDescent="0.25"/>
    <row r="299" spans="8:8" ht="15.75" customHeight="1" x14ac:dyDescent="0.25"/>
    <row r="300" spans="8:8" ht="18.75" customHeight="1" x14ac:dyDescent="0.25"/>
    <row r="301" spans="8:8" ht="19.5" customHeight="1" x14ac:dyDescent="0.25"/>
    <row r="302" spans="8:8" ht="19.5" customHeight="1" x14ac:dyDescent="0.25"/>
    <row r="303" spans="8:8" ht="42" customHeight="1" x14ac:dyDescent="0.25"/>
    <row r="304" spans="8:8" ht="23.25" customHeight="1" x14ac:dyDescent="0.25"/>
    <row r="305" spans="9:10" ht="24" customHeight="1" x14ac:dyDescent="0.25"/>
    <row r="306" spans="9:10" ht="15.75" customHeight="1" x14ac:dyDescent="0.25"/>
    <row r="307" spans="9:10" ht="18.75" customHeight="1" x14ac:dyDescent="0.25"/>
    <row r="308" spans="9:10" ht="19.5" customHeight="1" x14ac:dyDescent="0.25">
      <c r="I308" s="183"/>
      <c r="J308" s="166"/>
    </row>
    <row r="309" spans="9:10" ht="19.5" customHeight="1" x14ac:dyDescent="0.25"/>
    <row r="310" spans="9:10" ht="42" customHeight="1" x14ac:dyDescent="0.25"/>
    <row r="311" spans="9:10" ht="24" customHeight="1" x14ac:dyDescent="0.25"/>
    <row r="312" spans="9:10" ht="15.75" customHeight="1" x14ac:dyDescent="0.25"/>
    <row r="313" spans="9:10" ht="18.75" customHeight="1" x14ac:dyDescent="0.25"/>
    <row r="314" spans="9:10" ht="19.5" customHeight="1" x14ac:dyDescent="0.25"/>
    <row r="315" spans="9:10" ht="19.5" customHeight="1" x14ac:dyDescent="0.25"/>
    <row r="316" spans="9:10" ht="42" customHeight="1" x14ac:dyDescent="0.25"/>
    <row r="317" spans="9:10" ht="23.25" customHeight="1" x14ac:dyDescent="0.25"/>
    <row r="318" spans="9:10" ht="24" customHeight="1" x14ac:dyDescent="0.25"/>
    <row r="319" spans="9:10" ht="15.75" customHeight="1" x14ac:dyDescent="0.25"/>
    <row r="320" spans="9:10" ht="18.75" customHeight="1" x14ac:dyDescent="0.25"/>
  </sheetData>
  <mergeCells count="49">
    <mergeCell ref="C30:G30"/>
    <mergeCell ref="B2:G2"/>
    <mergeCell ref="C3:G3"/>
    <mergeCell ref="B4:F4"/>
    <mergeCell ref="B5:G5"/>
    <mergeCell ref="B6:G6"/>
    <mergeCell ref="B7:G7"/>
    <mergeCell ref="C8:G8"/>
    <mergeCell ref="B13:G13"/>
    <mergeCell ref="B14:G14"/>
    <mergeCell ref="C15:G15"/>
    <mergeCell ref="C20:G20"/>
    <mergeCell ref="B12:G12"/>
    <mergeCell ref="C21:G21"/>
    <mergeCell ref="B32:G32"/>
    <mergeCell ref="C33:G33"/>
    <mergeCell ref="B34:F34"/>
    <mergeCell ref="B35:G35"/>
    <mergeCell ref="B36:G36"/>
    <mergeCell ref="C38:G38"/>
    <mergeCell ref="B42:G42"/>
    <mergeCell ref="B43:G43"/>
    <mergeCell ref="B44:G44"/>
    <mergeCell ref="C45:G45"/>
    <mergeCell ref="C88:G88"/>
    <mergeCell ref="B71:G71"/>
    <mergeCell ref="B73:G73"/>
    <mergeCell ref="C74:G74"/>
    <mergeCell ref="C79:G79"/>
    <mergeCell ref="B81:G81"/>
    <mergeCell ref="B82:G82"/>
    <mergeCell ref="C83:G83"/>
    <mergeCell ref="B72:G72"/>
    <mergeCell ref="C67:G67"/>
    <mergeCell ref="C59:G59"/>
    <mergeCell ref="B23:G23"/>
    <mergeCell ref="B24:G24"/>
    <mergeCell ref="C25:G25"/>
    <mergeCell ref="B66:G66"/>
    <mergeCell ref="B61:G61"/>
    <mergeCell ref="C62:G62"/>
    <mergeCell ref="B63:F63"/>
    <mergeCell ref="B64:G64"/>
    <mergeCell ref="B65:G65"/>
    <mergeCell ref="C50:G50"/>
    <mergeCell ref="B52:G52"/>
    <mergeCell ref="B53:G53"/>
    <mergeCell ref="C54:G54"/>
    <mergeCell ref="B37:G37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rowBreaks count="3" manualBreakCount="3">
    <brk id="22" min="1" max="6" man="1"/>
    <brk id="42" min="1" max="6" man="1"/>
    <brk id="64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BOCA DE LOBO</vt:lpstr>
      <vt:lpstr>PV</vt:lpstr>
      <vt:lpstr>ORÇAMENTO </vt:lpstr>
      <vt:lpstr>COMPOSIÇÃO</vt:lpstr>
      <vt:lpstr>COMPOSIÇÃO!Area_de_impressao</vt:lpstr>
      <vt:lpstr>'ORÇAMENTO '!Area_de_impressao</vt:lpstr>
      <vt:lpstr>'ORÇAMENTO 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Getônio</dc:creator>
  <cp:lastModifiedBy>LICITACAO02</cp:lastModifiedBy>
  <cp:lastPrinted>2018-06-12T18:35:21Z</cp:lastPrinted>
  <dcterms:created xsi:type="dcterms:W3CDTF">2016-03-11T18:43:05Z</dcterms:created>
  <dcterms:modified xsi:type="dcterms:W3CDTF">2018-08-17T13:02:58Z</dcterms:modified>
</cp:coreProperties>
</file>