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EstaPastaDeTrabalho"/>
  <mc:AlternateContent xmlns:mc="http://schemas.openxmlformats.org/markup-compatibility/2006">
    <mc:Choice Requires="x15">
      <x15ac:absPath xmlns:x15ac="http://schemas.microsoft.com/office/spreadsheetml/2010/11/ac" url="Z:\Meu Drive\PREFEITURAS\SANTO ANTÔNIO DO LESTE-MT\UBS - HOSPITAL PRONTO ATENDIMENTO\3º ENVIO MUNICÍPIO\ORÇAMENTO\"/>
    </mc:Choice>
  </mc:AlternateContent>
  <bookViews>
    <workbookView xWindow="-120" yWindow="-120" windowWidth="29040" windowHeight="15720" tabRatio="739" firstSheet="14" activeTab="23"/>
  </bookViews>
  <sheets>
    <sheet name="CAPA" sheetId="23" r:id="rId1"/>
    <sheet name="BDI" sheetId="22" r:id="rId2"/>
    <sheet name="RESUMO" sheetId="3" r:id="rId3"/>
    <sheet name="PLANILHA ORÇAMENTARIA" sheetId="1" r:id="rId4"/>
    <sheet name="CRONOGRAMA FÍSICO" sheetId="4" r:id="rId5"/>
    <sheet name="COMPADM" sheetId="2" r:id="rId6"/>
    <sheet name="COMPPINT" sheetId="33" r:id="rId7"/>
    <sheet name="COMPHID" sheetId="30" r:id="rId8"/>
    <sheet name="COMPESQ" sheetId="39" r:id="rId9"/>
    <sheet name="COMPELE" sheetId="8" r:id="rId10"/>
    <sheet name="COMPDEM" sheetId="32" r:id="rId11"/>
    <sheet name="COMPSCMP" sheetId="34" r:id="rId12"/>
    <sheet name="MEMCALFUND" sheetId="13" r:id="rId13"/>
    <sheet name="MEMCALPINT" sheetId="15" r:id="rId14"/>
    <sheet name="MEMCALALV" sheetId="16" r:id="rId15"/>
    <sheet name="MEMCALCOBERT" sheetId="17" r:id="rId16"/>
    <sheet name="MEMCALESQ" sheetId="18" r:id="rId17"/>
    <sheet name="MEMCALVERG" sheetId="29" r:id="rId18"/>
    <sheet name="MEMCALPIS" sheetId="19" r:id="rId19"/>
    <sheet name="QUANTITATIVOS" sheetId="37" r:id="rId20"/>
    <sheet name="QUANTITATIVOS (2)" sheetId="35" r:id="rId21"/>
    <sheet name="BATE MACA" sheetId="36" r:id="rId22"/>
    <sheet name="GRADIL" sheetId="38" r:id="rId23"/>
    <sheet name="MEMORIAL DE CALCULO" sheetId="26" r:id="rId24"/>
  </sheets>
  <externalReferences>
    <externalReference r:id="rId25"/>
  </externalReferences>
  <definedNames>
    <definedName name="_xlnm.Print_Area" localSheetId="21">'BATE MACA'!$A$1:$H$63</definedName>
    <definedName name="_xlnm.Print_Area" localSheetId="1">BDI!$B$1:$F$48</definedName>
    <definedName name="_xlnm.Print_Area" localSheetId="0">CAPA!$A$1:$K$35</definedName>
    <definedName name="_xlnm.Print_Area" localSheetId="5">COMPADM!$A$1:$H$26</definedName>
    <definedName name="_xlnm.Print_Area" localSheetId="10">COMPDEM!$A$1:$F$21</definedName>
    <definedName name="_xlnm.Print_Area" localSheetId="9">COMPELE!$A$1:$F$132</definedName>
    <definedName name="_xlnm.Print_Area" localSheetId="8">COMPESQ!$A$1:$F$16</definedName>
    <definedName name="_xlnm.Print_Area" localSheetId="7">COMPHID!$A$1:$F$59</definedName>
    <definedName name="_xlnm.Print_Area" localSheetId="6">COMPPINT!$A$1:$F$16</definedName>
    <definedName name="_xlnm.Print_Area" localSheetId="11">COMPSCMP!$A$1:$F$22</definedName>
    <definedName name="_xlnm.Print_Area" localSheetId="14">MEMCALALV!$A$1:$N$372</definedName>
    <definedName name="_xlnm.Print_Area" localSheetId="15">MEMCALCOBERT!$A$1:$G$40</definedName>
    <definedName name="_xlnm.Print_Area" localSheetId="16">MEMCALESQ!$A$1:$F$35</definedName>
    <definedName name="_xlnm.Print_Area" localSheetId="12">MEMCALFUND!$A$1:$I$101</definedName>
    <definedName name="_xlnm.Print_Area" localSheetId="13">MEMCALPINT!$A$1:$H$286</definedName>
    <definedName name="_xlnm.Print_Area" localSheetId="18">MEMCALPIS!$A$1:$D$44</definedName>
    <definedName name="_xlnm.Print_Area" localSheetId="17">MEMCALVERG!$A$1:$G$42</definedName>
    <definedName name="_xlnm.Print_Area" localSheetId="23">'MEMORIAL DE CALCULO'!$A$1:$F$256</definedName>
    <definedName name="_xlnm.Print_Area" localSheetId="3">'PLANILHA ORÇAMENTARIA'!$A$1:$K$295</definedName>
    <definedName name="_xlnm.Print_Area" localSheetId="19">QUANTITATIVOS!$A$1:$P$201</definedName>
    <definedName name="_xlnm.Print_Area" localSheetId="20">'QUANTITATIVOS (2)'!$A$1:$M$63</definedName>
    <definedName name="Print_Area" localSheetId="1">BDI!$B$2:$F$47</definedName>
    <definedName name="Print_Area" localSheetId="12">MEMCALFUND!$A$1:$I$138</definedName>
    <definedName name="Print_Area" localSheetId="3">'PLANILHA ORÇAMENTARIA'!$A$1:$J$295</definedName>
    <definedName name="Print_Titles" localSheetId="12">MEMCALFUND!$1:$7</definedName>
    <definedName name="Print_Titles" localSheetId="13">MEMCALPINT!$1:$7</definedName>
    <definedName name="Print_Titles" localSheetId="23">'MEMORIAL DE CALCULO'!$1:$5</definedName>
    <definedName name="Print_Titles" localSheetId="3">'PLANILHA ORÇAMENTARIA'!$1:$5</definedName>
    <definedName name="_xlnm.Print_Titles" localSheetId="5">COMPADM!$1:$7</definedName>
    <definedName name="_xlnm.Print_Titles" localSheetId="9">COMPELE!$1:$7</definedName>
    <definedName name="_xlnm.Print_Titles" localSheetId="7">COMPHID!$1:$7</definedName>
    <definedName name="_xlnm.Print_Titles" localSheetId="14">MEMCALALV!$1:$7</definedName>
    <definedName name="_xlnm.Print_Titles" localSheetId="12">MEMCALFUND!$1:$7</definedName>
    <definedName name="_xlnm.Print_Titles" localSheetId="13">MEMCALPINT!$1:$7</definedName>
    <definedName name="_xlnm.Print_Titles" localSheetId="23">'MEMORIAL DE CALCULO'!$1:$7</definedName>
    <definedName name="_xlnm.Print_Titles" localSheetId="3">'PLANILHA ORÇAMENTARIA'!$1:$7</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3" l="1"/>
  <c r="J279" i="1"/>
  <c r="J277" i="1"/>
  <c r="J266" i="1"/>
  <c r="J261" i="1"/>
  <c r="J258" i="1"/>
  <c r="J245" i="1"/>
  <c r="J242" i="1"/>
  <c r="J240" i="1"/>
  <c r="J229" i="1"/>
  <c r="J222" i="1"/>
  <c r="J220" i="1"/>
  <c r="J213" i="1"/>
  <c r="J210" i="1"/>
  <c r="J208" i="1"/>
  <c r="J201" i="1"/>
  <c r="J196" i="1"/>
  <c r="J194" i="1"/>
  <c r="J187" i="1"/>
  <c r="J184" i="1"/>
  <c r="J182" i="1"/>
  <c r="J175" i="1"/>
  <c r="J172" i="1"/>
  <c r="J170" i="1"/>
  <c r="J162" i="1"/>
  <c r="J159" i="1"/>
  <c r="J157" i="1"/>
  <c r="J150" i="1"/>
  <c r="J147" i="1"/>
  <c r="J145" i="1"/>
  <c r="J138" i="1"/>
  <c r="J134" i="1"/>
  <c r="J131" i="1"/>
  <c r="J122" i="1"/>
  <c r="J119" i="1"/>
  <c r="J117" i="1"/>
  <c r="J102" i="1"/>
  <c r="J98" i="1"/>
  <c r="J96" i="1"/>
  <c r="J89" i="1"/>
  <c r="J86" i="1"/>
  <c r="J84" i="1"/>
  <c r="J73" i="1"/>
  <c r="J58" i="1"/>
  <c r="J56" i="1"/>
  <c r="J46" i="1"/>
  <c r="J43" i="1"/>
  <c r="J41" i="1"/>
  <c r="J32" i="1"/>
  <c r="J29" i="1"/>
  <c r="J27" i="1"/>
  <c r="H280" i="1"/>
  <c r="J280" i="1" s="1"/>
  <c r="H279" i="1"/>
  <c r="H278" i="1"/>
  <c r="J278" i="1" s="1"/>
  <c r="H277" i="1"/>
  <c r="H276" i="1"/>
  <c r="J276" i="1" s="1"/>
  <c r="J275" i="1" s="1"/>
  <c r="H274" i="1"/>
  <c r="J274" i="1" s="1"/>
  <c r="H272" i="1"/>
  <c r="J272" i="1" s="1"/>
  <c r="H269" i="1"/>
  <c r="J269" i="1" s="1"/>
  <c r="H268" i="1"/>
  <c r="J268" i="1" s="1"/>
  <c r="H267" i="1"/>
  <c r="J267" i="1" s="1"/>
  <c r="H266" i="1"/>
  <c r="H265" i="1"/>
  <c r="J265" i="1" s="1"/>
  <c r="H263" i="1"/>
  <c r="J263" i="1" s="1"/>
  <c r="H261" i="1"/>
  <c r="H260" i="1"/>
  <c r="J260" i="1" s="1"/>
  <c r="H258" i="1"/>
  <c r="H257" i="1"/>
  <c r="J257" i="1" s="1"/>
  <c r="H254" i="1"/>
  <c r="J254" i="1" s="1"/>
  <c r="H253" i="1"/>
  <c r="J253" i="1" s="1"/>
  <c r="H252" i="1"/>
  <c r="J252" i="1" s="1"/>
  <c r="H248" i="1"/>
  <c r="J248" i="1" s="1"/>
  <c r="H247" i="1"/>
  <c r="J247" i="1" s="1"/>
  <c r="H245" i="1"/>
  <c r="H244" i="1"/>
  <c r="J244" i="1" s="1"/>
  <c r="H243" i="1"/>
  <c r="J243" i="1" s="1"/>
  <c r="H242" i="1"/>
  <c r="H241" i="1"/>
  <c r="J241" i="1" s="1"/>
  <c r="H240" i="1"/>
  <c r="H235" i="1"/>
  <c r="J235" i="1" s="1"/>
  <c r="H234" i="1"/>
  <c r="J234" i="1" s="1"/>
  <c r="H233" i="1"/>
  <c r="J233" i="1" s="1"/>
  <c r="H232" i="1"/>
  <c r="J232" i="1" s="1"/>
  <c r="H231" i="1"/>
  <c r="J231" i="1" s="1"/>
  <c r="H230" i="1"/>
  <c r="J230" i="1" s="1"/>
  <c r="H229" i="1"/>
  <c r="H228" i="1"/>
  <c r="J228" i="1" s="1"/>
  <c r="H223" i="1"/>
  <c r="J223" i="1" s="1"/>
  <c r="H222" i="1"/>
  <c r="H221" i="1"/>
  <c r="J221" i="1" s="1"/>
  <c r="H220" i="1"/>
  <c r="H219" i="1"/>
  <c r="J219" i="1" s="1"/>
  <c r="H218" i="1"/>
  <c r="J218" i="1" s="1"/>
  <c r="H217" i="1"/>
  <c r="J217" i="1" s="1"/>
  <c r="H216" i="1"/>
  <c r="J216" i="1" s="1"/>
  <c r="H215" i="1"/>
  <c r="J215" i="1" s="1"/>
  <c r="H214" i="1"/>
  <c r="J214" i="1" s="1"/>
  <c r="H213" i="1"/>
  <c r="H212" i="1"/>
  <c r="J212" i="1" s="1"/>
  <c r="H211" i="1"/>
  <c r="J211" i="1" s="1"/>
  <c r="H210" i="1"/>
  <c r="H209" i="1"/>
  <c r="J209" i="1" s="1"/>
  <c r="H208" i="1"/>
  <c r="H207" i="1"/>
  <c r="J207" i="1" s="1"/>
  <c r="H206" i="1"/>
  <c r="J206" i="1" s="1"/>
  <c r="H205" i="1"/>
  <c r="J205" i="1" s="1"/>
  <c r="H204" i="1"/>
  <c r="J204" i="1" s="1"/>
  <c r="H203" i="1"/>
  <c r="J203" i="1" s="1"/>
  <c r="H202" i="1"/>
  <c r="J202" i="1" s="1"/>
  <c r="H201" i="1"/>
  <c r="H198" i="1"/>
  <c r="J198" i="1" s="1"/>
  <c r="H197" i="1"/>
  <c r="J197" i="1" s="1"/>
  <c r="H196" i="1"/>
  <c r="H195" i="1"/>
  <c r="J195" i="1" s="1"/>
  <c r="H194" i="1"/>
  <c r="H193" i="1"/>
  <c r="J193" i="1" s="1"/>
  <c r="H192" i="1"/>
  <c r="J192" i="1" s="1"/>
  <c r="H191" i="1"/>
  <c r="J191" i="1" s="1"/>
  <c r="H190" i="1"/>
  <c r="J190" i="1" s="1"/>
  <c r="H189" i="1"/>
  <c r="J189" i="1" s="1"/>
  <c r="H188" i="1"/>
  <c r="J188" i="1" s="1"/>
  <c r="H187" i="1"/>
  <c r="H186" i="1"/>
  <c r="J186" i="1" s="1"/>
  <c r="H185" i="1"/>
  <c r="J185" i="1" s="1"/>
  <c r="H184" i="1"/>
  <c r="H183" i="1"/>
  <c r="J183" i="1" s="1"/>
  <c r="H182" i="1"/>
  <c r="H181" i="1"/>
  <c r="J181" i="1" s="1"/>
  <c r="H180" i="1"/>
  <c r="J180" i="1" s="1"/>
  <c r="H179" i="1"/>
  <c r="J179" i="1" s="1"/>
  <c r="H178" i="1"/>
  <c r="J178" i="1" s="1"/>
  <c r="H177" i="1"/>
  <c r="J177" i="1" s="1"/>
  <c r="H176" i="1"/>
  <c r="J176" i="1" s="1"/>
  <c r="H175" i="1"/>
  <c r="H174" i="1"/>
  <c r="J174" i="1" s="1"/>
  <c r="H173" i="1"/>
  <c r="J173" i="1" s="1"/>
  <c r="H172" i="1"/>
  <c r="H171" i="1"/>
  <c r="J171" i="1" s="1"/>
  <c r="H170" i="1"/>
  <c r="H169" i="1"/>
  <c r="J169" i="1" s="1"/>
  <c r="H168" i="1"/>
  <c r="J168" i="1" s="1"/>
  <c r="H166" i="1"/>
  <c r="J166" i="1" s="1"/>
  <c r="H165" i="1"/>
  <c r="J165" i="1" s="1"/>
  <c r="H164" i="1"/>
  <c r="J164" i="1" s="1"/>
  <c r="H163" i="1"/>
  <c r="J163" i="1" s="1"/>
  <c r="H162" i="1"/>
  <c r="H161" i="1"/>
  <c r="J161" i="1" s="1"/>
  <c r="H160" i="1"/>
  <c r="J160" i="1" s="1"/>
  <c r="H159" i="1"/>
  <c r="H158" i="1"/>
  <c r="J158" i="1" s="1"/>
  <c r="H157" i="1"/>
  <c r="H156" i="1"/>
  <c r="J156" i="1" s="1"/>
  <c r="H155" i="1"/>
  <c r="J155" i="1" s="1"/>
  <c r="H154" i="1"/>
  <c r="J154" i="1" s="1"/>
  <c r="H153" i="1"/>
  <c r="J153" i="1" s="1"/>
  <c r="H152" i="1"/>
  <c r="J152" i="1" s="1"/>
  <c r="H151" i="1"/>
  <c r="J151" i="1" s="1"/>
  <c r="H150" i="1"/>
  <c r="H149" i="1"/>
  <c r="J149" i="1" s="1"/>
  <c r="H148" i="1"/>
  <c r="J148" i="1" s="1"/>
  <c r="H147" i="1"/>
  <c r="H146" i="1"/>
  <c r="J146" i="1" s="1"/>
  <c r="H145" i="1"/>
  <c r="H144" i="1"/>
  <c r="J144" i="1" s="1"/>
  <c r="H143" i="1"/>
  <c r="J143" i="1" s="1"/>
  <c r="H142" i="1"/>
  <c r="J142" i="1" s="1"/>
  <c r="H141" i="1"/>
  <c r="J141" i="1" s="1"/>
  <c r="H140" i="1"/>
  <c r="J140" i="1" s="1"/>
  <c r="H139" i="1"/>
  <c r="J139" i="1" s="1"/>
  <c r="H138" i="1"/>
  <c r="H137" i="1"/>
  <c r="J137" i="1" s="1"/>
  <c r="H136" i="1"/>
  <c r="J136" i="1" s="1"/>
  <c r="H134" i="1"/>
  <c r="H132" i="1"/>
  <c r="J132" i="1" s="1"/>
  <c r="H131" i="1"/>
  <c r="H130" i="1"/>
  <c r="J130" i="1" s="1"/>
  <c r="H129" i="1"/>
  <c r="J129" i="1" s="1"/>
  <c r="H127" i="1"/>
  <c r="J127" i="1" s="1"/>
  <c r="H125" i="1"/>
  <c r="J125" i="1" s="1"/>
  <c r="H124" i="1"/>
  <c r="J124" i="1" s="1"/>
  <c r="H123" i="1"/>
  <c r="J123" i="1" s="1"/>
  <c r="H122" i="1"/>
  <c r="H121" i="1"/>
  <c r="J121" i="1" s="1"/>
  <c r="H120" i="1"/>
  <c r="J120" i="1" s="1"/>
  <c r="H119" i="1"/>
  <c r="H118" i="1"/>
  <c r="J118" i="1" s="1"/>
  <c r="H117" i="1"/>
  <c r="H116" i="1"/>
  <c r="J116" i="1" s="1"/>
  <c r="H110" i="1"/>
  <c r="J110" i="1" s="1"/>
  <c r="H109" i="1"/>
  <c r="J109" i="1" s="1"/>
  <c r="H108" i="1"/>
  <c r="J108" i="1" s="1"/>
  <c r="H106" i="1"/>
  <c r="J106" i="1" s="1"/>
  <c r="H105" i="1"/>
  <c r="J105" i="1" s="1"/>
  <c r="H102" i="1"/>
  <c r="H101" i="1"/>
  <c r="J101" i="1" s="1"/>
  <c r="J100" i="1" s="1"/>
  <c r="H99" i="1"/>
  <c r="J99" i="1" s="1"/>
  <c r="H98" i="1"/>
  <c r="H97" i="1"/>
  <c r="J97" i="1" s="1"/>
  <c r="H96" i="1"/>
  <c r="H95" i="1"/>
  <c r="J95" i="1" s="1"/>
  <c r="H94" i="1"/>
  <c r="J94" i="1" s="1"/>
  <c r="H93" i="1"/>
  <c r="J93" i="1" s="1"/>
  <c r="H92" i="1"/>
  <c r="J92" i="1" s="1"/>
  <c r="H91" i="1"/>
  <c r="J91" i="1" s="1"/>
  <c r="H90" i="1"/>
  <c r="J90" i="1" s="1"/>
  <c r="H89" i="1"/>
  <c r="H88" i="1"/>
  <c r="J88" i="1" s="1"/>
  <c r="H87" i="1"/>
  <c r="J87" i="1" s="1"/>
  <c r="H86" i="1"/>
  <c r="H85" i="1"/>
  <c r="J85" i="1" s="1"/>
  <c r="H84" i="1"/>
  <c r="H83" i="1"/>
  <c r="J83" i="1" s="1"/>
  <c r="H81" i="1"/>
  <c r="J81" i="1" s="1"/>
  <c r="H80" i="1"/>
  <c r="J80" i="1" s="1"/>
  <c r="H78" i="1"/>
  <c r="J78" i="1" s="1"/>
  <c r="H76" i="1"/>
  <c r="J76" i="1" s="1"/>
  <c r="H75" i="1"/>
  <c r="J75" i="1" s="1"/>
  <c r="H73" i="1"/>
  <c r="H72" i="1"/>
  <c r="J72" i="1" s="1"/>
  <c r="H69" i="1"/>
  <c r="J69" i="1" s="1"/>
  <c r="H67" i="1"/>
  <c r="H66" i="1"/>
  <c r="H65" i="1"/>
  <c r="H64" i="1"/>
  <c r="H62" i="1"/>
  <c r="H61" i="1"/>
  <c r="H60" i="1"/>
  <c r="H58" i="1"/>
  <c r="H57" i="1"/>
  <c r="J57" i="1" s="1"/>
  <c r="H56" i="1"/>
  <c r="H55" i="1"/>
  <c r="J55" i="1" s="1"/>
  <c r="H54" i="1"/>
  <c r="J54" i="1" s="1"/>
  <c r="H53" i="1"/>
  <c r="J53" i="1" s="1"/>
  <c r="H51" i="1"/>
  <c r="J51" i="1" s="1"/>
  <c r="J50" i="1" s="1"/>
  <c r="H49" i="1"/>
  <c r="J49" i="1" s="1"/>
  <c r="J48" i="1" s="1"/>
  <c r="H47" i="1"/>
  <c r="J47" i="1" s="1"/>
  <c r="H46" i="1"/>
  <c r="H45" i="1"/>
  <c r="J45" i="1" s="1"/>
  <c r="H44" i="1"/>
  <c r="J44" i="1" s="1"/>
  <c r="H43" i="1"/>
  <c r="H42" i="1"/>
  <c r="J42" i="1" s="1"/>
  <c r="H41" i="1"/>
  <c r="H39" i="1"/>
  <c r="J39" i="1" s="1"/>
  <c r="H38" i="1"/>
  <c r="J38" i="1" s="1"/>
  <c r="H37" i="1"/>
  <c r="J37" i="1" s="1"/>
  <c r="H36" i="1"/>
  <c r="J36" i="1" s="1"/>
  <c r="H35" i="1"/>
  <c r="J35" i="1" s="1"/>
  <c r="H33" i="1"/>
  <c r="J33" i="1" s="1"/>
  <c r="H32" i="1"/>
  <c r="H31" i="1"/>
  <c r="J31" i="1" s="1"/>
  <c r="H30" i="1"/>
  <c r="J30" i="1" s="1"/>
  <c r="H29" i="1"/>
  <c r="H28" i="1"/>
  <c r="J28" i="1" s="1"/>
  <c r="H27" i="1"/>
  <c r="H26" i="1"/>
  <c r="J26" i="1" s="1"/>
  <c r="H25" i="1"/>
  <c r="J25" i="1" s="1"/>
  <c r="H24" i="1"/>
  <c r="H22" i="1"/>
  <c r="H21" i="1"/>
  <c r="H20" i="1"/>
  <c r="H19" i="1"/>
  <c r="H17" i="1"/>
  <c r="J17" i="1" s="1"/>
  <c r="H16" i="1"/>
  <c r="H15" i="1"/>
  <c r="J15" i="1" s="1"/>
  <c r="H14" i="1"/>
  <c r="J14" i="1" s="1"/>
  <c r="H13" i="1"/>
  <c r="J13" i="1" s="1"/>
  <c r="J40" i="1" l="1"/>
  <c r="J270" i="1"/>
  <c r="J82" i="1"/>
  <c r="J34" i="1"/>
  <c r="J52" i="1"/>
  <c r="J264" i="1"/>
  <c r="B5" i="26"/>
  <c r="B25" i="4"/>
  <c r="A26" i="4"/>
  <c r="B26" i="4"/>
  <c r="B27" i="3"/>
  <c r="B27" i="4" s="1"/>
  <c r="A27" i="3"/>
  <c r="A27" i="4" s="1"/>
  <c r="B26" i="3"/>
  <c r="A26" i="3"/>
  <c r="B25" i="3"/>
  <c r="A25" i="3"/>
  <c r="A25" i="4" s="1"/>
  <c r="B15" i="3"/>
  <c r="B15" i="4" s="1"/>
  <c r="A15" i="3"/>
  <c r="A15" i="4" s="1"/>
  <c r="G249" i="1"/>
  <c r="H249" i="1" s="1"/>
  <c r="J249" i="1" s="1"/>
  <c r="D249" i="1"/>
  <c r="F131" i="8"/>
  <c r="F130" i="8"/>
  <c r="F129" i="8"/>
  <c r="F132" i="8" s="1"/>
  <c r="F128" i="8"/>
  <c r="F122" i="8"/>
  <c r="G226" i="1" s="1"/>
  <c r="H226" i="1" s="1"/>
  <c r="J226" i="1" s="1"/>
  <c r="D226" i="1"/>
  <c r="F121" i="8"/>
  <c r="F120" i="8"/>
  <c r="F119" i="8"/>
  <c r="F19" i="22"/>
  <c r="E112" i="26"/>
  <c r="D112" i="26"/>
  <c r="B111" i="26"/>
  <c r="A111" i="26"/>
  <c r="A112" i="26"/>
  <c r="D112" i="1"/>
  <c r="B112" i="26" s="1"/>
  <c r="F13" i="39"/>
  <c r="F15" i="39"/>
  <c r="F14" i="39"/>
  <c r="F12" i="39"/>
  <c r="F16" i="39" l="1"/>
  <c r="G112" i="1" s="1"/>
  <c r="H112" i="1" s="1"/>
  <c r="J112" i="1" s="1"/>
  <c r="E114" i="26"/>
  <c r="D114" i="26"/>
  <c r="B113" i="26"/>
  <c r="A113" i="26"/>
  <c r="A114" i="26"/>
  <c r="D114" i="1" l="1"/>
  <c r="B114" i="26" s="1"/>
  <c r="D51" i="38"/>
  <c r="D44" i="38"/>
  <c r="D37" i="38"/>
  <c r="F29" i="38"/>
  <c r="G29" i="38" s="1"/>
  <c r="D29" i="38"/>
  <c r="C29" i="38"/>
  <c r="F28" i="38"/>
  <c r="G28" i="38" s="1"/>
  <c r="D28" i="38"/>
  <c r="C28" i="38"/>
  <c r="F27" i="38"/>
  <c r="G27" i="38" s="1"/>
  <c r="D27" i="38"/>
  <c r="C27" i="38"/>
  <c r="F26" i="38"/>
  <c r="G26" i="38" s="1"/>
  <c r="D26" i="38"/>
  <c r="C26" i="38"/>
  <c r="F25" i="38"/>
  <c r="G25" i="38" s="1"/>
  <c r="D25" i="38"/>
  <c r="C25" i="38"/>
  <c r="F24" i="38"/>
  <c r="G24" i="38" s="1"/>
  <c r="D24" i="38"/>
  <c r="C24" i="38"/>
  <c r="F23" i="38"/>
  <c r="G23" i="38" s="1"/>
  <c r="D23" i="38"/>
  <c r="C23" i="38"/>
  <c r="F21" i="38"/>
  <c r="G21" i="38" s="1"/>
  <c r="D21" i="38"/>
  <c r="C21" i="38"/>
  <c r="F20" i="38"/>
  <c r="G20" i="38" s="1"/>
  <c r="D20" i="38"/>
  <c r="C20" i="38"/>
  <c r="F19" i="38"/>
  <c r="G19" i="38" s="1"/>
  <c r="D19" i="38"/>
  <c r="C19" i="38"/>
  <c r="F17" i="38"/>
  <c r="G17" i="38" s="1"/>
  <c r="D17" i="38"/>
  <c r="C17" i="38"/>
  <c r="B17" i="38"/>
  <c r="F16" i="38"/>
  <c r="G16" i="38" s="1"/>
  <c r="D16" i="38"/>
  <c r="C16" i="38"/>
  <c r="B16" i="38"/>
  <c r="F15" i="38"/>
  <c r="G15" i="38" s="1"/>
  <c r="D15" i="38"/>
  <c r="C15" i="38"/>
  <c r="B15" i="38"/>
  <c r="F14" i="38"/>
  <c r="G14" i="38" s="1"/>
  <c r="D14" i="38"/>
  <c r="C14" i="38"/>
  <c r="G13" i="38"/>
  <c r="F13" i="38"/>
  <c r="D13" i="38"/>
  <c r="C13" i="38"/>
  <c r="F12" i="38"/>
  <c r="G12" i="38" s="1"/>
  <c r="D12" i="38"/>
  <c r="C12" i="38"/>
  <c r="F11" i="38"/>
  <c r="G11" i="38" s="1"/>
  <c r="D11" i="38"/>
  <c r="C11" i="38"/>
  <c r="F10" i="38"/>
  <c r="G10" i="38" s="1"/>
  <c r="D10" i="38"/>
  <c r="C10" i="38"/>
  <c r="F9" i="38"/>
  <c r="G9" i="38" s="1"/>
  <c r="D9" i="38"/>
  <c r="C9" i="38"/>
  <c r="F8" i="38"/>
  <c r="G8" i="38" s="1"/>
  <c r="D8" i="38"/>
  <c r="C8" i="38"/>
  <c r="F7" i="38"/>
  <c r="G7" i="38" s="1"/>
  <c r="D7" i="38"/>
  <c r="C7" i="38"/>
  <c r="F6" i="38"/>
  <c r="G6" i="38" s="1"/>
  <c r="D6" i="38"/>
  <c r="C6" i="38"/>
  <c r="B3" i="26"/>
  <c r="B4" i="26"/>
  <c r="B2" i="26"/>
  <c r="E16" i="26"/>
  <c r="A16" i="26"/>
  <c r="B16" i="26"/>
  <c r="F16" i="1"/>
  <c r="D228" i="26"/>
  <c r="D229" i="26"/>
  <c r="D230" i="26"/>
  <c r="D231" i="26"/>
  <c r="D232" i="26"/>
  <c r="D233" i="26"/>
  <c r="D234" i="26"/>
  <c r="D236" i="26"/>
  <c r="D237" i="26"/>
  <c r="D239" i="26"/>
  <c r="D241" i="26"/>
  <c r="D242" i="26"/>
  <c r="D243" i="26"/>
  <c r="D244" i="26"/>
  <c r="D245" i="26"/>
  <c r="D248" i="26"/>
  <c r="D250" i="26"/>
  <c r="E228" i="26"/>
  <c r="E229" i="26"/>
  <c r="E230" i="26"/>
  <c r="E231" i="26"/>
  <c r="E232" i="26"/>
  <c r="E233" i="26"/>
  <c r="E234" i="26"/>
  <c r="E236" i="26"/>
  <c r="E237" i="26"/>
  <c r="E239" i="26"/>
  <c r="E241" i="26"/>
  <c r="E242" i="26"/>
  <c r="E243" i="26"/>
  <c r="E244" i="26"/>
  <c r="E245" i="26"/>
  <c r="E247" i="26"/>
  <c r="E248" i="26"/>
  <c r="E249" i="26"/>
  <c r="E250" i="26"/>
  <c r="D253" i="26"/>
  <c r="E253" i="26"/>
  <c r="D254" i="26"/>
  <c r="E254" i="26"/>
  <c r="D255" i="26"/>
  <c r="E255" i="26"/>
  <c r="D256" i="26"/>
  <c r="E256" i="26"/>
  <c r="B256" i="26"/>
  <c r="A255" i="26"/>
  <c r="A256" i="26"/>
  <c r="B253" i="26"/>
  <c r="B254" i="26"/>
  <c r="B255" i="26"/>
  <c r="A254" i="26"/>
  <c r="A253" i="26"/>
  <c r="A250" i="26"/>
  <c r="B250" i="26"/>
  <c r="A248" i="26"/>
  <c r="B248" i="26"/>
  <c r="A249" i="26"/>
  <c r="B249" i="26"/>
  <c r="A242" i="26"/>
  <c r="B242" i="26"/>
  <c r="A243" i="26"/>
  <c r="B243" i="26"/>
  <c r="A244" i="26"/>
  <c r="B244" i="26"/>
  <c r="A245" i="26"/>
  <c r="B245" i="26"/>
  <c r="A246" i="26"/>
  <c r="B246" i="26"/>
  <c r="A247" i="26"/>
  <c r="B247" i="26"/>
  <c r="A232" i="26"/>
  <c r="B232" i="26"/>
  <c r="A233" i="26"/>
  <c r="B233" i="26"/>
  <c r="A234" i="26"/>
  <c r="B234" i="26"/>
  <c r="A235" i="26"/>
  <c r="B235" i="26"/>
  <c r="A236" i="26"/>
  <c r="B236" i="26"/>
  <c r="A237" i="26"/>
  <c r="B237" i="26"/>
  <c r="A238" i="26"/>
  <c r="B238" i="26"/>
  <c r="A239" i="26"/>
  <c r="B239" i="26"/>
  <c r="A240" i="26"/>
  <c r="B240" i="26"/>
  <c r="A241" i="26"/>
  <c r="B241" i="26"/>
  <c r="A227" i="26"/>
  <c r="B227" i="26"/>
  <c r="A228" i="26"/>
  <c r="B228" i="26"/>
  <c r="A229" i="26"/>
  <c r="B229" i="26"/>
  <c r="A230" i="26"/>
  <c r="B230" i="26"/>
  <c r="A231" i="26"/>
  <c r="B231" i="26"/>
  <c r="D165" i="26"/>
  <c r="E165" i="26"/>
  <c r="D166" i="26"/>
  <c r="E166" i="26"/>
  <c r="B165" i="26"/>
  <c r="B166" i="26"/>
  <c r="A166" i="26"/>
  <c r="A165" i="26"/>
  <c r="D110" i="26"/>
  <c r="E110" i="26"/>
  <c r="B110" i="26"/>
  <c r="A110" i="26"/>
  <c r="E95" i="26"/>
  <c r="E96" i="26"/>
  <c r="E97" i="26"/>
  <c r="E98" i="26"/>
  <c r="E99" i="26"/>
  <c r="D95" i="26"/>
  <c r="D96" i="26"/>
  <c r="D97" i="26"/>
  <c r="D98" i="26"/>
  <c r="D99" i="26"/>
  <c r="B95" i="26"/>
  <c r="B96" i="26"/>
  <c r="B97" i="26"/>
  <c r="B98" i="26"/>
  <c r="B99" i="26"/>
  <c r="A95" i="26"/>
  <c r="A96" i="26"/>
  <c r="A97" i="26"/>
  <c r="A98" i="26"/>
  <c r="A99" i="26"/>
  <c r="E76" i="26"/>
  <c r="E78" i="26"/>
  <c r="E80" i="26"/>
  <c r="E81" i="26"/>
  <c r="D76" i="26"/>
  <c r="D78" i="26"/>
  <c r="D80" i="26"/>
  <c r="D81" i="26"/>
  <c r="B76" i="26"/>
  <c r="B77" i="26"/>
  <c r="B78" i="26"/>
  <c r="B79" i="26"/>
  <c r="B80" i="26"/>
  <c r="B81" i="26"/>
  <c r="A76" i="26"/>
  <c r="A77" i="26"/>
  <c r="A78" i="26"/>
  <c r="A79" i="26"/>
  <c r="A80" i="26"/>
  <c r="A81" i="26"/>
  <c r="E69" i="26"/>
  <c r="E70" i="26"/>
  <c r="E72" i="26"/>
  <c r="E73" i="26"/>
  <c r="E75" i="26"/>
  <c r="D69" i="26"/>
  <c r="D70" i="26"/>
  <c r="D72" i="26"/>
  <c r="D73" i="26"/>
  <c r="D75" i="26"/>
  <c r="B68" i="26"/>
  <c r="B69" i="26"/>
  <c r="B71" i="26"/>
  <c r="B72" i="26"/>
  <c r="B73" i="26"/>
  <c r="B74" i="26"/>
  <c r="B75" i="26"/>
  <c r="A68" i="26"/>
  <c r="A69" i="26"/>
  <c r="A70" i="26"/>
  <c r="A71" i="26"/>
  <c r="A72" i="26"/>
  <c r="A73" i="26"/>
  <c r="A74" i="26"/>
  <c r="A75" i="26"/>
  <c r="E13" i="26"/>
  <c r="E14" i="26"/>
  <c r="E15" i="26"/>
  <c r="E17" i="26"/>
  <c r="D13" i="26"/>
  <c r="D14" i="26"/>
  <c r="D15" i="26"/>
  <c r="D17" i="26"/>
  <c r="B13" i="26"/>
  <c r="B14" i="26"/>
  <c r="B15" i="26"/>
  <c r="B17" i="26"/>
  <c r="A17" i="26"/>
  <c r="A13" i="26"/>
  <c r="A14" i="26"/>
  <c r="A15" i="26"/>
  <c r="F200" i="37"/>
  <c r="F199" i="37"/>
  <c r="F201" i="37" s="1"/>
  <c r="G194" i="37"/>
  <c r="G193" i="37"/>
  <c r="G192" i="37"/>
  <c r="G195" i="37" s="1"/>
  <c r="F197" i="37" s="1"/>
  <c r="F188" i="37"/>
  <c r="F187" i="37"/>
  <c r="F186" i="37"/>
  <c r="F185" i="37" s="1"/>
  <c r="D181" i="37"/>
  <c r="D172" i="37"/>
  <c r="D168" i="37" s="1"/>
  <c r="D171" i="37"/>
  <c r="D154" i="37"/>
  <c r="F147" i="37"/>
  <c r="F146" i="37"/>
  <c r="F148" i="37" s="1"/>
  <c r="G139" i="37"/>
  <c r="G137" i="37"/>
  <c r="H126" i="37"/>
  <c r="F126" i="37" s="1"/>
  <c r="F124" i="37"/>
  <c r="F123" i="37"/>
  <c r="F122" i="37"/>
  <c r="F121" i="37"/>
  <c r="F120" i="37"/>
  <c r="F119" i="37"/>
  <c r="F118" i="37"/>
  <c r="F117" i="37"/>
  <c r="F116" i="37"/>
  <c r="F115" i="37"/>
  <c r="F114" i="37"/>
  <c r="F113" i="37"/>
  <c r="F112" i="37"/>
  <c r="F111" i="37"/>
  <c r="F110" i="37"/>
  <c r="F109" i="37"/>
  <c r="F108" i="37"/>
  <c r="F107" i="37"/>
  <c r="F106" i="37"/>
  <c r="F105" i="37"/>
  <c r="F104" i="37"/>
  <c r="F103" i="37"/>
  <c r="F102" i="37"/>
  <c r="F101" i="37"/>
  <c r="F100" i="37"/>
  <c r="F99" i="37"/>
  <c r="F98" i="37"/>
  <c r="F97" i="37"/>
  <c r="F96" i="37"/>
  <c r="F95" i="37"/>
  <c r="F94" i="37"/>
  <c r="F93" i="37"/>
  <c r="F92" i="37"/>
  <c r="F91" i="37"/>
  <c r="F90" i="37"/>
  <c r="F89" i="37"/>
  <c r="F88" i="37"/>
  <c r="F87" i="37"/>
  <c r="F86" i="37"/>
  <c r="F85" i="37"/>
  <c r="F84" i="37"/>
  <c r="F83" i="37"/>
  <c r="F82" i="37"/>
  <c r="F81" i="37"/>
  <c r="F80" i="37"/>
  <c r="L74" i="37"/>
  <c r="L73" i="37"/>
  <c r="H69" i="37"/>
  <c r="L69" i="37" s="1"/>
  <c r="H68" i="37"/>
  <c r="L68" i="37" s="1"/>
  <c r="M68" i="37" s="1"/>
  <c r="G68" i="37"/>
  <c r="P67" i="37"/>
  <c r="O67" i="37"/>
  <c r="L67" i="37"/>
  <c r="M67" i="37" s="1"/>
  <c r="H66" i="37"/>
  <c r="O66" i="37" s="1"/>
  <c r="G66" i="37"/>
  <c r="H65" i="37"/>
  <c r="O65" i="37" s="1"/>
  <c r="G65" i="37"/>
  <c r="O64" i="37"/>
  <c r="H64" i="37"/>
  <c r="L64" i="37" s="1"/>
  <c r="G64" i="37"/>
  <c r="O63" i="37"/>
  <c r="L63" i="37"/>
  <c r="P63" i="37" s="1"/>
  <c r="H62" i="37"/>
  <c r="O62" i="37" s="1"/>
  <c r="G62" i="37"/>
  <c r="H61" i="37"/>
  <c r="L61" i="37" s="1"/>
  <c r="G61" i="37"/>
  <c r="H60" i="37"/>
  <c r="O60" i="37" s="1"/>
  <c r="G60" i="37"/>
  <c r="H59" i="37"/>
  <c r="O59" i="37" s="1"/>
  <c r="G59" i="37"/>
  <c r="H58" i="37"/>
  <c r="O58" i="37" s="1"/>
  <c r="G58" i="37"/>
  <c r="H57" i="37"/>
  <c r="L57" i="37" s="1"/>
  <c r="G57" i="37"/>
  <c r="H56" i="37"/>
  <c r="O56" i="37" s="1"/>
  <c r="G56" i="37"/>
  <c r="O55" i="37"/>
  <c r="L55" i="37"/>
  <c r="P55" i="37" s="1"/>
  <c r="H54" i="37"/>
  <c r="L54" i="37" s="1"/>
  <c r="G54" i="37"/>
  <c r="O53" i="37"/>
  <c r="L53" i="37"/>
  <c r="P53" i="37" s="1"/>
  <c r="H53" i="37"/>
  <c r="G53" i="37"/>
  <c r="H52" i="37"/>
  <c r="O52" i="37" s="1"/>
  <c r="G52" i="37"/>
  <c r="H51" i="37"/>
  <c r="O51" i="37" s="1"/>
  <c r="G51" i="37"/>
  <c r="O50" i="37"/>
  <c r="L50" i="37"/>
  <c r="M50" i="37" s="1"/>
  <c r="H49" i="37"/>
  <c r="L49" i="37" s="1"/>
  <c r="M49" i="37" s="1"/>
  <c r="G49" i="37"/>
  <c r="H48" i="37"/>
  <c r="L48" i="37" s="1"/>
  <c r="M48" i="37" s="1"/>
  <c r="G48" i="37"/>
  <c r="H47" i="37"/>
  <c r="O47" i="37" s="1"/>
  <c r="G47" i="37"/>
  <c r="O46" i="37"/>
  <c r="L46" i="37"/>
  <c r="M46" i="37" s="1"/>
  <c r="O45" i="37"/>
  <c r="L45" i="37"/>
  <c r="M45" i="37" s="1"/>
  <c r="O44" i="37"/>
  <c r="L44" i="37"/>
  <c r="M44" i="37" s="1"/>
  <c r="H44" i="37"/>
  <c r="G44" i="37"/>
  <c r="L43" i="37"/>
  <c r="M43" i="37" s="1"/>
  <c r="O42" i="37"/>
  <c r="L42" i="37"/>
  <c r="P42" i="37" s="1"/>
  <c r="H41" i="37"/>
  <c r="O41" i="37" s="1"/>
  <c r="G41" i="37"/>
  <c r="O40" i="37"/>
  <c r="H40" i="37"/>
  <c r="L40" i="37" s="1"/>
  <c r="G40" i="37"/>
  <c r="H39" i="37"/>
  <c r="O39" i="37" s="1"/>
  <c r="G39" i="37"/>
  <c r="H38" i="37"/>
  <c r="O38" i="37" s="1"/>
  <c r="G38" i="37"/>
  <c r="H37" i="37"/>
  <c r="L37" i="37" s="1"/>
  <c r="M37" i="37" s="1"/>
  <c r="G37" i="37"/>
  <c r="H36" i="37"/>
  <c r="O36" i="37" s="1"/>
  <c r="G36" i="37"/>
  <c r="H35" i="37"/>
  <c r="L35" i="37" s="1"/>
  <c r="M35" i="37" s="1"/>
  <c r="G35" i="37"/>
  <c r="O34" i="37"/>
  <c r="L34" i="37"/>
  <c r="P34" i="37" s="1"/>
  <c r="H34" i="37"/>
  <c r="G34" i="37"/>
  <c r="H33" i="37"/>
  <c r="L33" i="37" s="1"/>
  <c r="M33" i="37" s="1"/>
  <c r="G33" i="37"/>
  <c r="H32" i="37"/>
  <c r="L32" i="37" s="1"/>
  <c r="M32" i="37" s="1"/>
  <c r="G32" i="37"/>
  <c r="H31" i="37"/>
  <c r="L31" i="37" s="1"/>
  <c r="M31" i="37" s="1"/>
  <c r="G31" i="37"/>
  <c r="H30" i="37"/>
  <c r="O30" i="37" s="1"/>
  <c r="G30" i="37"/>
  <c r="H29" i="37"/>
  <c r="L29" i="37" s="1"/>
  <c r="M29" i="37" s="1"/>
  <c r="G29" i="37"/>
  <c r="H28" i="37"/>
  <c r="O28" i="37" s="1"/>
  <c r="G28" i="37"/>
  <c r="H27" i="37"/>
  <c r="L27" i="37" s="1"/>
  <c r="M27" i="37" s="1"/>
  <c r="G27" i="37"/>
  <c r="H26" i="37"/>
  <c r="O26" i="37" s="1"/>
  <c r="G26" i="37"/>
  <c r="H25" i="37"/>
  <c r="L25" i="37" s="1"/>
  <c r="M25" i="37" s="1"/>
  <c r="G25" i="37"/>
  <c r="H24" i="37"/>
  <c r="L24" i="37" s="1"/>
  <c r="G24" i="37"/>
  <c r="H23" i="37"/>
  <c r="L23" i="37" s="1"/>
  <c r="M23" i="37" s="1"/>
  <c r="G23" i="37"/>
  <c r="H22" i="37"/>
  <c r="O22" i="37" s="1"/>
  <c r="G22" i="37"/>
  <c r="H21" i="37"/>
  <c r="O21" i="37" s="1"/>
  <c r="G21" i="37"/>
  <c r="H20" i="37"/>
  <c r="O20" i="37" s="1"/>
  <c r="G20" i="37"/>
  <c r="H19" i="37"/>
  <c r="L19" i="37" s="1"/>
  <c r="M19" i="37" s="1"/>
  <c r="G19" i="37"/>
  <c r="H18" i="37"/>
  <c r="O18" i="37" s="1"/>
  <c r="G18" i="37"/>
  <c r="H17" i="37"/>
  <c r="L17" i="37" s="1"/>
  <c r="M17" i="37" s="1"/>
  <c r="G17" i="37"/>
  <c r="O16" i="37"/>
  <c r="H16" i="37"/>
  <c r="L16" i="37" s="1"/>
  <c r="M16" i="37" s="1"/>
  <c r="G16" i="37"/>
  <c r="H15" i="37"/>
  <c r="L15" i="37" s="1"/>
  <c r="M15" i="37" s="1"/>
  <c r="G15" i="37"/>
  <c r="H14" i="37"/>
  <c r="L14" i="37" s="1"/>
  <c r="M14" i="37" s="1"/>
  <c r="G14" i="37"/>
  <c r="L13" i="37"/>
  <c r="M13" i="37" s="1"/>
  <c r="H13" i="37"/>
  <c r="O13" i="37" s="1"/>
  <c r="G13" i="37"/>
  <c r="H12" i="37"/>
  <c r="O12" i="37" s="1"/>
  <c r="G12" i="37"/>
  <c r="G8" i="37"/>
  <c r="G5" i="37"/>
  <c r="F59" i="36"/>
  <c r="F58" i="36"/>
  <c r="E58" i="36"/>
  <c r="H57" i="36"/>
  <c r="F56" i="36"/>
  <c r="H56" i="36" s="1"/>
  <c r="E56" i="36"/>
  <c r="F55" i="36"/>
  <c r="H55" i="36" s="1"/>
  <c r="E55" i="36"/>
  <c r="F54" i="36"/>
  <c r="H54" i="36" s="1"/>
  <c r="E54" i="36"/>
  <c r="H53" i="36"/>
  <c r="F52" i="36"/>
  <c r="H52" i="36" s="1"/>
  <c r="E52" i="36"/>
  <c r="F51" i="36"/>
  <c r="E51" i="36"/>
  <c r="F50" i="36"/>
  <c r="E50" i="36"/>
  <c r="F49" i="36"/>
  <c r="H49" i="36" s="1"/>
  <c r="E49" i="36"/>
  <c r="F48" i="36"/>
  <c r="E48" i="36"/>
  <c r="F47" i="36"/>
  <c r="E47" i="36"/>
  <c r="F46" i="36"/>
  <c r="E46" i="36"/>
  <c r="H45" i="36"/>
  <c r="F44" i="36"/>
  <c r="H44" i="36" s="1"/>
  <c r="E44" i="36"/>
  <c r="F43" i="36"/>
  <c r="H43" i="36" s="1"/>
  <c r="E43" i="36"/>
  <c r="F42" i="36"/>
  <c r="H42" i="36" s="1"/>
  <c r="E42" i="36"/>
  <c r="H41" i="36"/>
  <c r="F41" i="36"/>
  <c r="E41" i="36"/>
  <c r="F39" i="36"/>
  <c r="E39" i="36"/>
  <c r="F38" i="36"/>
  <c r="E38" i="36"/>
  <c r="F37" i="36"/>
  <c r="E37" i="36"/>
  <c r="F34" i="36"/>
  <c r="E34" i="36"/>
  <c r="H32" i="36"/>
  <c r="F31" i="36"/>
  <c r="H31" i="36" s="1"/>
  <c r="E31" i="36"/>
  <c r="F30" i="36"/>
  <c r="H30" i="36" s="1"/>
  <c r="E30" i="36"/>
  <c r="F29" i="36"/>
  <c r="E29" i="36"/>
  <c r="F28" i="36"/>
  <c r="H28" i="36" s="1"/>
  <c r="E28" i="36"/>
  <c r="F27" i="36"/>
  <c r="E27" i="36"/>
  <c r="H26" i="36"/>
  <c r="F26" i="36"/>
  <c r="E26" i="36"/>
  <c r="F25" i="36"/>
  <c r="E25" i="36"/>
  <c r="F24" i="36"/>
  <c r="H24" i="36" s="1"/>
  <c r="E24" i="36"/>
  <c r="F23" i="36"/>
  <c r="E23" i="36"/>
  <c r="F22" i="36"/>
  <c r="E22" i="36"/>
  <c r="F21" i="36"/>
  <c r="E21" i="36"/>
  <c r="F20" i="36"/>
  <c r="H20" i="36" s="1"/>
  <c r="E20" i="36"/>
  <c r="F19" i="36"/>
  <c r="E19" i="36"/>
  <c r="F18" i="36"/>
  <c r="H18" i="36" s="1"/>
  <c r="E18" i="36"/>
  <c r="F17" i="36"/>
  <c r="E17" i="36"/>
  <c r="F16" i="36"/>
  <c r="H16" i="36" s="1"/>
  <c r="E16" i="36"/>
  <c r="F15" i="36"/>
  <c r="E15" i="36"/>
  <c r="F14" i="36"/>
  <c r="H14" i="36" s="1"/>
  <c r="E14" i="36"/>
  <c r="F13" i="36"/>
  <c r="E13" i="36"/>
  <c r="F12" i="36"/>
  <c r="H12" i="36" s="1"/>
  <c r="E12" i="36"/>
  <c r="F11" i="36"/>
  <c r="E11" i="36"/>
  <c r="F10" i="36"/>
  <c r="E10" i="36"/>
  <c r="F9" i="36"/>
  <c r="E9" i="36"/>
  <c r="F8" i="36"/>
  <c r="E8" i="36"/>
  <c r="F7" i="36"/>
  <c r="E7" i="36"/>
  <c r="F6" i="36"/>
  <c r="E6" i="36"/>
  <c r="F5" i="36"/>
  <c r="E5" i="36"/>
  <c r="F4" i="36"/>
  <c r="E4" i="36"/>
  <c r="F3" i="36"/>
  <c r="E3" i="36"/>
  <c r="F2" i="36"/>
  <c r="E2" i="36"/>
  <c r="J61" i="35"/>
  <c r="J60" i="35"/>
  <c r="F59" i="35"/>
  <c r="J59" i="35" s="1"/>
  <c r="F58" i="35"/>
  <c r="M58" i="35" s="1"/>
  <c r="E58" i="35"/>
  <c r="M57" i="35"/>
  <c r="L57" i="35"/>
  <c r="J57" i="35"/>
  <c r="K57" i="35" s="1"/>
  <c r="F56" i="35"/>
  <c r="M56" i="35" s="1"/>
  <c r="E56" i="35"/>
  <c r="F55" i="35"/>
  <c r="M55" i="35" s="1"/>
  <c r="E55" i="35"/>
  <c r="F54" i="35"/>
  <c r="L54" i="35" s="1"/>
  <c r="E54" i="35"/>
  <c r="M53" i="35"/>
  <c r="L53" i="35"/>
  <c r="J53" i="35"/>
  <c r="K53" i="35" s="1"/>
  <c r="F52" i="35"/>
  <c r="M52" i="35" s="1"/>
  <c r="E52" i="35"/>
  <c r="F51" i="35"/>
  <c r="L51" i="35" s="1"/>
  <c r="E51" i="35"/>
  <c r="M50" i="35"/>
  <c r="F50" i="35"/>
  <c r="J50" i="35" s="1"/>
  <c r="K50" i="35" s="1"/>
  <c r="E50" i="35"/>
  <c r="F49" i="35"/>
  <c r="J49" i="35" s="1"/>
  <c r="K49" i="35" s="1"/>
  <c r="E49" i="35"/>
  <c r="F48" i="35"/>
  <c r="M48" i="35" s="1"/>
  <c r="E48" i="35"/>
  <c r="M47" i="35"/>
  <c r="F47" i="35"/>
  <c r="L47" i="35" s="1"/>
  <c r="E47" i="35"/>
  <c r="F46" i="35"/>
  <c r="J46" i="35" s="1"/>
  <c r="K46" i="35" s="1"/>
  <c r="E46" i="35"/>
  <c r="M45" i="35"/>
  <c r="L45" i="35"/>
  <c r="J45" i="35"/>
  <c r="K45" i="35" s="1"/>
  <c r="F44" i="35"/>
  <c r="L44" i="35" s="1"/>
  <c r="E44" i="35"/>
  <c r="F43" i="35"/>
  <c r="J43" i="35" s="1"/>
  <c r="K43" i="35" s="1"/>
  <c r="E43" i="35"/>
  <c r="F42" i="35"/>
  <c r="J42" i="35" s="1"/>
  <c r="K42" i="35" s="1"/>
  <c r="E42" i="35"/>
  <c r="F41" i="35"/>
  <c r="M41" i="35" s="1"/>
  <c r="E41" i="35"/>
  <c r="M40" i="35"/>
  <c r="L40" i="35"/>
  <c r="J40" i="35"/>
  <c r="K40" i="35" s="1"/>
  <c r="F39" i="35"/>
  <c r="M39" i="35" s="1"/>
  <c r="E39" i="35"/>
  <c r="F38" i="35"/>
  <c r="M38" i="35" s="1"/>
  <c r="E38" i="35"/>
  <c r="F37" i="35"/>
  <c r="J37" i="35" s="1"/>
  <c r="K37" i="35" s="1"/>
  <c r="E37" i="35"/>
  <c r="M36" i="35"/>
  <c r="L36" i="35"/>
  <c r="J36" i="35"/>
  <c r="K36" i="35" s="1"/>
  <c r="M35" i="35"/>
  <c r="L35" i="35"/>
  <c r="J35" i="35"/>
  <c r="K35" i="35" s="1"/>
  <c r="M34" i="35"/>
  <c r="L34" i="35"/>
  <c r="J34" i="35"/>
  <c r="K34" i="35" s="1"/>
  <c r="F34" i="35"/>
  <c r="E34" i="35"/>
  <c r="M33" i="35"/>
  <c r="J33" i="35"/>
  <c r="K33" i="35" s="1"/>
  <c r="M32" i="35"/>
  <c r="L32" i="35"/>
  <c r="J32" i="35"/>
  <c r="K32" i="35" s="1"/>
  <c r="F31" i="35"/>
  <c r="M31" i="35" s="1"/>
  <c r="E31" i="35"/>
  <c r="F30" i="35"/>
  <c r="L30" i="35" s="1"/>
  <c r="E30" i="35"/>
  <c r="F29" i="35"/>
  <c r="J29" i="35" s="1"/>
  <c r="K29" i="35" s="1"/>
  <c r="E29" i="35"/>
  <c r="F28" i="35"/>
  <c r="J28" i="35" s="1"/>
  <c r="K28" i="35" s="1"/>
  <c r="E28" i="35"/>
  <c r="F27" i="35"/>
  <c r="M27" i="35" s="1"/>
  <c r="E27" i="35"/>
  <c r="F26" i="35"/>
  <c r="J26" i="35" s="1"/>
  <c r="K26" i="35" s="1"/>
  <c r="E26" i="35"/>
  <c r="F25" i="35"/>
  <c r="J25" i="35" s="1"/>
  <c r="K25" i="35" s="1"/>
  <c r="E25" i="35"/>
  <c r="F24" i="35"/>
  <c r="M24" i="35" s="1"/>
  <c r="E24" i="35"/>
  <c r="F23" i="35"/>
  <c r="J23" i="35" s="1"/>
  <c r="K23" i="35" s="1"/>
  <c r="E23" i="35"/>
  <c r="F22" i="35"/>
  <c r="J22" i="35" s="1"/>
  <c r="K22" i="35" s="1"/>
  <c r="E22" i="35"/>
  <c r="F21" i="35"/>
  <c r="M21" i="35" s="1"/>
  <c r="E21" i="35"/>
  <c r="F20" i="35"/>
  <c r="J20" i="35" s="1"/>
  <c r="K20" i="35" s="1"/>
  <c r="E20" i="35"/>
  <c r="F19" i="35"/>
  <c r="J19" i="35" s="1"/>
  <c r="K19" i="35" s="1"/>
  <c r="E19" i="35"/>
  <c r="F18" i="35"/>
  <c r="M18" i="35" s="1"/>
  <c r="E18" i="35"/>
  <c r="F17" i="35"/>
  <c r="J17" i="35" s="1"/>
  <c r="K17" i="35" s="1"/>
  <c r="E17" i="35"/>
  <c r="L16" i="35"/>
  <c r="F16" i="35"/>
  <c r="M16" i="35" s="1"/>
  <c r="E16" i="35"/>
  <c r="F15" i="35"/>
  <c r="M15" i="35" s="1"/>
  <c r="E15" i="35"/>
  <c r="F14" i="35"/>
  <c r="L14" i="35" s="1"/>
  <c r="E14" i="35"/>
  <c r="F13" i="35"/>
  <c r="J13" i="35" s="1"/>
  <c r="K13" i="35" s="1"/>
  <c r="E13" i="35"/>
  <c r="F12" i="35"/>
  <c r="M12" i="35" s="1"/>
  <c r="E12" i="35"/>
  <c r="F11" i="35"/>
  <c r="L11" i="35" s="1"/>
  <c r="E11" i="35"/>
  <c r="F10" i="35"/>
  <c r="J10" i="35" s="1"/>
  <c r="K10" i="35" s="1"/>
  <c r="E10" i="35"/>
  <c r="F9" i="35"/>
  <c r="L9" i="35" s="1"/>
  <c r="E9" i="35"/>
  <c r="F8" i="35"/>
  <c r="J8" i="35" s="1"/>
  <c r="K8" i="35" s="1"/>
  <c r="E8" i="35"/>
  <c r="F7" i="35"/>
  <c r="J7" i="35" s="1"/>
  <c r="K7" i="35" s="1"/>
  <c r="E7" i="35"/>
  <c r="F6" i="35"/>
  <c r="L6" i="35" s="1"/>
  <c r="E6" i="35"/>
  <c r="F5" i="35"/>
  <c r="J5" i="35" s="1"/>
  <c r="K5" i="35" s="1"/>
  <c r="E5" i="35"/>
  <c r="L4" i="35"/>
  <c r="F4" i="35"/>
  <c r="J4" i="35" s="1"/>
  <c r="K4" i="35" s="1"/>
  <c r="E4" i="35"/>
  <c r="F3" i="35"/>
  <c r="J3" i="35" s="1"/>
  <c r="K3" i="35" s="1"/>
  <c r="E3" i="35"/>
  <c r="F2" i="35"/>
  <c r="L2" i="35" s="1"/>
  <c r="E2" i="35"/>
  <c r="F19" i="34"/>
  <c r="F20" i="34" s="1"/>
  <c r="F12" i="34"/>
  <c r="F13" i="34" s="1"/>
  <c r="B5" i="34"/>
  <c r="B4" i="34"/>
  <c r="B3" i="34"/>
  <c r="B2" i="34"/>
  <c r="D70" i="1"/>
  <c r="B70" i="26" s="1"/>
  <c r="F14" i="33"/>
  <c r="F13" i="33"/>
  <c r="F12" i="33"/>
  <c r="F19" i="32"/>
  <c r="F12" i="32"/>
  <c r="F13" i="32" s="1"/>
  <c r="G255" i="1" s="1"/>
  <c r="H255" i="1" s="1"/>
  <c r="J255" i="1" s="1"/>
  <c r="B5" i="32"/>
  <c r="B4" i="32"/>
  <c r="B3" i="32"/>
  <c r="B2" i="32"/>
  <c r="D69" i="13"/>
  <c r="D42" i="26"/>
  <c r="D43" i="26"/>
  <c r="D44" i="26"/>
  <c r="D45" i="26"/>
  <c r="D46" i="26"/>
  <c r="D47" i="26"/>
  <c r="B42" i="26"/>
  <c r="B43" i="26"/>
  <c r="B44" i="26"/>
  <c r="B45" i="26"/>
  <c r="B46" i="26"/>
  <c r="B47" i="26"/>
  <c r="A42" i="26"/>
  <c r="A43" i="26"/>
  <c r="A44" i="26"/>
  <c r="A45" i="26"/>
  <c r="A46" i="26"/>
  <c r="A47" i="26"/>
  <c r="F97" i="13"/>
  <c r="F96" i="13"/>
  <c r="F95" i="13"/>
  <c r="F94" i="13"/>
  <c r="F93" i="13"/>
  <c r="F92" i="13"/>
  <c r="F91" i="13"/>
  <c r="F90" i="13"/>
  <c r="F89" i="13"/>
  <c r="F88" i="13"/>
  <c r="F87" i="13"/>
  <c r="G68" i="13"/>
  <c r="F68" i="13"/>
  <c r="I68" i="13" s="1"/>
  <c r="G67" i="13"/>
  <c r="F67" i="13"/>
  <c r="I67" i="13" s="1"/>
  <c r="G66" i="13"/>
  <c r="F66" i="13"/>
  <c r="I66" i="13" s="1"/>
  <c r="G65" i="13"/>
  <c r="F65" i="13"/>
  <c r="I65" i="13" s="1"/>
  <c r="G64" i="13"/>
  <c r="F64" i="13"/>
  <c r="I64" i="13" s="1"/>
  <c r="G63" i="13"/>
  <c r="F63" i="13"/>
  <c r="I63" i="13" s="1"/>
  <c r="G62" i="13"/>
  <c r="F62" i="13"/>
  <c r="I62" i="13" s="1"/>
  <c r="G61" i="13"/>
  <c r="F61" i="13"/>
  <c r="I61" i="13" s="1"/>
  <c r="G60" i="13"/>
  <c r="F60" i="13"/>
  <c r="I60" i="13" s="1"/>
  <c r="G59" i="13"/>
  <c r="F59" i="13"/>
  <c r="I59" i="13" s="1"/>
  <c r="G58" i="13"/>
  <c r="F58" i="13"/>
  <c r="I58" i="13" s="1"/>
  <c r="G57" i="13"/>
  <c r="F57" i="13"/>
  <c r="I57" i="13" s="1"/>
  <c r="G56" i="13"/>
  <c r="F56" i="13"/>
  <c r="I56" i="13" s="1"/>
  <c r="G55" i="13"/>
  <c r="F55" i="13"/>
  <c r="I55" i="13" s="1"/>
  <c r="G54" i="13"/>
  <c r="F54" i="13"/>
  <c r="I54" i="13" s="1"/>
  <c r="G53" i="13"/>
  <c r="F53" i="13"/>
  <c r="I53" i="13" s="1"/>
  <c r="G52" i="13"/>
  <c r="F52" i="13"/>
  <c r="I52" i="13" s="1"/>
  <c r="G51" i="13"/>
  <c r="F51" i="13"/>
  <c r="I51" i="13" s="1"/>
  <c r="G50" i="13"/>
  <c r="F50" i="13"/>
  <c r="I50" i="13" s="1"/>
  <c r="G49" i="13"/>
  <c r="F49" i="13"/>
  <c r="I49" i="13" s="1"/>
  <c r="G48" i="13"/>
  <c r="F48" i="13"/>
  <c r="I48" i="13" s="1"/>
  <c r="G47" i="13"/>
  <c r="F47" i="13"/>
  <c r="I47" i="13" s="1"/>
  <c r="G46" i="13"/>
  <c r="F46" i="13"/>
  <c r="I46" i="13" s="1"/>
  <c r="G45" i="13"/>
  <c r="F45" i="13"/>
  <c r="I45" i="13" s="1"/>
  <c r="G44" i="13"/>
  <c r="F44" i="13"/>
  <c r="I44" i="13" s="1"/>
  <c r="G24" i="13"/>
  <c r="H24" i="13"/>
  <c r="F24" i="13"/>
  <c r="G23" i="13"/>
  <c r="H23" i="13"/>
  <c r="F23" i="13"/>
  <c r="G22" i="13"/>
  <c r="H22" i="13"/>
  <c r="F22" i="13"/>
  <c r="G21" i="13"/>
  <c r="H21" i="13"/>
  <c r="F21" i="13"/>
  <c r="G20" i="13"/>
  <c r="H20" i="13"/>
  <c r="F20" i="13"/>
  <c r="G14" i="13"/>
  <c r="F14" i="13"/>
  <c r="F15" i="13"/>
  <c r="F16" i="13"/>
  <c r="F17" i="13"/>
  <c r="F18" i="13"/>
  <c r="F19" i="13"/>
  <c r="H14" i="13"/>
  <c r="G15" i="13"/>
  <c r="H15" i="13"/>
  <c r="G16" i="13"/>
  <c r="H16" i="13"/>
  <c r="G17" i="13"/>
  <c r="H17" i="13"/>
  <c r="G18" i="13"/>
  <c r="H18" i="13"/>
  <c r="G19" i="13"/>
  <c r="H19" i="13"/>
  <c r="D49" i="26"/>
  <c r="B48" i="26"/>
  <c r="B49" i="26"/>
  <c r="A48" i="26"/>
  <c r="A49" i="26"/>
  <c r="D16" i="26" l="1"/>
  <c r="J16" i="1"/>
  <c r="M69" i="37"/>
  <c r="P69" i="37"/>
  <c r="L26" i="35"/>
  <c r="M34" i="37"/>
  <c r="L56" i="37"/>
  <c r="P56" i="37" s="1"/>
  <c r="M20" i="35"/>
  <c r="L37" i="35"/>
  <c r="O48" i="37"/>
  <c r="O70" i="37" s="1"/>
  <c r="F131" i="37"/>
  <c r="M37" i="35"/>
  <c r="L46" i="35"/>
  <c r="M54" i="35"/>
  <c r="L21" i="37"/>
  <c r="M21" i="37" s="1"/>
  <c r="L10" i="35"/>
  <c r="M13" i="35"/>
  <c r="J16" i="35"/>
  <c r="K16" i="35" s="1"/>
  <c r="L50" i="35"/>
  <c r="L59" i="35"/>
  <c r="O19" i="37"/>
  <c r="O69" i="37"/>
  <c r="L8" i="35"/>
  <c r="L29" i="35"/>
  <c r="O61" i="37"/>
  <c r="G70" i="37"/>
  <c r="M17" i="35"/>
  <c r="M43" i="35"/>
  <c r="M14" i="35"/>
  <c r="L20" i="35"/>
  <c r="M23" i="35"/>
  <c r="M26" i="35"/>
  <c r="M29" i="35"/>
  <c r="L43" i="35"/>
  <c r="L59" i="37"/>
  <c r="P59" i="37" s="1"/>
  <c r="M51" i="35"/>
  <c r="O54" i="37"/>
  <c r="L3" i="35"/>
  <c r="M30" i="35"/>
  <c r="M46" i="35"/>
  <c r="L52" i="37"/>
  <c r="P52" i="37" s="1"/>
  <c r="O57" i="37"/>
  <c r="L60" i="37"/>
  <c r="P60" i="37" s="1"/>
  <c r="L66" i="37"/>
  <c r="P66" i="37" s="1"/>
  <c r="M44" i="35"/>
  <c r="G30" i="38"/>
  <c r="P24" i="37"/>
  <c r="M24" i="37"/>
  <c r="M54" i="37"/>
  <c r="P54" i="37"/>
  <c r="M40" i="37"/>
  <c r="P40" i="37"/>
  <c r="M64" i="37"/>
  <c r="P64" i="37"/>
  <c r="M61" i="37"/>
  <c r="P61" i="37"/>
  <c r="M57" i="37"/>
  <c r="P57" i="37"/>
  <c r="O14" i="37"/>
  <c r="L18" i="37"/>
  <c r="M18" i="37" s="1"/>
  <c r="O24" i="37"/>
  <c r="L26" i="37"/>
  <c r="L36" i="37"/>
  <c r="L39" i="37"/>
  <c r="M39" i="37" s="1"/>
  <c r="M42" i="37"/>
  <c r="M53" i="37"/>
  <c r="M56" i="37"/>
  <c r="M63" i="37"/>
  <c r="L20" i="37"/>
  <c r="M20" i="37" s="1"/>
  <c r="L28" i="37"/>
  <c r="L38" i="37"/>
  <c r="L47" i="37"/>
  <c r="M47" i="37" s="1"/>
  <c r="M52" i="37"/>
  <c r="M55" i="37"/>
  <c r="L41" i="37"/>
  <c r="L51" i="37"/>
  <c r="L58" i="37"/>
  <c r="L62" i="37"/>
  <c r="L65" i="37"/>
  <c r="H70" i="37"/>
  <c r="L12" i="37"/>
  <c r="M12" i="37" s="1"/>
  <c r="L22" i="37"/>
  <c r="L30" i="37"/>
  <c r="H63" i="36"/>
  <c r="K59" i="35"/>
  <c r="M59" i="35"/>
  <c r="J2" i="35"/>
  <c r="K2" i="35" s="1"/>
  <c r="J39" i="35"/>
  <c r="K39" i="35" s="1"/>
  <c r="J9" i="35"/>
  <c r="K9" i="35" s="1"/>
  <c r="J15" i="35"/>
  <c r="K15" i="35" s="1"/>
  <c r="J18" i="35"/>
  <c r="K18" i="35" s="1"/>
  <c r="M19" i="35"/>
  <c r="M22" i="35"/>
  <c r="J24" i="35"/>
  <c r="K24" i="35" s="1"/>
  <c r="M25" i="35"/>
  <c r="L28" i="35"/>
  <c r="J31" i="35"/>
  <c r="K31" i="35" s="1"/>
  <c r="J41" i="35"/>
  <c r="K41" i="35" s="1"/>
  <c r="L42" i="35"/>
  <c r="J48" i="35"/>
  <c r="K48" i="35" s="1"/>
  <c r="L49" i="35"/>
  <c r="J52" i="35"/>
  <c r="K52" i="35" s="1"/>
  <c r="J55" i="35"/>
  <c r="K55" i="35" s="1"/>
  <c r="L56" i="35"/>
  <c r="J58" i="35"/>
  <c r="K58" i="35" s="1"/>
  <c r="J56" i="35"/>
  <c r="K56" i="35" s="1"/>
  <c r="J12" i="35"/>
  <c r="K12" i="35" s="1"/>
  <c r="L12" i="35"/>
  <c r="J21" i="35"/>
  <c r="K21" i="35" s="1"/>
  <c r="J27" i="35"/>
  <c r="K27" i="35" s="1"/>
  <c r="M28" i="35"/>
  <c r="J38" i="35"/>
  <c r="K38" i="35" s="1"/>
  <c r="M42" i="35"/>
  <c r="M49" i="35"/>
  <c r="J6" i="35"/>
  <c r="K6" i="35" s="1"/>
  <c r="J11" i="35"/>
  <c r="K11" i="35" s="1"/>
  <c r="J14" i="35"/>
  <c r="K14" i="35" s="1"/>
  <c r="L18" i="35"/>
  <c r="L24" i="35"/>
  <c r="J30" i="35"/>
  <c r="K30" i="35" s="1"/>
  <c r="L31" i="35"/>
  <c r="L41" i="35"/>
  <c r="J44" i="35"/>
  <c r="K44" i="35" s="1"/>
  <c r="J47" i="35"/>
  <c r="K47" i="35" s="1"/>
  <c r="L48" i="35"/>
  <c r="J51" i="35"/>
  <c r="K51" i="35" s="1"/>
  <c r="L52" i="35"/>
  <c r="J54" i="35"/>
  <c r="K54" i="35" s="1"/>
  <c r="L55" i="35"/>
  <c r="L38" i="35"/>
  <c r="F15" i="33"/>
  <c r="G70" i="1" s="1"/>
  <c r="H70" i="1" s="1"/>
  <c r="J70" i="1" s="1"/>
  <c r="F20" i="32"/>
  <c r="G256" i="1" s="1"/>
  <c r="I21" i="13"/>
  <c r="I24" i="13"/>
  <c r="I23" i="13"/>
  <c r="I15" i="13"/>
  <c r="I20" i="13"/>
  <c r="I22" i="13"/>
  <c r="I14" i="13"/>
  <c r="I19" i="13"/>
  <c r="I18" i="13"/>
  <c r="I17" i="13"/>
  <c r="I16" i="13"/>
  <c r="C15" i="3"/>
  <c r="C15" i="4" s="1"/>
  <c r="H15" i="4" s="1"/>
  <c r="H256" i="1" l="1"/>
  <c r="J256" i="1" s="1"/>
  <c r="J251" i="1" s="1"/>
  <c r="C25" i="3" s="1"/>
  <c r="C25" i="4" s="1"/>
  <c r="D25" i="4" s="1"/>
  <c r="M66" i="37"/>
  <c r="H3" i="38"/>
  <c r="B3" i="38" s="1"/>
  <c r="G114" i="1"/>
  <c r="H114" i="1" s="1"/>
  <c r="J114" i="1" s="1"/>
  <c r="J103" i="1" s="1"/>
  <c r="M59" i="37"/>
  <c r="M60" i="37"/>
  <c r="M63" i="35"/>
  <c r="L63" i="35"/>
  <c r="P28" i="37"/>
  <c r="M28" i="37"/>
  <c r="M30" i="37"/>
  <c r="P30" i="37"/>
  <c r="P65" i="37"/>
  <c r="M65" i="37"/>
  <c r="M36" i="37"/>
  <c r="P36" i="37"/>
  <c r="P41" i="37"/>
  <c r="M41" i="37"/>
  <c r="P26" i="37"/>
  <c r="M26" i="37"/>
  <c r="P62" i="37"/>
  <c r="M62" i="37"/>
  <c r="P51" i="37"/>
  <c r="M51" i="37"/>
  <c r="M22" i="37"/>
  <c r="P22" i="37"/>
  <c r="P58" i="37"/>
  <c r="M58" i="37"/>
  <c r="P38" i="37"/>
  <c r="M38" i="37"/>
  <c r="K63" i="35"/>
  <c r="D86" i="26"/>
  <c r="E86" i="26"/>
  <c r="B86" i="26"/>
  <c r="A86" i="26"/>
  <c r="F19" i="17"/>
  <c r="E252" i="26"/>
  <c r="E12" i="26"/>
  <c r="E19" i="26"/>
  <c r="E20" i="26"/>
  <c r="E21" i="26"/>
  <c r="E22" i="26"/>
  <c r="E24" i="26"/>
  <c r="E25" i="26"/>
  <c r="E26" i="26"/>
  <c r="E27" i="26"/>
  <c r="E28" i="26"/>
  <c r="E29" i="26"/>
  <c r="E30" i="26"/>
  <c r="E31" i="26"/>
  <c r="E32" i="26"/>
  <c r="E33" i="26"/>
  <c r="E35" i="26"/>
  <c r="E36" i="26"/>
  <c r="E37" i="26"/>
  <c r="E38" i="26"/>
  <c r="E39" i="26"/>
  <c r="E41" i="26"/>
  <c r="E42" i="26"/>
  <c r="E43" i="26"/>
  <c r="E44" i="26"/>
  <c r="E45" i="26"/>
  <c r="E47" i="26"/>
  <c r="E51" i="26"/>
  <c r="E53" i="26"/>
  <c r="E54" i="26"/>
  <c r="E55" i="26"/>
  <c r="E56" i="26"/>
  <c r="E57" i="26"/>
  <c r="E58" i="26"/>
  <c r="E60" i="26"/>
  <c r="E61" i="26"/>
  <c r="E62" i="26"/>
  <c r="E64" i="26"/>
  <c r="E65" i="26"/>
  <c r="E66" i="26"/>
  <c r="E67" i="26"/>
  <c r="E83" i="26"/>
  <c r="E84" i="26"/>
  <c r="E85" i="26"/>
  <c r="E87" i="26"/>
  <c r="E88" i="26"/>
  <c r="E89" i="26"/>
  <c r="E90" i="26"/>
  <c r="E91" i="26"/>
  <c r="E92" i="26"/>
  <c r="E93" i="26"/>
  <c r="E94" i="26"/>
  <c r="E101" i="26"/>
  <c r="E102" i="26"/>
  <c r="E105" i="26"/>
  <c r="E106" i="26"/>
  <c r="E108" i="26"/>
  <c r="E109" i="26"/>
  <c r="E116" i="26"/>
  <c r="E117" i="26"/>
  <c r="E118" i="26"/>
  <c r="E119" i="26"/>
  <c r="E120" i="26"/>
  <c r="E121" i="26"/>
  <c r="E122" i="26"/>
  <c r="E123" i="26"/>
  <c r="E124" i="26"/>
  <c r="E125" i="26"/>
  <c r="E126" i="26"/>
  <c r="E127" i="26"/>
  <c r="E128" i="26"/>
  <c r="E129" i="26"/>
  <c r="E130" i="26"/>
  <c r="E131" i="26"/>
  <c r="E132" i="26"/>
  <c r="E133" i="26"/>
  <c r="E134" i="26"/>
  <c r="E135" i="26"/>
  <c r="E136" i="26"/>
  <c r="E137" i="26"/>
  <c r="E138" i="26"/>
  <c r="E139" i="26"/>
  <c r="E140" i="26"/>
  <c r="E141" i="26"/>
  <c r="E142" i="26"/>
  <c r="E143" i="26"/>
  <c r="E144" i="26"/>
  <c r="E145" i="26"/>
  <c r="E146" i="26"/>
  <c r="E147" i="26"/>
  <c r="E148" i="26"/>
  <c r="E149" i="26"/>
  <c r="E150" i="26"/>
  <c r="E151" i="26"/>
  <c r="E152" i="26"/>
  <c r="E153" i="26"/>
  <c r="E154" i="26"/>
  <c r="E155" i="26"/>
  <c r="E156" i="26"/>
  <c r="E157" i="26"/>
  <c r="E158" i="26"/>
  <c r="E159" i="26"/>
  <c r="E160" i="26"/>
  <c r="E161" i="26"/>
  <c r="E162" i="26"/>
  <c r="E163" i="26"/>
  <c r="E164" i="26"/>
  <c r="E168" i="26"/>
  <c r="E169" i="26"/>
  <c r="E170" i="26"/>
  <c r="E171" i="26"/>
  <c r="E172" i="26"/>
  <c r="E173" i="26"/>
  <c r="E174" i="26"/>
  <c r="E175" i="26"/>
  <c r="E176" i="26"/>
  <c r="E177" i="26"/>
  <c r="E178" i="26"/>
  <c r="E179" i="26"/>
  <c r="E180" i="26"/>
  <c r="E181" i="26"/>
  <c r="E182" i="26"/>
  <c r="E183" i="26"/>
  <c r="E184" i="26"/>
  <c r="E185" i="26"/>
  <c r="E186" i="26"/>
  <c r="E187" i="26"/>
  <c r="E188" i="26"/>
  <c r="E189" i="26"/>
  <c r="E190" i="26"/>
  <c r="E191" i="26"/>
  <c r="E192" i="26"/>
  <c r="E193" i="26"/>
  <c r="E194" i="26"/>
  <c r="E195" i="26"/>
  <c r="E196" i="26"/>
  <c r="E197" i="26"/>
  <c r="E198" i="26"/>
  <c r="E199" i="26"/>
  <c r="E200" i="26"/>
  <c r="E201" i="26"/>
  <c r="E202" i="26"/>
  <c r="E203" i="26"/>
  <c r="E204" i="26"/>
  <c r="E205" i="26"/>
  <c r="E206" i="26"/>
  <c r="E207" i="26"/>
  <c r="E208" i="26"/>
  <c r="E209" i="26"/>
  <c r="E210" i="26"/>
  <c r="E211" i="26"/>
  <c r="E212" i="26"/>
  <c r="E213" i="26"/>
  <c r="E214" i="26"/>
  <c r="E215" i="26"/>
  <c r="E216" i="26"/>
  <c r="E217" i="26"/>
  <c r="E218" i="26"/>
  <c r="E219" i="26"/>
  <c r="E220" i="26"/>
  <c r="E221" i="26"/>
  <c r="E222" i="26"/>
  <c r="E223" i="26"/>
  <c r="E224" i="26"/>
  <c r="E225" i="26"/>
  <c r="E226" i="26"/>
  <c r="E11" i="26"/>
  <c r="D25" i="26"/>
  <c r="D26" i="26"/>
  <c r="D27" i="26"/>
  <c r="D28" i="26"/>
  <c r="D29" i="26"/>
  <c r="D30" i="26"/>
  <c r="D31" i="26"/>
  <c r="D32" i="26"/>
  <c r="D33" i="26"/>
  <c r="D35" i="26"/>
  <c r="D36" i="26"/>
  <c r="D37" i="26"/>
  <c r="D38" i="26"/>
  <c r="D39" i="26"/>
  <c r="D41" i="26"/>
  <c r="D51" i="26"/>
  <c r="D53" i="26"/>
  <c r="D54" i="26"/>
  <c r="D55" i="26"/>
  <c r="D56" i="26"/>
  <c r="D57" i="26"/>
  <c r="D58" i="26"/>
  <c r="D83" i="26"/>
  <c r="D84" i="26"/>
  <c r="D85" i="26"/>
  <c r="D87" i="26"/>
  <c r="D88" i="26"/>
  <c r="D89" i="26"/>
  <c r="D90" i="26"/>
  <c r="D91" i="26"/>
  <c r="D92" i="26"/>
  <c r="D93" i="26"/>
  <c r="D94" i="26"/>
  <c r="D101" i="26"/>
  <c r="D102" i="26"/>
  <c r="D105" i="26"/>
  <c r="D106" i="26"/>
  <c r="D108" i="26"/>
  <c r="D109" i="26"/>
  <c r="D116" i="26"/>
  <c r="D117" i="26"/>
  <c r="D118" i="26"/>
  <c r="D119" i="26"/>
  <c r="D120" i="26"/>
  <c r="D121" i="26"/>
  <c r="D122" i="26"/>
  <c r="D123" i="26"/>
  <c r="D124" i="26"/>
  <c r="D125" i="26"/>
  <c r="D126" i="26"/>
  <c r="D127" i="26"/>
  <c r="D128" i="26"/>
  <c r="D129" i="26"/>
  <c r="D130" i="26"/>
  <c r="D131" i="26"/>
  <c r="D132" i="26"/>
  <c r="D133" i="26"/>
  <c r="D134" i="26"/>
  <c r="D135" i="26"/>
  <c r="D136" i="26"/>
  <c r="D137" i="26"/>
  <c r="D138" i="26"/>
  <c r="D139" i="26"/>
  <c r="D140" i="26"/>
  <c r="D141" i="26"/>
  <c r="D142" i="26"/>
  <c r="D143" i="26"/>
  <c r="D144" i="26"/>
  <c r="D145" i="26"/>
  <c r="D146" i="26"/>
  <c r="D147" i="26"/>
  <c r="D148" i="26"/>
  <c r="D149" i="26"/>
  <c r="D150" i="26"/>
  <c r="D151" i="26"/>
  <c r="D152" i="26"/>
  <c r="D153" i="26"/>
  <c r="D154" i="26"/>
  <c r="D155" i="26"/>
  <c r="D156" i="26"/>
  <c r="D157" i="26"/>
  <c r="D158" i="26"/>
  <c r="D159" i="26"/>
  <c r="D160" i="26"/>
  <c r="D161" i="26"/>
  <c r="D162" i="26"/>
  <c r="D163" i="26"/>
  <c r="D164" i="26"/>
  <c r="D168" i="26"/>
  <c r="D169" i="26"/>
  <c r="D170" i="26"/>
  <c r="D171" i="26"/>
  <c r="D172" i="26"/>
  <c r="D173" i="26"/>
  <c r="D174" i="26"/>
  <c r="D175" i="26"/>
  <c r="D176" i="26"/>
  <c r="D177" i="26"/>
  <c r="D178" i="26"/>
  <c r="D179" i="26"/>
  <c r="D180" i="26"/>
  <c r="D181" i="26"/>
  <c r="D182" i="26"/>
  <c r="D183" i="26"/>
  <c r="D184" i="26"/>
  <c r="D185" i="26"/>
  <c r="D186" i="26"/>
  <c r="D187" i="26"/>
  <c r="D188" i="26"/>
  <c r="D189" i="26"/>
  <c r="D190" i="26"/>
  <c r="D191" i="26"/>
  <c r="D192" i="26"/>
  <c r="D193" i="26"/>
  <c r="D194" i="26"/>
  <c r="D195" i="26"/>
  <c r="D196" i="26"/>
  <c r="D197" i="26"/>
  <c r="D198" i="26"/>
  <c r="D199" i="26"/>
  <c r="D200" i="26"/>
  <c r="D201" i="26"/>
  <c r="D202" i="26"/>
  <c r="D203" i="26"/>
  <c r="D204" i="26"/>
  <c r="D205" i="26"/>
  <c r="D206" i="26"/>
  <c r="D207" i="26"/>
  <c r="D208" i="26"/>
  <c r="D209" i="26"/>
  <c r="D210" i="26"/>
  <c r="D211" i="26"/>
  <c r="D212" i="26"/>
  <c r="D213" i="26"/>
  <c r="D214" i="26"/>
  <c r="D215" i="26"/>
  <c r="D216" i="26"/>
  <c r="D217" i="26"/>
  <c r="D218" i="26"/>
  <c r="D219" i="26"/>
  <c r="D220" i="26"/>
  <c r="D221" i="26"/>
  <c r="D222" i="26"/>
  <c r="D223" i="26"/>
  <c r="D224" i="26"/>
  <c r="D225" i="26"/>
  <c r="D226" i="26"/>
  <c r="D252" i="26"/>
  <c r="D12" i="26"/>
  <c r="D11" i="26"/>
  <c r="A217" i="26"/>
  <c r="B217" i="26"/>
  <c r="A218" i="26"/>
  <c r="A219" i="26"/>
  <c r="A220" i="26"/>
  <c r="A221" i="26"/>
  <c r="A222" i="26"/>
  <c r="B222" i="26"/>
  <c r="A223" i="26"/>
  <c r="B223" i="26"/>
  <c r="A224" i="26"/>
  <c r="B224" i="26"/>
  <c r="A225" i="26"/>
  <c r="A226" i="26"/>
  <c r="B226" i="26"/>
  <c r="A251" i="26"/>
  <c r="B251" i="26"/>
  <c r="A252" i="26"/>
  <c r="B252" i="26"/>
  <c r="B39" i="26"/>
  <c r="B40" i="26"/>
  <c r="B41" i="26"/>
  <c r="B50" i="26"/>
  <c r="B51" i="26"/>
  <c r="B52" i="26"/>
  <c r="B53" i="26"/>
  <c r="B54" i="26"/>
  <c r="B55" i="26"/>
  <c r="B56" i="26"/>
  <c r="B57" i="26"/>
  <c r="B58" i="26"/>
  <c r="B59" i="26"/>
  <c r="B60" i="26"/>
  <c r="B61" i="26"/>
  <c r="B62" i="26"/>
  <c r="B63" i="26"/>
  <c r="B64" i="26"/>
  <c r="B65" i="26"/>
  <c r="B66" i="26"/>
  <c r="B67" i="26"/>
  <c r="B82" i="26"/>
  <c r="B83" i="26"/>
  <c r="B84" i="26"/>
  <c r="B85" i="26"/>
  <c r="B87" i="26"/>
  <c r="B88" i="26"/>
  <c r="B89" i="26"/>
  <c r="B90" i="26"/>
  <c r="B91" i="26"/>
  <c r="B92" i="26"/>
  <c r="B93" i="26"/>
  <c r="B94" i="26"/>
  <c r="B100" i="26"/>
  <c r="B101" i="26"/>
  <c r="B102" i="26"/>
  <c r="B103" i="26"/>
  <c r="B104" i="26"/>
  <c r="B105" i="26"/>
  <c r="B106" i="26"/>
  <c r="B107" i="26"/>
  <c r="B108" i="26"/>
  <c r="B109" i="26"/>
  <c r="B115" i="26"/>
  <c r="B116" i="26"/>
  <c r="B117" i="26"/>
  <c r="B118" i="26"/>
  <c r="B119" i="26"/>
  <c r="B120" i="26"/>
  <c r="B121" i="26"/>
  <c r="B122" i="26"/>
  <c r="B123" i="26"/>
  <c r="B124" i="26"/>
  <c r="B125" i="26"/>
  <c r="B127" i="26"/>
  <c r="B129" i="26"/>
  <c r="B130" i="26"/>
  <c r="B131" i="26"/>
  <c r="B132" i="26"/>
  <c r="B134" i="26"/>
  <c r="B136" i="26"/>
  <c r="B137" i="26"/>
  <c r="B138" i="26"/>
  <c r="B139" i="26"/>
  <c r="B140" i="26"/>
  <c r="B141" i="26"/>
  <c r="B142" i="26"/>
  <c r="B143" i="26"/>
  <c r="B144" i="26"/>
  <c r="B145" i="26"/>
  <c r="B146" i="26"/>
  <c r="B147" i="26"/>
  <c r="B148" i="26"/>
  <c r="B149" i="26"/>
  <c r="B150" i="26"/>
  <c r="B151" i="26"/>
  <c r="B152" i="26"/>
  <c r="B153" i="26"/>
  <c r="B154" i="26"/>
  <c r="B155" i="26"/>
  <c r="B156" i="26"/>
  <c r="B157" i="26"/>
  <c r="B158" i="26"/>
  <c r="B159" i="26"/>
  <c r="B160" i="26"/>
  <c r="B161" i="26"/>
  <c r="B162" i="26"/>
  <c r="B163" i="26"/>
  <c r="B164" i="26"/>
  <c r="B167" i="26"/>
  <c r="B168" i="26"/>
  <c r="B169" i="26"/>
  <c r="B170" i="26"/>
  <c r="B171" i="26"/>
  <c r="B172" i="26"/>
  <c r="B173" i="26"/>
  <c r="B174" i="26"/>
  <c r="B175" i="26"/>
  <c r="B176" i="26"/>
  <c r="B177" i="26"/>
  <c r="B178" i="26"/>
  <c r="B179" i="26"/>
  <c r="B180" i="26"/>
  <c r="B181" i="26"/>
  <c r="B182" i="26"/>
  <c r="B183" i="26"/>
  <c r="B184" i="26"/>
  <c r="B185" i="26"/>
  <c r="B186" i="26"/>
  <c r="B187" i="26"/>
  <c r="B190" i="26"/>
  <c r="B191" i="26"/>
  <c r="B192" i="26"/>
  <c r="B193" i="26"/>
  <c r="B194" i="26"/>
  <c r="B195" i="26"/>
  <c r="B196" i="26"/>
  <c r="B197" i="26"/>
  <c r="B198" i="26"/>
  <c r="B199" i="26"/>
  <c r="B200" i="26"/>
  <c r="B201" i="26"/>
  <c r="B202" i="26"/>
  <c r="B203" i="26"/>
  <c r="B204" i="26"/>
  <c r="B205" i="26"/>
  <c r="B206" i="26"/>
  <c r="B207" i="26"/>
  <c r="B211" i="26"/>
  <c r="B212" i="26"/>
  <c r="B213" i="26"/>
  <c r="B214" i="26"/>
  <c r="B215" i="26"/>
  <c r="B216" i="26"/>
  <c r="A215" i="26"/>
  <c r="A216" i="26"/>
  <c r="A41" i="26"/>
  <c r="A50" i="26"/>
  <c r="A51" i="26"/>
  <c r="A52" i="26"/>
  <c r="A53" i="26"/>
  <c r="A54" i="26"/>
  <c r="A55" i="26"/>
  <c r="A56" i="26"/>
  <c r="A57" i="26"/>
  <c r="A58" i="26"/>
  <c r="A59" i="26"/>
  <c r="A60" i="26"/>
  <c r="A61" i="26"/>
  <c r="A62" i="26"/>
  <c r="A63" i="26"/>
  <c r="A64" i="26"/>
  <c r="A65" i="26"/>
  <c r="A66" i="26"/>
  <c r="A67" i="26"/>
  <c r="A82" i="26"/>
  <c r="A83" i="26"/>
  <c r="A84" i="26"/>
  <c r="A85" i="26"/>
  <c r="A87" i="26"/>
  <c r="A88" i="26"/>
  <c r="A89" i="26"/>
  <c r="A90" i="26"/>
  <c r="A91" i="26"/>
  <c r="A92" i="26"/>
  <c r="A93" i="26"/>
  <c r="A94" i="26"/>
  <c r="A100" i="26"/>
  <c r="A101" i="26"/>
  <c r="A102" i="26"/>
  <c r="A103" i="26"/>
  <c r="A104" i="26"/>
  <c r="A105" i="26"/>
  <c r="A106" i="26"/>
  <c r="A107" i="26"/>
  <c r="A108" i="26"/>
  <c r="A109" i="26"/>
  <c r="A115" i="26"/>
  <c r="A116" i="26"/>
  <c r="A117" i="26"/>
  <c r="A118" i="26"/>
  <c r="A119" i="26"/>
  <c r="A120" i="26"/>
  <c r="A121" i="26"/>
  <c r="A122" i="26"/>
  <c r="A123" i="26"/>
  <c r="A124" i="26"/>
  <c r="A125" i="26"/>
  <c r="A126" i="26"/>
  <c r="A127" i="26"/>
  <c r="A128" i="26"/>
  <c r="A129" i="26"/>
  <c r="A130" i="26"/>
  <c r="A131" i="26"/>
  <c r="A132" i="26"/>
  <c r="A133" i="26"/>
  <c r="A134" i="26"/>
  <c r="A135" i="26"/>
  <c r="A136" i="26"/>
  <c r="A137" i="26"/>
  <c r="A138" i="26"/>
  <c r="A139" i="26"/>
  <c r="A140" i="26"/>
  <c r="A141" i="26"/>
  <c r="A142" i="26"/>
  <c r="A143" i="26"/>
  <c r="A144" i="26"/>
  <c r="A145" i="26"/>
  <c r="A146" i="26"/>
  <c r="A147" i="26"/>
  <c r="A148" i="26"/>
  <c r="A149" i="26"/>
  <c r="A150" i="26"/>
  <c r="A151" i="26"/>
  <c r="A152" i="26"/>
  <c r="A153" i="26"/>
  <c r="A154" i="26"/>
  <c r="A155" i="26"/>
  <c r="A156" i="26"/>
  <c r="A157" i="26"/>
  <c r="A158" i="26"/>
  <c r="A159" i="26"/>
  <c r="A160" i="26"/>
  <c r="A161" i="26"/>
  <c r="A162" i="26"/>
  <c r="A163" i="26"/>
  <c r="A164" i="26"/>
  <c r="A167" i="26"/>
  <c r="A168" i="26"/>
  <c r="A169" i="26"/>
  <c r="A170" i="26"/>
  <c r="A171" i="26"/>
  <c r="A172" i="26"/>
  <c r="A173" i="26"/>
  <c r="A174" i="26"/>
  <c r="A175" i="26"/>
  <c r="A176" i="26"/>
  <c r="A177" i="26"/>
  <c r="A178" i="26"/>
  <c r="A179" i="26"/>
  <c r="A180" i="26"/>
  <c r="A181" i="26"/>
  <c r="A182" i="26"/>
  <c r="A183" i="26"/>
  <c r="A184" i="26"/>
  <c r="A185" i="26"/>
  <c r="A186" i="26"/>
  <c r="A187" i="26"/>
  <c r="A188" i="26"/>
  <c r="A189" i="26"/>
  <c r="A190" i="26"/>
  <c r="A191" i="26"/>
  <c r="A192" i="26"/>
  <c r="A193" i="26"/>
  <c r="A194" i="26"/>
  <c r="A195" i="26"/>
  <c r="A196" i="26"/>
  <c r="A197" i="26"/>
  <c r="A198" i="26"/>
  <c r="A199" i="26"/>
  <c r="A200" i="26"/>
  <c r="A201" i="26"/>
  <c r="A202" i="26"/>
  <c r="A203" i="26"/>
  <c r="A204" i="26"/>
  <c r="A205" i="26"/>
  <c r="A206" i="26"/>
  <c r="A207" i="26"/>
  <c r="A208" i="26"/>
  <c r="A209" i="26"/>
  <c r="A210" i="26"/>
  <c r="A211" i="26"/>
  <c r="A212" i="26"/>
  <c r="A213" i="26"/>
  <c r="A214" i="26"/>
  <c r="A40" i="26"/>
  <c r="B2" i="4"/>
  <c r="B3" i="4"/>
  <c r="B4" i="4"/>
  <c r="D135" i="1"/>
  <c r="B135" i="26" s="1"/>
  <c r="F54" i="30"/>
  <c r="F59" i="30"/>
  <c r="F58" i="30"/>
  <c r="F57" i="30"/>
  <c r="F56" i="30"/>
  <c r="F55" i="30"/>
  <c r="F53" i="30"/>
  <c r="F52" i="30"/>
  <c r="F51" i="30"/>
  <c r="D133" i="1"/>
  <c r="B133" i="26" s="1"/>
  <c r="D128" i="1"/>
  <c r="B128" i="26" s="1"/>
  <c r="F29" i="30"/>
  <c r="F28" i="30"/>
  <c r="F27" i="30"/>
  <c r="F26" i="30"/>
  <c r="F25" i="30"/>
  <c r="F24" i="30"/>
  <c r="D126" i="1"/>
  <c r="B126" i="26" s="1"/>
  <c r="F17" i="30"/>
  <c r="F16" i="30"/>
  <c r="F15" i="30"/>
  <c r="F14" i="30"/>
  <c r="F13" i="30"/>
  <c r="F12" i="30"/>
  <c r="F44" i="30"/>
  <c r="F43" i="30"/>
  <c r="F42" i="30"/>
  <c r="F41" i="30"/>
  <c r="F40" i="30"/>
  <c r="F39" i="30"/>
  <c r="F38" i="30"/>
  <c r="F37" i="30"/>
  <c r="M70" i="37" l="1"/>
  <c r="P70" i="37"/>
  <c r="F60" i="30"/>
  <c r="G135" i="1" s="1"/>
  <c r="H135" i="1" s="1"/>
  <c r="J135" i="1" s="1"/>
  <c r="F30" i="30"/>
  <c r="G128" i="1" s="1"/>
  <c r="H128" i="1" s="1"/>
  <c r="J128" i="1" s="1"/>
  <c r="F18" i="30"/>
  <c r="G126" i="1" s="1"/>
  <c r="H126" i="1" s="1"/>
  <c r="J126" i="1" s="1"/>
  <c r="J115" i="1" s="1"/>
  <c r="F45" i="30"/>
  <c r="G133" i="1" s="1"/>
  <c r="H133" i="1" s="1"/>
  <c r="J133" i="1" s="1"/>
  <c r="E17" i="18" l="1"/>
  <c r="E18" i="18" s="1"/>
  <c r="C19" i="17"/>
  <c r="D19" i="17"/>
  <c r="E19" i="17"/>
  <c r="E40" i="29"/>
  <c r="F40" i="29" s="1"/>
  <c r="E41" i="29"/>
  <c r="F41" i="29" s="1"/>
  <c r="E32" i="29"/>
  <c r="F32" i="29" s="1"/>
  <c r="E33" i="29"/>
  <c r="F33" i="29" s="1"/>
  <c r="E34" i="29"/>
  <c r="F34" i="29" s="1"/>
  <c r="E21" i="29"/>
  <c r="F21" i="29" s="1"/>
  <c r="E10" i="29"/>
  <c r="F10" i="29" s="1"/>
  <c r="E39" i="29"/>
  <c r="F39" i="29" s="1"/>
  <c r="E31" i="29"/>
  <c r="F31" i="29" s="1"/>
  <c r="E26" i="29"/>
  <c r="F26" i="29" s="1"/>
  <c r="F27" i="29" s="1"/>
  <c r="E20" i="29"/>
  <c r="F20" i="29" s="1"/>
  <c r="E15" i="29"/>
  <c r="F15" i="29" s="1"/>
  <c r="F16" i="29" s="1"/>
  <c r="E9" i="29"/>
  <c r="F9" i="29" s="1"/>
  <c r="F42" i="29" l="1"/>
  <c r="F35" i="29"/>
  <c r="F11" i="29"/>
  <c r="F22" i="29"/>
  <c r="C44" i="19" l="1"/>
  <c r="C38" i="19"/>
  <c r="C32" i="19"/>
  <c r="E23" i="18"/>
  <c r="E25" i="18" s="1"/>
  <c r="E24" i="18"/>
  <c r="E30" i="18"/>
  <c r="E32" i="18"/>
  <c r="E33" i="18"/>
  <c r="E34" i="18"/>
  <c r="B61" i="15" l="1"/>
  <c r="B47" i="15"/>
  <c r="B46" i="15"/>
  <c r="B45" i="15"/>
  <c r="B44" i="15"/>
  <c r="B43" i="15"/>
  <c r="B42" i="15"/>
  <c r="B41" i="15"/>
  <c r="B40" i="15"/>
  <c r="B39" i="15"/>
  <c r="B38" i="15"/>
  <c r="B37" i="15"/>
  <c r="B36" i="15"/>
  <c r="B35" i="15"/>
  <c r="B34" i="15"/>
  <c r="B33" i="15"/>
  <c r="B32" i="15"/>
  <c r="B31" i="15"/>
  <c r="C284" i="15"/>
  <c r="C283" i="15"/>
  <c r="C282" i="15"/>
  <c r="C281" i="15"/>
  <c r="C280" i="15"/>
  <c r="C279" i="15"/>
  <c r="C278" i="15"/>
  <c r="C277" i="15"/>
  <c r="C276" i="15"/>
  <c r="C275" i="15"/>
  <c r="C274" i="15"/>
  <c r="H267" i="15"/>
  <c r="H266" i="15"/>
  <c r="C266" i="15"/>
  <c r="C267" i="15" s="1"/>
  <c r="H261" i="15"/>
  <c r="H260" i="15"/>
  <c r="H259" i="15"/>
  <c r="C259" i="15"/>
  <c r="C260" i="15" s="1"/>
  <c r="H254" i="15"/>
  <c r="H253" i="15"/>
  <c r="H252" i="15"/>
  <c r="C252" i="15"/>
  <c r="C253" i="15" s="1"/>
  <c r="H247" i="15"/>
  <c r="H246" i="15"/>
  <c r="H245" i="15"/>
  <c r="C245" i="15"/>
  <c r="C246" i="15" s="1"/>
  <c r="H240" i="15"/>
  <c r="H239" i="15"/>
  <c r="C239" i="15"/>
  <c r="C240" i="15" s="1"/>
  <c r="H234" i="15"/>
  <c r="H233" i="15"/>
  <c r="H232" i="15"/>
  <c r="C232" i="15"/>
  <c r="C233" i="15" s="1"/>
  <c r="H227" i="15"/>
  <c r="H226" i="15"/>
  <c r="C226" i="15"/>
  <c r="C227" i="15" s="1"/>
  <c r="H221" i="15"/>
  <c r="H220" i="15"/>
  <c r="H219" i="15"/>
  <c r="C219" i="15"/>
  <c r="C220" i="15" s="1"/>
  <c r="H213" i="15"/>
  <c r="H214" i="15" s="1"/>
  <c r="C213" i="15"/>
  <c r="C214" i="15" s="1"/>
  <c r="H207" i="15"/>
  <c r="H208" i="15" s="1"/>
  <c r="C207" i="15"/>
  <c r="C208" i="15" s="1"/>
  <c r="H202" i="15"/>
  <c r="H201" i="15"/>
  <c r="C201" i="15"/>
  <c r="C202" i="15" s="1"/>
  <c r="H195" i="15"/>
  <c r="H196" i="15" s="1"/>
  <c r="C195" i="15"/>
  <c r="C196" i="15" s="1"/>
  <c r="H190" i="15"/>
  <c r="H189" i="15"/>
  <c r="H191" i="15" s="1"/>
  <c r="C189" i="15"/>
  <c r="C190" i="15" s="1"/>
  <c r="H184" i="15"/>
  <c r="H183" i="15"/>
  <c r="H182" i="15"/>
  <c r="C182" i="15"/>
  <c r="C183" i="15" s="1"/>
  <c r="H177" i="15"/>
  <c r="H176" i="15"/>
  <c r="H175" i="15"/>
  <c r="H174" i="15"/>
  <c r="H173" i="15"/>
  <c r="C173" i="15"/>
  <c r="C174" i="15" s="1"/>
  <c r="H172" i="15"/>
  <c r="C172" i="15"/>
  <c r="H167" i="15"/>
  <c r="H166" i="15"/>
  <c r="C166" i="15"/>
  <c r="C167" i="15" s="1"/>
  <c r="H160" i="15"/>
  <c r="C160" i="15"/>
  <c r="H159" i="15"/>
  <c r="C159" i="15"/>
  <c r="C161" i="15" s="1"/>
  <c r="B25" i="15"/>
  <c r="B24" i="15"/>
  <c r="B23" i="15"/>
  <c r="B22" i="15"/>
  <c r="B21" i="15"/>
  <c r="B20" i="15"/>
  <c r="B19" i="15"/>
  <c r="B18" i="15"/>
  <c r="B17" i="15"/>
  <c r="B16" i="15"/>
  <c r="B15" i="15"/>
  <c r="B14" i="15"/>
  <c r="B13" i="15"/>
  <c r="B12" i="15"/>
  <c r="C151" i="15"/>
  <c r="C150" i="15"/>
  <c r="C149" i="15"/>
  <c r="C148" i="15"/>
  <c r="C147" i="15"/>
  <c r="C146" i="15"/>
  <c r="C145" i="15"/>
  <c r="C144" i="15"/>
  <c r="H138" i="15"/>
  <c r="H139" i="15" s="1"/>
  <c r="C138" i="15"/>
  <c r="C139" i="15" s="1"/>
  <c r="H133" i="15"/>
  <c r="H132" i="15"/>
  <c r="C132" i="15"/>
  <c r="C133" i="15" s="1"/>
  <c r="H127" i="15"/>
  <c r="H128" i="15" s="1"/>
  <c r="C127" i="15"/>
  <c r="C128" i="15" s="1"/>
  <c r="H121" i="15"/>
  <c r="H122" i="15" s="1"/>
  <c r="C121" i="15"/>
  <c r="C122" i="15" s="1"/>
  <c r="H115" i="15"/>
  <c r="H116" i="15" s="1"/>
  <c r="C115" i="15"/>
  <c r="C116" i="15" s="1"/>
  <c r="H110" i="15"/>
  <c r="H109" i="15"/>
  <c r="C109" i="15"/>
  <c r="C110" i="15" s="1"/>
  <c r="H104" i="15"/>
  <c r="H105" i="15" s="1"/>
  <c r="C104" i="15"/>
  <c r="C105" i="15" s="1"/>
  <c r="H98" i="15"/>
  <c r="H99" i="15" s="1"/>
  <c r="C98" i="15"/>
  <c r="C99" i="15" s="1"/>
  <c r="H92" i="15"/>
  <c r="H93" i="15" s="1"/>
  <c r="C92" i="15"/>
  <c r="C93" i="15" s="1"/>
  <c r="H86" i="15"/>
  <c r="H87" i="15" s="1"/>
  <c r="C86" i="15"/>
  <c r="C87" i="15" s="1"/>
  <c r="C81" i="15"/>
  <c r="C82" i="15" s="1"/>
  <c r="H80" i="15"/>
  <c r="H81" i="15" s="1"/>
  <c r="C80" i="15"/>
  <c r="H74" i="15"/>
  <c r="H75" i="15" s="1"/>
  <c r="C74" i="15"/>
  <c r="C75" i="15" s="1"/>
  <c r="C68" i="15"/>
  <c r="C69" i="15" s="1"/>
  <c r="C70" i="15" s="1"/>
  <c r="C12" i="15" s="1"/>
  <c r="B53" i="16"/>
  <c r="H363" i="16"/>
  <c r="H364" i="16"/>
  <c r="H365" i="16"/>
  <c r="H366" i="16"/>
  <c r="H367" i="16"/>
  <c r="H368" i="16"/>
  <c r="H369" i="16"/>
  <c r="H362" i="16"/>
  <c r="B52" i="16"/>
  <c r="B51" i="16"/>
  <c r="B50" i="16"/>
  <c r="B49" i="16"/>
  <c r="B48" i="16"/>
  <c r="B47" i="16"/>
  <c r="B46" i="16"/>
  <c r="B45" i="16"/>
  <c r="B44" i="16"/>
  <c r="B43" i="16"/>
  <c r="B42" i="16"/>
  <c r="B41" i="16"/>
  <c r="B40" i="16"/>
  <c r="B39" i="16"/>
  <c r="B38" i="16"/>
  <c r="M356" i="16"/>
  <c r="H356" i="16"/>
  <c r="H357" i="16" s="1"/>
  <c r="M351" i="16"/>
  <c r="M350" i="16"/>
  <c r="H350" i="16"/>
  <c r="H351" i="16" s="1"/>
  <c r="M344" i="16"/>
  <c r="H344" i="16"/>
  <c r="H345" i="16" s="1"/>
  <c r="M338" i="16"/>
  <c r="H338" i="16"/>
  <c r="H339" i="16" s="1"/>
  <c r="M332" i="16"/>
  <c r="H332" i="16"/>
  <c r="H333" i="16" s="1"/>
  <c r="M327" i="16"/>
  <c r="M326" i="16"/>
  <c r="H326" i="16"/>
  <c r="H327" i="16" s="1"/>
  <c r="M320" i="16"/>
  <c r="H320" i="16"/>
  <c r="H321" i="16" s="1"/>
  <c r="M314" i="16"/>
  <c r="H314" i="16"/>
  <c r="H315" i="16" s="1"/>
  <c r="M308" i="16"/>
  <c r="M309" i="16" s="1"/>
  <c r="H308" i="16"/>
  <c r="H309" i="16" s="1"/>
  <c r="M302" i="16"/>
  <c r="H302" i="16"/>
  <c r="H303" i="16" s="1"/>
  <c r="H296" i="16"/>
  <c r="H297" i="16" s="1"/>
  <c r="M295" i="16"/>
  <c r="H295" i="16"/>
  <c r="M289" i="16"/>
  <c r="H289" i="16"/>
  <c r="H290" i="16" s="1"/>
  <c r="H283" i="16"/>
  <c r="H284" i="16" s="1"/>
  <c r="H285" i="16" s="1"/>
  <c r="D35" i="16" s="1"/>
  <c r="M251" i="16"/>
  <c r="M252" i="16"/>
  <c r="H273" i="16"/>
  <c r="H272" i="16"/>
  <c r="H271" i="16"/>
  <c r="H270" i="16"/>
  <c r="H269" i="16"/>
  <c r="H268" i="16"/>
  <c r="H267" i="16"/>
  <c r="H266" i="16"/>
  <c r="H265" i="16"/>
  <c r="H264" i="16"/>
  <c r="H263" i="16"/>
  <c r="M243" i="16"/>
  <c r="M244" i="16"/>
  <c r="M237" i="16"/>
  <c r="M238" i="16"/>
  <c r="M225" i="16"/>
  <c r="M212" i="16"/>
  <c r="M175" i="16"/>
  <c r="H137" i="16"/>
  <c r="H138" i="16"/>
  <c r="H139" i="16"/>
  <c r="H140" i="16"/>
  <c r="H141" i="16"/>
  <c r="H142" i="16"/>
  <c r="H130" i="16"/>
  <c r="B30" i="16"/>
  <c r="B29" i="16"/>
  <c r="H136" i="16"/>
  <c r="H125" i="16"/>
  <c r="H126" i="16"/>
  <c r="H127" i="16"/>
  <c r="H128" i="16"/>
  <c r="H129" i="16"/>
  <c r="H124" i="16"/>
  <c r="H122" i="16"/>
  <c r="H123" i="16"/>
  <c r="H121" i="16"/>
  <c r="H120" i="16"/>
  <c r="M173" i="16"/>
  <c r="M168" i="16"/>
  <c r="M167" i="16"/>
  <c r="M166" i="16"/>
  <c r="M165" i="16"/>
  <c r="M164" i="16"/>
  <c r="M163" i="16"/>
  <c r="B37" i="16"/>
  <c r="M174" i="16"/>
  <c r="B36" i="16"/>
  <c r="B35" i="16"/>
  <c r="M258" i="16"/>
  <c r="M257" i="16"/>
  <c r="H257" i="16"/>
  <c r="H258" i="16" s="1"/>
  <c r="M250" i="16"/>
  <c r="H250" i="16"/>
  <c r="H251" i="16" s="1"/>
  <c r="B28" i="16"/>
  <c r="B27" i="16"/>
  <c r="M114" i="16"/>
  <c r="M115" i="16"/>
  <c r="M113" i="16"/>
  <c r="H113" i="16"/>
  <c r="H114" i="16" s="1"/>
  <c r="M107" i="16"/>
  <c r="M108" i="16" s="1"/>
  <c r="H107" i="16"/>
  <c r="H108" i="16" s="1"/>
  <c r="M245" i="16"/>
  <c r="H243" i="16"/>
  <c r="H244" i="16" s="1"/>
  <c r="M236" i="16"/>
  <c r="H236" i="16"/>
  <c r="H237" i="16" s="1"/>
  <c r="M231" i="16"/>
  <c r="M230" i="16"/>
  <c r="H230" i="16"/>
  <c r="H231" i="16" s="1"/>
  <c r="M224" i="16"/>
  <c r="M223" i="16"/>
  <c r="H223" i="16"/>
  <c r="H224" i="16" s="1"/>
  <c r="M218" i="16"/>
  <c r="M217" i="16"/>
  <c r="H217" i="16"/>
  <c r="H218" i="16" s="1"/>
  <c r="M211" i="16"/>
  <c r="M210" i="16"/>
  <c r="H210" i="16"/>
  <c r="M204" i="16"/>
  <c r="M205" i="16" s="1"/>
  <c r="H204" i="16"/>
  <c r="H205" i="16" s="1"/>
  <c r="M198" i="16"/>
  <c r="M199" i="16" s="1"/>
  <c r="H198" i="16"/>
  <c r="H199" i="16" s="1"/>
  <c r="M193" i="16"/>
  <c r="M192" i="16"/>
  <c r="H192" i="16"/>
  <c r="M186" i="16"/>
  <c r="M187" i="16" s="1"/>
  <c r="H186" i="16"/>
  <c r="H187" i="16" s="1"/>
  <c r="M181" i="16"/>
  <c r="M180" i="16"/>
  <c r="M182" i="16" s="1"/>
  <c r="H180" i="16"/>
  <c r="H181" i="16" s="1"/>
  <c r="H173" i="16"/>
  <c r="H174" i="16" s="1"/>
  <c r="H164" i="16"/>
  <c r="H165" i="16" s="1"/>
  <c r="H163" i="16"/>
  <c r="M158" i="16"/>
  <c r="M157" i="16"/>
  <c r="H157" i="16"/>
  <c r="H158" i="16" s="1"/>
  <c r="M151" i="16"/>
  <c r="H151" i="16"/>
  <c r="M150" i="16"/>
  <c r="H150" i="16"/>
  <c r="H152" i="16" s="1"/>
  <c r="B26" i="16"/>
  <c r="B25" i="16"/>
  <c r="M101" i="16"/>
  <c r="M102" i="16" s="1"/>
  <c r="H101" i="16"/>
  <c r="H102" i="16" s="1"/>
  <c r="M95" i="16"/>
  <c r="M96" i="16" s="1"/>
  <c r="H95" i="16"/>
  <c r="H96" i="16" s="1"/>
  <c r="B24" i="16"/>
  <c r="B23" i="16"/>
  <c r="B22" i="16"/>
  <c r="B21" i="16"/>
  <c r="B20" i="16"/>
  <c r="B19" i="16"/>
  <c r="B18" i="16"/>
  <c r="B17" i="16"/>
  <c r="B16" i="16"/>
  <c r="H25" i="16"/>
  <c r="M90" i="16"/>
  <c r="M91" i="16" s="1"/>
  <c r="M89" i="16"/>
  <c r="H89" i="16"/>
  <c r="H90" i="16" s="1"/>
  <c r="M84" i="16"/>
  <c r="M85" i="16" s="1"/>
  <c r="M83" i="16"/>
  <c r="H83" i="16"/>
  <c r="H84" i="16" s="1"/>
  <c r="M78" i="16"/>
  <c r="M77" i="16"/>
  <c r="H77" i="16"/>
  <c r="H78" i="16" s="1"/>
  <c r="M70" i="16"/>
  <c r="M71" i="16"/>
  <c r="H71" i="16"/>
  <c r="H70" i="16"/>
  <c r="M64" i="16"/>
  <c r="M65" i="16" s="1"/>
  <c r="H64" i="16"/>
  <c r="H65" i="16" s="1"/>
  <c r="M58" i="16"/>
  <c r="M59" i="16" s="1"/>
  <c r="H58" i="16"/>
  <c r="H59" i="16" s="1"/>
  <c r="M50" i="16"/>
  <c r="H51" i="16"/>
  <c r="M51" i="16"/>
  <c r="H50" i="16"/>
  <c r="M44" i="16"/>
  <c r="M45" i="16" s="1"/>
  <c r="H44" i="16"/>
  <c r="H45" i="16" s="1"/>
  <c r="M39" i="16"/>
  <c r="M38" i="16"/>
  <c r="M40" i="16" s="1"/>
  <c r="H38" i="16"/>
  <c r="H39" i="16" s="1"/>
  <c r="M33" i="16"/>
  <c r="M32" i="16"/>
  <c r="M34" i="16" s="1"/>
  <c r="H13" i="16"/>
  <c r="D246" i="1"/>
  <c r="B225" i="26" s="1"/>
  <c r="F103" i="8"/>
  <c r="F102" i="8"/>
  <c r="F101" i="8"/>
  <c r="F100" i="8"/>
  <c r="F99" i="8"/>
  <c r="D239" i="1"/>
  <c r="B221" i="26" s="1"/>
  <c r="F92" i="8"/>
  <c r="F91" i="8"/>
  <c r="F90" i="8"/>
  <c r="F89" i="8"/>
  <c r="D238" i="1"/>
  <c r="B220" i="26" s="1"/>
  <c r="F82" i="8"/>
  <c r="F81" i="8"/>
  <c r="F80" i="8"/>
  <c r="F79" i="8"/>
  <c r="D237" i="1"/>
  <c r="B219" i="26" s="1"/>
  <c r="F72" i="8"/>
  <c r="F71" i="8"/>
  <c r="F70" i="8"/>
  <c r="F69" i="8"/>
  <c r="D236" i="1"/>
  <c r="B218" i="26" s="1"/>
  <c r="F62" i="8"/>
  <c r="F61" i="8"/>
  <c r="F60" i="8"/>
  <c r="F110" i="8"/>
  <c r="F111" i="8"/>
  <c r="D227" i="1"/>
  <c r="B210" i="26" s="1"/>
  <c r="F53" i="8"/>
  <c r="F52" i="8"/>
  <c r="F51" i="8"/>
  <c r="F50" i="8"/>
  <c r="D225" i="1"/>
  <c r="B209" i="26" s="1"/>
  <c r="D224" i="1"/>
  <c r="B208" i="26" s="1"/>
  <c r="H241" i="15" l="1"/>
  <c r="C241" i="15" s="1"/>
  <c r="C43" i="15" s="1"/>
  <c r="H222" i="15"/>
  <c r="C221" i="15" s="1"/>
  <c r="C40" i="15" s="1"/>
  <c r="H185" i="15"/>
  <c r="C184" i="15" s="1"/>
  <c r="C34" i="15" s="1"/>
  <c r="H203" i="15"/>
  <c r="C203" i="15" s="1"/>
  <c r="C37" i="15" s="1"/>
  <c r="H262" i="15"/>
  <c r="C261" i="15" s="1"/>
  <c r="C46" i="15" s="1"/>
  <c r="H168" i="15"/>
  <c r="C168" i="15" s="1"/>
  <c r="C32" i="15" s="1"/>
  <c r="C209" i="15"/>
  <c r="C38" i="15" s="1"/>
  <c r="C106" i="15"/>
  <c r="C18" i="15" s="1"/>
  <c r="H161" i="15"/>
  <c r="C162" i="15" s="1"/>
  <c r="C31" i="15" s="1"/>
  <c r="C215" i="15"/>
  <c r="C39" i="15" s="1"/>
  <c r="H228" i="15"/>
  <c r="C228" i="15" s="1"/>
  <c r="C41" i="15" s="1"/>
  <c r="H255" i="15"/>
  <c r="C254" i="15" s="1"/>
  <c r="C45" i="15" s="1"/>
  <c r="C191" i="15"/>
  <c r="C35" i="15" s="1"/>
  <c r="H248" i="15"/>
  <c r="C247" i="15" s="1"/>
  <c r="C44" i="15" s="1"/>
  <c r="H268" i="15"/>
  <c r="C268" i="15" s="1"/>
  <c r="C47" i="15" s="1"/>
  <c r="C285" i="15"/>
  <c r="C286" i="15" s="1"/>
  <c r="C61" i="15" s="1"/>
  <c r="H235" i="15"/>
  <c r="C234" i="15" s="1"/>
  <c r="C42" i="15" s="1"/>
  <c r="H178" i="15"/>
  <c r="C175" i="15" s="1"/>
  <c r="C33" i="15" s="1"/>
  <c r="C197" i="15"/>
  <c r="C36" i="15" s="1"/>
  <c r="C123" i="15"/>
  <c r="C21" i="15" s="1"/>
  <c r="C129" i="15"/>
  <c r="C22" i="15" s="1"/>
  <c r="C140" i="15"/>
  <c r="C24" i="15" s="1"/>
  <c r="C152" i="15"/>
  <c r="C153" i="15" s="1"/>
  <c r="C25" i="15" s="1"/>
  <c r="C100" i="15"/>
  <c r="C17" i="15" s="1"/>
  <c r="C117" i="15"/>
  <c r="C20" i="15" s="1"/>
  <c r="H134" i="15"/>
  <c r="C134" i="15" s="1"/>
  <c r="C23" i="15" s="1"/>
  <c r="H111" i="15"/>
  <c r="C111" i="15" s="1"/>
  <c r="C19" i="15" s="1"/>
  <c r="C94" i="15"/>
  <c r="C16" i="15" s="1"/>
  <c r="C83" i="15"/>
  <c r="C14" i="15" s="1"/>
  <c r="C76" i="15"/>
  <c r="C13" i="15" s="1"/>
  <c r="C88" i="15"/>
  <c r="C15" i="15" s="1"/>
  <c r="H370" i="16"/>
  <c r="H371" i="16" s="1"/>
  <c r="D53" i="16" s="1"/>
  <c r="M357" i="16"/>
  <c r="H358" i="16" s="1"/>
  <c r="D51" i="16" s="1"/>
  <c r="M333" i="16"/>
  <c r="H334" i="16" s="1"/>
  <c r="D47" i="16" s="1"/>
  <c r="M253" i="16"/>
  <c r="H252" i="16" s="1"/>
  <c r="C50" i="16" s="1"/>
  <c r="M290" i="16"/>
  <c r="H291" i="16" s="1"/>
  <c r="D36" i="16" s="1"/>
  <c r="D54" i="16" s="1"/>
  <c r="M315" i="16"/>
  <c r="H316" i="16" s="1"/>
  <c r="D44" i="16" s="1"/>
  <c r="H310" i="16"/>
  <c r="D39" i="16" s="1"/>
  <c r="M345" i="16"/>
  <c r="H346" i="16" s="1"/>
  <c r="D49" i="16" s="1"/>
  <c r="M321" i="16"/>
  <c r="H322" i="16" s="1"/>
  <c r="D45" i="16" s="1"/>
  <c r="M339" i="16"/>
  <c r="H340" i="16" s="1"/>
  <c r="D48" i="16" s="1"/>
  <c r="M352" i="16"/>
  <c r="H352" i="16" s="1"/>
  <c r="D50" i="16" s="1"/>
  <c r="M296" i="16"/>
  <c r="H298" i="16" s="1"/>
  <c r="D37" i="16" s="1"/>
  <c r="M303" i="16"/>
  <c r="H304" i="16" s="1"/>
  <c r="D38" i="16" s="1"/>
  <c r="M328" i="16"/>
  <c r="H328" i="16" s="1"/>
  <c r="D46" i="16" s="1"/>
  <c r="H274" i="16"/>
  <c r="H275" i="16" s="1"/>
  <c r="C52" i="16" s="1"/>
  <c r="M246" i="16"/>
  <c r="H245" i="16" s="1"/>
  <c r="C49" i="16" s="1"/>
  <c r="M219" i="16"/>
  <c r="H219" i="16" s="1"/>
  <c r="M239" i="16"/>
  <c r="H238" i="16" s="1"/>
  <c r="M213" i="16"/>
  <c r="M232" i="16"/>
  <c r="H232" i="16" s="1"/>
  <c r="C47" i="16" s="1"/>
  <c r="M79" i="16"/>
  <c r="H79" i="16" s="1"/>
  <c r="M226" i="16"/>
  <c r="H225" i="16" s="1"/>
  <c r="C46" i="16" s="1"/>
  <c r="M72" i="16"/>
  <c r="M176" i="16"/>
  <c r="H175" i="16" s="1"/>
  <c r="C38" i="16" s="1"/>
  <c r="H143" i="16"/>
  <c r="H144" i="16" s="1"/>
  <c r="C30" i="16" s="1"/>
  <c r="H131" i="16"/>
  <c r="H132" i="16" s="1"/>
  <c r="C29" i="16" s="1"/>
  <c r="M169" i="16"/>
  <c r="H166" i="16" s="1"/>
  <c r="C37" i="16" s="1"/>
  <c r="M116" i="16"/>
  <c r="H115" i="16" s="1"/>
  <c r="C28" i="16" s="1"/>
  <c r="M259" i="16"/>
  <c r="H259" i="16" s="1"/>
  <c r="C51" i="16" s="1"/>
  <c r="H109" i="16"/>
  <c r="C27" i="16" s="1"/>
  <c r="H193" i="16"/>
  <c r="M159" i="16"/>
  <c r="H159" i="16" s="1"/>
  <c r="C36" i="16" s="1"/>
  <c r="H200" i="16"/>
  <c r="C42" i="16" s="1"/>
  <c r="H211" i="16"/>
  <c r="M152" i="16"/>
  <c r="H153" i="16" s="1"/>
  <c r="H182" i="16"/>
  <c r="C39" i="16" s="1"/>
  <c r="M194" i="16"/>
  <c r="H206" i="16"/>
  <c r="C43" i="16" s="1"/>
  <c r="H188" i="16"/>
  <c r="C40" i="16" s="1"/>
  <c r="H97" i="16"/>
  <c r="C25" i="16" s="1"/>
  <c r="H103" i="16"/>
  <c r="C26" i="16" s="1"/>
  <c r="H91" i="16"/>
  <c r="C24" i="16" s="1"/>
  <c r="H85" i="16"/>
  <c r="H72" i="16"/>
  <c r="M52" i="16"/>
  <c r="H66" i="16"/>
  <c r="C20" i="16" s="1"/>
  <c r="H60" i="16"/>
  <c r="C19" i="16" s="1"/>
  <c r="H52" i="16"/>
  <c r="H40" i="16"/>
  <c r="H46" i="16"/>
  <c r="C17" i="16" s="1"/>
  <c r="F104" i="8"/>
  <c r="G246" i="1" s="1"/>
  <c r="H246" i="1" s="1"/>
  <c r="J246" i="1" s="1"/>
  <c r="F93" i="8"/>
  <c r="G239" i="1" s="1"/>
  <c r="H239" i="1" s="1"/>
  <c r="J239" i="1" s="1"/>
  <c r="F83" i="8"/>
  <c r="G238" i="1" s="1"/>
  <c r="H238" i="1" s="1"/>
  <c r="J238" i="1" s="1"/>
  <c r="F73" i="8"/>
  <c r="G237" i="1" s="1"/>
  <c r="H237" i="1" s="1"/>
  <c r="J237" i="1" s="1"/>
  <c r="F63" i="8"/>
  <c r="G236" i="1" s="1"/>
  <c r="H236" i="1" s="1"/>
  <c r="J236" i="1" s="1"/>
  <c r="F54" i="8"/>
  <c r="G227" i="1" s="1"/>
  <c r="H227" i="1" s="1"/>
  <c r="J227" i="1" s="1"/>
  <c r="D200" i="1"/>
  <c r="B189" i="26" s="1"/>
  <c r="F22" i="8"/>
  <c r="F21" i="8"/>
  <c r="C26" i="15" l="1"/>
  <c r="C48" i="15"/>
  <c r="C48" i="16"/>
  <c r="C45" i="16"/>
  <c r="C35" i="16"/>
  <c r="H212" i="16"/>
  <c r="C44" i="16" s="1"/>
  <c r="H194" i="16"/>
  <c r="C41" i="16" s="1"/>
  <c r="C22" i="16"/>
  <c r="C16" i="16"/>
  <c r="H73" i="16"/>
  <c r="C21" i="16" s="1"/>
  <c r="C23" i="16"/>
  <c r="H53" i="16"/>
  <c r="F23" i="8"/>
  <c r="G200" i="1" s="1"/>
  <c r="H200" i="1" s="1"/>
  <c r="J200" i="1" s="1"/>
  <c r="D199" i="1"/>
  <c r="B188" i="26" s="1"/>
  <c r="F14" i="8"/>
  <c r="F13" i="8"/>
  <c r="F12" i="8"/>
  <c r="F66" i="1" l="1"/>
  <c r="C59" i="15"/>
  <c r="C54" i="16"/>
  <c r="C55" i="16" s="1"/>
  <c r="C60" i="15"/>
  <c r="F65" i="1"/>
  <c r="C18" i="16"/>
  <c r="F15" i="8"/>
  <c r="G199" i="1" s="1"/>
  <c r="H199" i="1" s="1"/>
  <c r="J199" i="1" s="1"/>
  <c r="D65" i="26" l="1"/>
  <c r="J65" i="1"/>
  <c r="D66" i="26"/>
  <c r="J66" i="1"/>
  <c r="C62" i="15"/>
  <c r="F64" i="1" s="1"/>
  <c r="F61" i="1"/>
  <c r="F62" i="1"/>
  <c r="D61" i="26" l="1"/>
  <c r="J61" i="1"/>
  <c r="D62" i="26"/>
  <c r="J62" i="1"/>
  <c r="D64" i="26"/>
  <c r="J64" i="1"/>
  <c r="F43" i="8"/>
  <c r="F42" i="8"/>
  <c r="F41" i="8"/>
  <c r="F32" i="8"/>
  <c r="F34" i="8"/>
  <c r="F33" i="8"/>
  <c r="F31" i="8"/>
  <c r="C26" i="19"/>
  <c r="C39" i="17"/>
  <c r="F83" i="13"/>
  <c r="F86" i="13"/>
  <c r="F81" i="13"/>
  <c r="F85" i="13"/>
  <c r="F84" i="13"/>
  <c r="F82" i="13"/>
  <c r="F42" i="13"/>
  <c r="I42" i="13" s="1"/>
  <c r="F43" i="13"/>
  <c r="I43" i="13" s="1"/>
  <c r="G43" i="13"/>
  <c r="G42" i="13"/>
  <c r="G10" i="22"/>
  <c r="G11" i="22"/>
  <c r="G12" i="22"/>
  <c r="G13" i="22"/>
  <c r="A36" i="26"/>
  <c r="B36" i="26"/>
  <c r="A37" i="26"/>
  <c r="B37" i="26"/>
  <c r="A38" i="26"/>
  <c r="B38" i="26"/>
  <c r="A39" i="26"/>
  <c r="B35" i="26"/>
  <c r="A35" i="26"/>
  <c r="A31" i="26"/>
  <c r="B31" i="26"/>
  <c r="A32" i="26"/>
  <c r="B32" i="26"/>
  <c r="A33" i="26"/>
  <c r="B33" i="26"/>
  <c r="A25" i="26"/>
  <c r="B25" i="26"/>
  <c r="A26" i="26"/>
  <c r="B26" i="26"/>
  <c r="A27" i="26"/>
  <c r="B27" i="26"/>
  <c r="A28" i="26"/>
  <c r="B28" i="26"/>
  <c r="A29" i="26"/>
  <c r="B29" i="26"/>
  <c r="A30" i="26"/>
  <c r="B30" i="26"/>
  <c r="B24" i="26"/>
  <c r="A24" i="26"/>
  <c r="A20" i="26"/>
  <c r="B20" i="26"/>
  <c r="A21" i="26"/>
  <c r="B21" i="26"/>
  <c r="A22" i="26"/>
  <c r="B22" i="26"/>
  <c r="B19" i="26"/>
  <c r="A19" i="26"/>
  <c r="B18" i="26"/>
  <c r="A18" i="26"/>
  <c r="A12" i="26"/>
  <c r="B11" i="26"/>
  <c r="A11" i="26"/>
  <c r="B10" i="26"/>
  <c r="A10" i="26"/>
  <c r="F32" i="13"/>
  <c r="F33" i="13"/>
  <c r="F34" i="13"/>
  <c r="F35" i="13"/>
  <c r="F36" i="13"/>
  <c r="F37" i="13"/>
  <c r="F38" i="13"/>
  <c r="F39" i="13"/>
  <c r="F40" i="13"/>
  <c r="F41" i="13"/>
  <c r="F31" i="13"/>
  <c r="F12" i="13"/>
  <c r="G12" i="13"/>
  <c r="F13" i="13"/>
  <c r="G13" i="13"/>
  <c r="G11" i="13"/>
  <c r="F11" i="13"/>
  <c r="G31" i="13"/>
  <c r="H12" i="13"/>
  <c r="H13" i="13"/>
  <c r="H11" i="13"/>
  <c r="G14" i="22" l="1"/>
  <c r="G15" i="22" s="1"/>
  <c r="F26" i="22" s="1"/>
  <c r="F44" i="8"/>
  <c r="F35" i="8"/>
  <c r="G224" i="1" s="1"/>
  <c r="H224" i="1" s="1"/>
  <c r="J224" i="1" s="1"/>
  <c r="G225" i="1" l="1"/>
  <c r="H225" i="1" s="1"/>
  <c r="J225" i="1" s="1"/>
  <c r="B5" i="19" l="1"/>
  <c r="B4" i="19"/>
  <c r="B3" i="19"/>
  <c r="B2" i="19"/>
  <c r="B5" i="18"/>
  <c r="B5" i="29" s="1"/>
  <c r="B4" i="18"/>
  <c r="B4" i="29" s="1"/>
  <c r="B3" i="18"/>
  <c r="B3" i="29" s="1"/>
  <c r="B2" i="18"/>
  <c r="B2" i="29" s="1"/>
  <c r="B5" i="17"/>
  <c r="B4" i="17"/>
  <c r="B3" i="17"/>
  <c r="B2" i="17"/>
  <c r="B5" i="16"/>
  <c r="B4" i="16"/>
  <c r="B3" i="16"/>
  <c r="B2" i="16"/>
  <c r="B5" i="15"/>
  <c r="B4" i="15"/>
  <c r="B3" i="15"/>
  <c r="B2" i="15"/>
  <c r="B5" i="13"/>
  <c r="B4" i="13"/>
  <c r="B3" i="13"/>
  <c r="B2" i="13"/>
  <c r="G32" i="13"/>
  <c r="G33" i="13"/>
  <c r="G34" i="13"/>
  <c r="G35" i="13"/>
  <c r="G36" i="13"/>
  <c r="G37" i="13"/>
  <c r="G38" i="13"/>
  <c r="G39" i="13"/>
  <c r="G40" i="13"/>
  <c r="G41" i="13"/>
  <c r="I31" i="13"/>
  <c r="B5" i="8"/>
  <c r="B4" i="8"/>
  <c r="B3" i="8"/>
  <c r="B2" i="8"/>
  <c r="H23" i="2"/>
  <c r="B5" i="2"/>
  <c r="B4" i="2"/>
  <c r="B3" i="2"/>
  <c r="B2" i="2"/>
  <c r="B5" i="39" l="1"/>
  <c r="B5" i="33"/>
  <c r="B5" i="30" s="1"/>
  <c r="B2" i="33"/>
  <c r="B2" i="30" s="1"/>
  <c r="B2" i="39"/>
  <c r="B3" i="33"/>
  <c r="B3" i="30" s="1"/>
  <c r="B3" i="39"/>
  <c r="B4" i="33"/>
  <c r="B4" i="30" s="1"/>
  <c r="B4" i="39"/>
  <c r="G69" i="13"/>
  <c r="I11" i="13"/>
  <c r="I12" i="13"/>
  <c r="I13" i="13"/>
  <c r="I25" i="13" l="1"/>
  <c r="B15" i="16"/>
  <c r="H32" i="16"/>
  <c r="H33" i="16" s="1"/>
  <c r="M25" i="16"/>
  <c r="M26" i="16" s="1"/>
  <c r="B22" i="3"/>
  <c r="B22" i="4" s="1"/>
  <c r="B21" i="3"/>
  <c r="B21" i="4" s="1"/>
  <c r="B20" i="3"/>
  <c r="B20" i="4" s="1"/>
  <c r="B19" i="3"/>
  <c r="B19" i="4" s="1"/>
  <c r="B18" i="3"/>
  <c r="B18" i="4" s="1"/>
  <c r="B17" i="3"/>
  <c r="B17" i="4" s="1"/>
  <c r="A22" i="3"/>
  <c r="A22" i="4" s="1"/>
  <c r="A21" i="3"/>
  <c r="A21" i="4" s="1"/>
  <c r="A20" i="3"/>
  <c r="A20" i="4" s="1"/>
  <c r="A19" i="3"/>
  <c r="A19" i="4" s="1"/>
  <c r="A18" i="3"/>
  <c r="A18" i="4" s="1"/>
  <c r="A17" i="3"/>
  <c r="A17" i="4" s="1"/>
  <c r="C4" i="22"/>
  <c r="C3" i="22"/>
  <c r="C5" i="22"/>
  <c r="C6" i="22"/>
  <c r="H34" i="16" l="1"/>
  <c r="C15" i="16" l="1"/>
  <c r="E31" i="18"/>
  <c r="E35" i="18" s="1"/>
  <c r="E12" i="18"/>
  <c r="E11" i="18"/>
  <c r="E10" i="18"/>
  <c r="B14" i="16"/>
  <c r="B13" i="16"/>
  <c r="B12" i="16"/>
  <c r="M13" i="16"/>
  <c r="H26" i="16"/>
  <c r="M20" i="16"/>
  <c r="M19" i="16"/>
  <c r="H19" i="16"/>
  <c r="M12" i="16"/>
  <c r="H12" i="16"/>
  <c r="C22" i="3" l="1"/>
  <c r="C22" i="4" s="1"/>
  <c r="N22" i="4" s="1"/>
  <c r="H27" i="16"/>
  <c r="H28" i="16" s="1"/>
  <c r="C14" i="16" s="1"/>
  <c r="E13" i="18"/>
  <c r="M21" i="16"/>
  <c r="H20" i="16"/>
  <c r="H14" i="16"/>
  <c r="M14" i="16"/>
  <c r="C17" i="3"/>
  <c r="C17" i="4" s="1"/>
  <c r="F17" i="4" s="1"/>
  <c r="C21" i="3" l="1"/>
  <c r="C21" i="4" s="1"/>
  <c r="C20" i="3"/>
  <c r="C20" i="4" s="1"/>
  <c r="E17" i="4"/>
  <c r="E22" i="4"/>
  <c r="H21" i="16"/>
  <c r="C13" i="16" s="1"/>
  <c r="H15" i="16"/>
  <c r="E21" i="4" l="1"/>
  <c r="L21" i="4"/>
  <c r="N21" i="4"/>
  <c r="J20" i="4"/>
  <c r="L20" i="4"/>
  <c r="E20" i="4"/>
  <c r="C12" i="16"/>
  <c r="C31" i="16" s="1"/>
  <c r="F60" i="1" s="1"/>
  <c r="C53" i="15"/>
  <c r="C54" i="15"/>
  <c r="D60" i="26" l="1"/>
  <c r="J60" i="1"/>
  <c r="J59" i="1" s="1"/>
  <c r="C55" i="15"/>
  <c r="F67" i="1" s="1"/>
  <c r="J67" i="1" s="1"/>
  <c r="J63" i="1" s="1"/>
  <c r="D12" i="1"/>
  <c r="B12" i="26" s="1"/>
  <c r="H21" i="2"/>
  <c r="H22" i="2"/>
  <c r="H24" i="2"/>
  <c r="H25" i="2"/>
  <c r="H20" i="2"/>
  <c r="F80" i="13"/>
  <c r="F99" i="13" s="1"/>
  <c r="D67" i="26" l="1"/>
  <c r="C19" i="3"/>
  <c r="C19" i="4" s="1"/>
  <c r="H26" i="2"/>
  <c r="G12" i="1" s="1"/>
  <c r="H12" i="1" s="1"/>
  <c r="J12" i="1" s="1"/>
  <c r="J10" i="1" s="1"/>
  <c r="I32" i="13"/>
  <c r="I33" i="13"/>
  <c r="I34" i="13"/>
  <c r="I35" i="13"/>
  <c r="I36" i="13"/>
  <c r="I37" i="13"/>
  <c r="I38" i="13"/>
  <c r="I39" i="13"/>
  <c r="I40" i="13"/>
  <c r="I41" i="13"/>
  <c r="N19" i="4" l="1"/>
  <c r="E19" i="4"/>
  <c r="I69" i="13"/>
  <c r="C18" i="3"/>
  <c r="C18" i="4" s="1"/>
  <c r="F13" i="2"/>
  <c r="H13" i="2" s="1"/>
  <c r="F12" i="2"/>
  <c r="H12" i="2" s="1"/>
  <c r="F18" i="4" l="1"/>
  <c r="H18" i="4"/>
  <c r="E18" i="4"/>
  <c r="H25" i="13"/>
  <c r="D75" i="13"/>
  <c r="H14" i="2"/>
  <c r="G11" i="1" s="1"/>
  <c r="H11" i="1" s="1"/>
  <c r="F20" i="1" l="1"/>
  <c r="C75" i="13"/>
  <c r="H75" i="13" s="1"/>
  <c r="F21" i="1"/>
  <c r="G70" i="13"/>
  <c r="F24" i="1" s="1"/>
  <c r="D74" i="13"/>
  <c r="I70" i="13"/>
  <c r="C74" i="13"/>
  <c r="D21" i="26" l="1"/>
  <c r="J21" i="1"/>
  <c r="D24" i="26"/>
  <c r="J24" i="1"/>
  <c r="J23" i="1" s="1"/>
  <c r="D20" i="26"/>
  <c r="J20" i="1"/>
  <c r="F19" i="1"/>
  <c r="J19" i="1" s="1"/>
  <c r="H74" i="13"/>
  <c r="H76" i="13" s="1"/>
  <c r="F22" i="1" s="1"/>
  <c r="J22" i="1" s="1"/>
  <c r="K11" i="4"/>
  <c r="A31" i="3"/>
  <c r="J18" i="1" l="1"/>
  <c r="D19" i="26"/>
  <c r="D22" i="26"/>
  <c r="A28" i="3" l="1"/>
  <c r="A28" i="4" s="1"/>
  <c r="A24" i="3"/>
  <c r="A24" i="4" s="1"/>
  <c r="A23" i="3"/>
  <c r="A23" i="4" s="1"/>
  <c r="A16" i="3"/>
  <c r="A16" i="4" s="1"/>
  <c r="A14" i="3"/>
  <c r="A14" i="4" s="1"/>
  <c r="A13" i="3"/>
  <c r="A13" i="4" s="1"/>
  <c r="A12" i="3"/>
  <c r="A12" i="4" s="1"/>
  <c r="A11" i="3"/>
  <c r="A11" i="4" s="1"/>
  <c r="A10" i="3"/>
  <c r="A10" i="4" s="1"/>
  <c r="F112" i="8"/>
  <c r="A32" i="4" l="1"/>
  <c r="B5" i="4" l="1"/>
  <c r="B5" i="3"/>
  <c r="B4" i="3"/>
  <c r="B3" i="3"/>
  <c r="B28" i="3" l="1"/>
  <c r="B28" i="4" s="1"/>
  <c r="B24" i="3"/>
  <c r="B24" i="4" s="1"/>
  <c r="B23" i="3"/>
  <c r="B23" i="4" s="1"/>
  <c r="B16" i="3"/>
  <c r="B16" i="4" s="1"/>
  <c r="B14" i="3"/>
  <c r="B14" i="4" s="1"/>
  <c r="B13" i="3"/>
  <c r="B13" i="4" s="1"/>
  <c r="B12" i="3"/>
  <c r="B12" i="4" s="1"/>
  <c r="B11" i="3"/>
  <c r="B11" i="4" s="1"/>
  <c r="B10" i="3"/>
  <c r="C14" i="3" l="1"/>
  <c r="C14" i="4" s="1"/>
  <c r="F113" i="8"/>
  <c r="G250" i="1" s="1"/>
  <c r="H250" i="1" s="1"/>
  <c r="J250" i="1" s="1"/>
  <c r="J167" i="1" s="1"/>
  <c r="H14" i="4" l="1"/>
  <c r="F14" i="4"/>
  <c r="B10" i="4" l="1"/>
  <c r="C16" i="3" l="1"/>
  <c r="C16" i="4" s="1"/>
  <c r="F16" i="4" s="1"/>
  <c r="C24" i="3"/>
  <c r="C24" i="4" s="1"/>
  <c r="J24" i="4" s="1"/>
  <c r="C13" i="3" l="1"/>
  <c r="C13" i="4" s="1"/>
  <c r="F13" i="4" s="1"/>
  <c r="C11" i="3" l="1"/>
  <c r="C11" i="4" s="1"/>
  <c r="E16" i="4"/>
  <c r="C23" i="3"/>
  <c r="C23" i="4" s="1"/>
  <c r="C12" i="3"/>
  <c r="C12" i="4" s="1"/>
  <c r="F23" i="4" l="1"/>
  <c r="H23" i="4"/>
  <c r="D12" i="4"/>
  <c r="E23" i="4" l="1"/>
  <c r="C10" i="3" l="1"/>
  <c r="C10" i="4" l="1"/>
  <c r="L10" i="4" l="1"/>
  <c r="L29" i="4" s="1"/>
  <c r="N10" i="4"/>
  <c r="H10" i="4"/>
  <c r="J10" i="4"/>
  <c r="J29" i="4" s="1"/>
  <c r="D10" i="4"/>
  <c r="F10" i="4"/>
  <c r="D11" i="4"/>
  <c r="F29" i="4" l="1"/>
  <c r="H29" i="4" l="1"/>
  <c r="C28" i="3" l="1"/>
  <c r="C26" i="3" l="1"/>
  <c r="J281" i="1"/>
  <c r="C28" i="4"/>
  <c r="C27" i="3"/>
  <c r="I14" i="1" l="1"/>
  <c r="I151" i="1"/>
  <c r="I130" i="1"/>
  <c r="I22" i="1"/>
  <c r="I140" i="1"/>
  <c r="I250" i="1"/>
  <c r="I266" i="1"/>
  <c r="I69" i="1"/>
  <c r="I76" i="1"/>
  <c r="I24" i="1"/>
  <c r="I95" i="1"/>
  <c r="I181" i="1"/>
  <c r="I16" i="1"/>
  <c r="I103" i="1"/>
  <c r="I26" i="1"/>
  <c r="I249" i="1"/>
  <c r="I147" i="1"/>
  <c r="I143" i="1"/>
  <c r="I126" i="1"/>
  <c r="I115" i="1"/>
  <c r="I13" i="1"/>
  <c r="I11" i="1"/>
  <c r="I108" i="1"/>
  <c r="I150" i="1"/>
  <c r="I83" i="1"/>
  <c r="I96" i="1"/>
  <c r="I242" i="1"/>
  <c r="I44" i="1"/>
  <c r="I269" i="1"/>
  <c r="I276" i="1"/>
  <c r="I202" i="1"/>
  <c r="I210" i="1"/>
  <c r="I82" i="1"/>
  <c r="I212" i="1"/>
  <c r="I234" i="1"/>
  <c r="I184" i="1"/>
  <c r="I204" i="1"/>
  <c r="I211" i="1"/>
  <c r="I56" i="1"/>
  <c r="I177" i="1"/>
  <c r="I278" i="1"/>
  <c r="I87" i="1"/>
  <c r="I174" i="1"/>
  <c r="I258" i="1"/>
  <c r="I226" i="1"/>
  <c r="I224" i="1"/>
  <c r="I146" i="1"/>
  <c r="I72" i="1"/>
  <c r="I245" i="1"/>
  <c r="I244" i="1"/>
  <c r="I80" i="1"/>
  <c r="I228" i="1"/>
  <c r="I217" i="1"/>
  <c r="I152" i="1"/>
  <c r="I78" i="1"/>
  <c r="I125" i="1"/>
  <c r="I47" i="1"/>
  <c r="I198" i="1"/>
  <c r="I222" i="1"/>
  <c r="I246" i="1"/>
  <c r="I157" i="1"/>
  <c r="I176" i="1"/>
  <c r="I208" i="1"/>
  <c r="I50" i="1"/>
  <c r="I263" i="1"/>
  <c r="I142" i="1"/>
  <c r="I54" i="1"/>
  <c r="I205" i="1"/>
  <c r="I179" i="1"/>
  <c r="I164" i="1"/>
  <c r="I223" i="1"/>
  <c r="I70" i="1"/>
  <c r="I203" i="1"/>
  <c r="I63" i="1"/>
  <c r="I227" i="1"/>
  <c r="I186" i="1"/>
  <c r="I280" i="1"/>
  <c r="I101" i="1"/>
  <c r="I268" i="1"/>
  <c r="I109" i="1"/>
  <c r="I162" i="1"/>
  <c r="I30" i="1"/>
  <c r="I86" i="1"/>
  <c r="I254" i="1"/>
  <c r="I192" i="1"/>
  <c r="I235" i="1"/>
  <c r="I165" i="1"/>
  <c r="I81" i="1"/>
  <c r="I28" i="1"/>
  <c r="I43" i="1"/>
  <c r="I168" i="1"/>
  <c r="I206" i="1"/>
  <c r="I35" i="1"/>
  <c r="I38" i="1"/>
  <c r="I10" i="1"/>
  <c r="I149" i="1"/>
  <c r="I132" i="1"/>
  <c r="I55" i="1"/>
  <c r="I240" i="1"/>
  <c r="I131" i="1"/>
  <c r="I236" i="1"/>
  <c r="I48" i="1"/>
  <c r="I267" i="1"/>
  <c r="I17" i="1"/>
  <c r="I281" i="1"/>
  <c r="I178" i="1"/>
  <c r="I51" i="1"/>
  <c r="I200" i="1"/>
  <c r="I274" i="1"/>
  <c r="I93" i="1"/>
  <c r="I49" i="1"/>
  <c r="I159" i="1"/>
  <c r="I102" i="1"/>
  <c r="I175" i="1"/>
  <c r="I161" i="1"/>
  <c r="I137" i="1"/>
  <c r="I214" i="1"/>
  <c r="I32" i="1"/>
  <c r="I75" i="1"/>
  <c r="I118" i="1"/>
  <c r="I97" i="1"/>
  <c r="I45" i="1"/>
  <c r="I201" i="1"/>
  <c r="I225" i="1"/>
  <c r="I144" i="1"/>
  <c r="I253" i="1"/>
  <c r="I171" i="1"/>
  <c r="I133" i="1"/>
  <c r="I114" i="1"/>
  <c r="I243" i="1"/>
  <c r="I124" i="1"/>
  <c r="I237" i="1"/>
  <c r="I122" i="1"/>
  <c r="I231" i="1"/>
  <c r="I106" i="1"/>
  <c r="I169" i="1"/>
  <c r="I21" i="1"/>
  <c r="I196" i="1"/>
  <c r="I39" i="1"/>
  <c r="I64" i="1"/>
  <c r="I145" i="1"/>
  <c r="I58" i="1"/>
  <c r="I239" i="1"/>
  <c r="I229" i="1"/>
  <c r="I189" i="1"/>
  <c r="I119" i="1"/>
  <c r="I29" i="1"/>
  <c r="I183" i="1"/>
  <c r="I37" i="1"/>
  <c r="I207" i="1"/>
  <c r="I247" i="1"/>
  <c r="I66" i="1"/>
  <c r="I20" i="1"/>
  <c r="I170" i="1"/>
  <c r="I91" i="1"/>
  <c r="I12" i="1"/>
  <c r="I110" i="1"/>
  <c r="I59" i="1"/>
  <c r="I85" i="1"/>
  <c r="I238" i="1"/>
  <c r="I260" i="1"/>
  <c r="I194" i="1"/>
  <c r="I65" i="1"/>
  <c r="I40" i="1"/>
  <c r="I265" i="1"/>
  <c r="I158" i="1"/>
  <c r="I67" i="1"/>
  <c r="I230" i="1"/>
  <c r="I18" i="1"/>
  <c r="I197" i="1"/>
  <c r="I190" i="1"/>
  <c r="I160" i="1"/>
  <c r="I182" i="1"/>
  <c r="I199" i="1"/>
  <c r="I279" i="1"/>
  <c r="I61" i="1"/>
  <c r="I105" i="1"/>
  <c r="I191" i="1"/>
  <c r="I134" i="1"/>
  <c r="I173" i="1"/>
  <c r="I232" i="1"/>
  <c r="I129" i="1"/>
  <c r="I251" i="1"/>
  <c r="I166" i="1"/>
  <c r="I188" i="1"/>
  <c r="I128" i="1"/>
  <c r="I221" i="1"/>
  <c r="I215" i="1"/>
  <c r="I256" i="1"/>
  <c r="I261" i="1"/>
  <c r="I112" i="1"/>
  <c r="I219" i="1"/>
  <c r="I193" i="1"/>
  <c r="I73" i="1"/>
  <c r="I277" i="1"/>
  <c r="I100" i="1"/>
  <c r="I153" i="1"/>
  <c r="I121" i="1"/>
  <c r="I185" i="1"/>
  <c r="I94" i="1"/>
  <c r="I31" i="1"/>
  <c r="I154" i="1"/>
  <c r="I41" i="1"/>
  <c r="I88" i="1"/>
  <c r="I46" i="1"/>
  <c r="I167" i="1"/>
  <c r="I99" i="1"/>
  <c r="I156" i="1"/>
  <c r="I155" i="1"/>
  <c r="I84" i="1"/>
  <c r="I163" i="1"/>
  <c r="I60" i="1"/>
  <c r="I33" i="1"/>
  <c r="I255" i="1"/>
  <c r="I23" i="1"/>
  <c r="I241" i="1"/>
  <c r="I135" i="1"/>
  <c r="I195" i="1"/>
  <c r="I233" i="1"/>
  <c r="I52" i="1"/>
  <c r="I120" i="1"/>
  <c r="I148" i="1"/>
  <c r="I139" i="1"/>
  <c r="I15" i="1"/>
  <c r="I257" i="1"/>
  <c r="I90" i="1"/>
  <c r="I209" i="1"/>
  <c r="I141" i="1"/>
  <c r="I92" i="1"/>
  <c r="I218" i="1"/>
  <c r="I220" i="1"/>
  <c r="I25" i="1"/>
  <c r="F27" i="22"/>
  <c r="I187" i="1"/>
  <c r="I138" i="1"/>
  <c r="I19" i="1"/>
  <c r="I89" i="1"/>
  <c r="I248" i="1"/>
  <c r="I213" i="1"/>
  <c r="I36" i="1"/>
  <c r="I216" i="1"/>
  <c r="I34" i="1"/>
  <c r="I180" i="1"/>
  <c r="I136" i="1"/>
  <c r="I42" i="1"/>
  <c r="I252" i="1"/>
  <c r="A285" i="1"/>
  <c r="I116" i="1"/>
  <c r="I27" i="1"/>
  <c r="I53" i="1"/>
  <c r="I117" i="1"/>
  <c r="I57" i="1"/>
  <c r="I98" i="1"/>
  <c r="I127" i="1"/>
  <c r="I172" i="1"/>
  <c r="I62" i="1"/>
  <c r="I275" i="1"/>
  <c r="I123" i="1"/>
  <c r="I272" i="1"/>
  <c r="I264" i="1"/>
  <c r="C27" i="4"/>
  <c r="D27" i="4" s="1"/>
  <c r="I270" i="1"/>
  <c r="N28" i="4"/>
  <c r="N29" i="4" s="1"/>
  <c r="E28" i="4"/>
  <c r="C29" i="3"/>
  <c r="D26" i="3" s="1"/>
  <c r="C26" i="4"/>
  <c r="D27" i="3" l="1"/>
  <c r="C29" i="4"/>
  <c r="D26" i="4"/>
  <c r="D29" i="4" s="1"/>
  <c r="D21" i="3"/>
  <c r="D20" i="3"/>
  <c r="D25" i="3"/>
  <c r="D10" i="3"/>
  <c r="D22" i="3"/>
  <c r="D23" i="3"/>
  <c r="D17" i="3"/>
  <c r="D19" i="3"/>
  <c r="D12" i="3"/>
  <c r="D14" i="3"/>
  <c r="D13" i="3"/>
  <c r="D16" i="3"/>
  <c r="D18" i="3"/>
  <c r="D15" i="3"/>
  <c r="D24" i="3"/>
  <c r="D11" i="3"/>
  <c r="D28" i="3"/>
  <c r="E29" i="4" l="1"/>
  <c r="D30" i="4"/>
  <c r="I29" i="4"/>
  <c r="K29" i="4"/>
  <c r="G29" i="4"/>
  <c r="M29" i="4"/>
  <c r="D29" i="3"/>
  <c r="O29" i="4"/>
  <c r="E30" i="4" l="1"/>
  <c r="F30" i="4"/>
  <c r="G30" i="4" l="1"/>
  <c r="H30" i="4"/>
  <c r="J30" i="4" l="1"/>
  <c r="I30" i="4"/>
  <c r="L30" i="4" l="1"/>
  <c r="K30" i="4"/>
  <c r="M30" i="4" l="1"/>
  <c r="N30" i="4"/>
  <c r="O30" i="4" s="1"/>
</calcChain>
</file>

<file path=xl/sharedStrings.xml><?xml version="1.0" encoding="utf-8"?>
<sst xmlns="http://schemas.openxmlformats.org/spreadsheetml/2006/main" count="3574" uniqueCount="1067">
  <si>
    <t>ORÇAMENTO ORIENTATIVO DA OBRA</t>
  </si>
  <si>
    <t>DADOS</t>
  </si>
  <si>
    <t>CÓDIGO</t>
  </si>
  <si>
    <t>ITEM</t>
  </si>
  <si>
    <t>DESCRIMINAÇÃO</t>
  </si>
  <si>
    <t>UND.</t>
  </si>
  <si>
    <t>QUANTIDADE</t>
  </si>
  <si>
    <t>PREÇO</t>
  </si>
  <si>
    <t>UNITÁRIO (R$)</t>
  </si>
  <si>
    <t>UNITÁRIO+BDI(R$)</t>
  </si>
  <si>
    <t>PESO DO COMPONENTE(%)</t>
  </si>
  <si>
    <t>TOTAL PARCIAL(R$)</t>
  </si>
  <si>
    <t>OBRA:</t>
  </si>
  <si>
    <t>LOCAL:</t>
  </si>
  <si>
    <t>PROP.:</t>
  </si>
  <si>
    <t>DATA:</t>
  </si>
  <si>
    <t>TABELAS DE REFERÊNCIAS</t>
  </si>
  <si>
    <t>BDI - SERVIÇOS</t>
  </si>
  <si>
    <t>1.0</t>
  </si>
  <si>
    <t>SERVIÇOS PRELIMINÁRES</t>
  </si>
  <si>
    <t>SINAPI</t>
  </si>
  <si>
    <t>1.1</t>
  </si>
  <si>
    <t>M2</t>
  </si>
  <si>
    <t>M3</t>
  </si>
  <si>
    <t>M</t>
  </si>
  <si>
    <t>2.0</t>
  </si>
  <si>
    <t>2.1</t>
  </si>
  <si>
    <t>2.2</t>
  </si>
  <si>
    <t>KG</t>
  </si>
  <si>
    <t>COMP01</t>
  </si>
  <si>
    <t>ADMINISTRAÇÃO DE OBRA</t>
  </si>
  <si>
    <t>DESCIRÇÃO</t>
  </si>
  <si>
    <t>UND</t>
  </si>
  <si>
    <t>QUANT</t>
  </si>
  <si>
    <t>VALOR UNITÁRIO</t>
  </si>
  <si>
    <t>VALOR TOTAL</t>
  </si>
  <si>
    <t>H</t>
  </si>
  <si>
    <t xml:space="preserve">CUSTO TOTAL = </t>
  </si>
  <si>
    <t>3.0</t>
  </si>
  <si>
    <t>TABELA COMP01</t>
  </si>
  <si>
    <t>3.1</t>
  </si>
  <si>
    <t>3.2</t>
  </si>
  <si>
    <t>3.3</t>
  </si>
  <si>
    <t>3.4</t>
  </si>
  <si>
    <t>4.0</t>
  </si>
  <si>
    <t>5.0</t>
  </si>
  <si>
    <t>6.0</t>
  </si>
  <si>
    <t>6.1</t>
  </si>
  <si>
    <t>7.0</t>
  </si>
  <si>
    <t>8.0</t>
  </si>
  <si>
    <t>9.0</t>
  </si>
  <si>
    <t>9.1</t>
  </si>
  <si>
    <t>10.0</t>
  </si>
  <si>
    <t>11.0</t>
  </si>
  <si>
    <t>12.0</t>
  </si>
  <si>
    <t>13.0</t>
  </si>
  <si>
    <t>Engenheiro Responsável</t>
  </si>
  <si>
    <t>RESUMO DO ORÇAMENTO</t>
  </si>
  <si>
    <t>TOTAL GLOBAL</t>
  </si>
  <si>
    <t>%</t>
  </si>
  <si>
    <t>TOTAL GERAL DA OBRA</t>
  </si>
  <si>
    <t>PLANEJAMENTO</t>
  </si>
  <si>
    <t>30 DIAS</t>
  </si>
  <si>
    <t>TOTAL EXECUTADO</t>
  </si>
  <si>
    <t>TOTAL ACUMULADO</t>
  </si>
  <si>
    <t>R$</t>
  </si>
  <si>
    <t>60 DIAS</t>
  </si>
  <si>
    <t>90 DIAS</t>
  </si>
  <si>
    <t>CRONOGRAMA FISICO - FINANCEIRO</t>
  </si>
  <si>
    <t>TABELA COMP02</t>
  </si>
  <si>
    <t>2.3</t>
  </si>
  <si>
    <t>ADMINISTRAÇÃO DA OBRA</t>
  </si>
  <si>
    <t>REATERRO MANUAL APILOADO COM SOQUETE. AF_10/2017</t>
  </si>
  <si>
    <t>PREPARO DE FUNDO DE VALA COM LARGURA MENOR QUE 1,5 M (ACERTO DO SOLO NATURAL). AF_08/2020</t>
  </si>
  <si>
    <t>CONCRETO FCK = 25MPA, TRAÇO 1:2,3:2,7 (EM MASSA SECA DE CIMENTO/ AREIA MÉDIA/ BRITA 1) - PREPARO MECÂNICO COM BETONEIRA 400 L. AF_05/2021</t>
  </si>
  <si>
    <t>LANÇAMENTO COM USO DE BALDES, ADENSAMENTO E ACABAMENTO DE CONCRETO EM ESTRUTURAS. AF_02/2022</t>
  </si>
  <si>
    <t>ARMAÇÃO DE BLOCO, VIGA BALDRAME OU SAPATA UTILIZANDO AÇO CA-50 DE 8 MM KG- MONTAGEM. AF_06/2017</t>
  </si>
  <si>
    <t>ARMAÇÃO DE BLOCO, VIGA BALDRAME OU SAPATA UTILIZANDO AÇO CA-50 DE 10 MM - MONTAGEM. AF_06/2017</t>
  </si>
  <si>
    <t>CONCRETAGEM DE PILARES, FCK = 25 MPA, COM USO DE BALDES - LANÇAMENTO, ADENSAMENTO E ACABAMENTO. AF_02/2022</t>
  </si>
  <si>
    <t>MONTAGEM E DESMONTAGEM DE FÔRMA DE PILARES RETANGULARES E ESTRUTURAS SIMILARES, PÉ-DIREITO SIMPLES, EM CHAPA DE MADEIRA COMPENSADA RESINADA, 4 UTILIZAÇÕES. AF_09/2020</t>
  </si>
  <si>
    <t>3.5</t>
  </si>
  <si>
    <t>5.1</t>
  </si>
  <si>
    <t>10.1</t>
  </si>
  <si>
    <t>TABELA COMP03</t>
  </si>
  <si>
    <t>11.1</t>
  </si>
  <si>
    <t>11.2</t>
  </si>
  <si>
    <t>COMP04</t>
  </si>
  <si>
    <t>COMP05</t>
  </si>
  <si>
    <t>TABELA COMP04</t>
  </si>
  <si>
    <t>TABELA COMP05</t>
  </si>
  <si>
    <t>FORNECIMENTO E INSTALAÇÃO DE PLACA DE SINALIZAÇÃO DE ENERGIA (20X20CM)</t>
  </si>
  <si>
    <t>12.1</t>
  </si>
  <si>
    <t>ELETRICISTA COM ENCARGOS COMPLEMENTARES</t>
  </si>
  <si>
    <t>SERVENTE COM ENCARGOS COMPLEMENTARES</t>
  </si>
  <si>
    <t>PLACA DE SINALIZACAO DE SEGURANCA CONTRA INCENDIO, FOTOLUMINESCENTE,QUADRADA, *20 X 20* CM, EM PVC *2* MM ANTI-CHAMAS (SIMBOLOS, CORES E PICTOGRAMAS CONFORME NBR 16820)</t>
  </si>
  <si>
    <t>BUCHA DE NYLON SEM ABA S6, COM PARAFUSO DE 4,20 X 40 MM EM ACO ZINCADO COM ROSCA SOBERBA, CABECA CHATA E FENDA PHILLIPS</t>
  </si>
  <si>
    <t>COMP10</t>
  </si>
  <si>
    <t>APLICAÇÃO DE FUNDO SELADOR ACRÍLICO EM PAREDES, UMA DEMÃO. AF_06/2014</t>
  </si>
  <si>
    <t>ARMAÇÃO DE BLOCO, VIGA BALDRAME OU SAPATA UTILIZANDO AÇO CA-50 DE 12,5 MM - MONTAGEM. AF_06/2017</t>
  </si>
  <si>
    <t>ENGENHEIRO CIVIL DE OBRA JUNIOR COM ENCARGOS COMPLEMENTARES</t>
  </si>
  <si>
    <t>MESTRE DE OBRAS COM ENCARGOS COMPLEMENTARES</t>
  </si>
  <si>
    <t>MOVIMENTO DE TERRA - FUNDAÇÃO E VIGAS BALDRAME</t>
  </si>
  <si>
    <t>PILAR</t>
  </si>
  <si>
    <t>VIGAS</t>
  </si>
  <si>
    <t>FUNDAÇÃO  - SAPATA E VIGAS BALDRAME</t>
  </si>
  <si>
    <t>IMPERMEABILIZAÇÃO - VIGAS BALDRAMES</t>
  </si>
  <si>
    <t>5.2</t>
  </si>
  <si>
    <t>5.3</t>
  </si>
  <si>
    <t>5.4</t>
  </si>
  <si>
    <t>INSTALAÇÕES HIDROSSANITÁRIAS</t>
  </si>
  <si>
    <t>INSTALAÇÕES ELÉTRICAS</t>
  </si>
  <si>
    <t>DESCRIÇÃO</t>
  </si>
  <si>
    <t>9.2</t>
  </si>
  <si>
    <t>3.7</t>
  </si>
  <si>
    <t>3.8</t>
  </si>
  <si>
    <t>ARMAÇÃO DE BLOCO, VIGA BALDRAME OU SAPATA UTILIZANDO AÇO CA-50 DE 05 MM - MONTAGEM. AF_06/2021</t>
  </si>
  <si>
    <t xml:space="preserve">ARRUELA EM ALUMINIO, COM ROSCA, DE 3/4", PARA ELETRODUTO </t>
  </si>
  <si>
    <t xml:space="preserve">BUCHA EM ALUMINIO, COM ROSCA, DE 3/4", PARA ELETRODUTO </t>
  </si>
  <si>
    <t xml:space="preserve">FITA ISOLANTE DE BORRACHA AUTOFUSAO, USO ATE 69 KV (ALTA TENSAO) </t>
  </si>
  <si>
    <t xml:space="preserve">M </t>
  </si>
  <si>
    <t>CAIXA RETANGULAR 4" X 2" MÉDIA (1,30 M DO PISO), PVC, INSTALADA EM PAREDE - FORNECIMENTO E INSTALAÇÃO. AF_12/2015</t>
  </si>
  <si>
    <t>CABO DE COBRE FLEXÍVEL ISOLADO, 2,5 MM², ANTI-CHAMA 0,6/1,0 KV, PARA CIRCUITOS TERMINAIS - FORNECIMENTO E INSTALAÇÃO. AF_12/2015</t>
  </si>
  <si>
    <t>CABO DE COBRE FLEXÍVEL ISOLADO, 4 MM², ANTI-CHAMA 0,6/1,0 KV, PARA CIRCUITOS TERMINAIS - FORNECIMENTO E INSTALAÇÃO. AF_12/2015</t>
  </si>
  <si>
    <t>INTERRUPTOR SIMPLES (1 MÓDULO) COM 1 TOMADA DE EMBUTIR 2P+T 10 A, INCLUINDO SUPORTE E PLACA - FORNECIMENTO E INSTALAÇÃO. AF_12/2015</t>
  </si>
  <si>
    <t>DISJUNTOR MONOPOLAR TIPO DIN, CORRENTE NOMINAL DE 10A - FORNECIMENTO E INSTALAÇÃO. AF_10/2020</t>
  </si>
  <si>
    <t>ELETRODUTO FLEXÍVEL CORRUGADO, PVC, DN 32 MM (1"), PARA CIRCUITOS TERMINAIS, INSTALADO EM PAREDE - FORNECIMENTO E INSTALAÇÃO. AF_12/2015</t>
  </si>
  <si>
    <t>ELETRODUTO FLEXÍVEL CORRUGADO, PVC, DN 25 MM (3/4"), PARA CIRCUITOS TERMINAIS, INSTALADO EM PAREDE - FORNECIMENTO E INSTALAÇÃO. AF_12/201</t>
  </si>
  <si>
    <t>ELETRODUTO RÍGIDO ROSCÁVEL, PVC, DN 25 MM (3/4"), PARA CIRCUITOS TERMINAIS, INSTALADO EM PAREDE - FORNECIMENTO E INSTALAÇÃO. AF_12/201</t>
  </si>
  <si>
    <t>AUXILIAR DE ELETRICISTA COM ENCARGOS COMPLEMENTARES</t>
  </si>
  <si>
    <t>ESCAVAÇÃO MANUAL PARA BLOCO DE COROAMENTO OU SAPATA (INCLUINDO ESCAVAÇÃO PARA COLOCAÇÃO DE FÔRMAS). AF_06/2017</t>
  </si>
  <si>
    <t>ESCAVAÇÃO MANUAL DE VALA PARA VIGA BALDRAME (INCLUINDO ESCAVAÇÃO PARA COLOCAÇÃO DE FÔRMAS). AF_06/2017</t>
  </si>
  <si>
    <t>LASTRO DE CONCRETO MAGRO, APLICADO EM BLOCOS DE COROAMENTO OU SAPATAS,
ESPESSURA DE 3 CM. AF_08/2017</t>
  </si>
  <si>
    <t>COMP08</t>
  </si>
  <si>
    <t>TABELA COMP06</t>
  </si>
  <si>
    <t>TABELA COMP07</t>
  </si>
  <si>
    <t>TABELA COMP08</t>
  </si>
  <si>
    <t>4.1</t>
  </si>
  <si>
    <t>4.2</t>
  </si>
  <si>
    <t>4.3</t>
  </si>
  <si>
    <t>10.2</t>
  </si>
  <si>
    <t>10.3</t>
  </si>
  <si>
    <t>10.4</t>
  </si>
  <si>
    <t>12.2</t>
  </si>
  <si>
    <t>-</t>
  </si>
  <si>
    <t>9.3</t>
  </si>
  <si>
    <t>7.1</t>
  </si>
  <si>
    <t>8.1</t>
  </si>
  <si>
    <t>8.2</t>
  </si>
  <si>
    <t>8.3</t>
  </si>
  <si>
    <t>13.2</t>
  </si>
  <si>
    <t>COMP06</t>
  </si>
  <si>
    <t>COMP07</t>
  </si>
  <si>
    <t>COMP09</t>
  </si>
  <si>
    <t>1.2</t>
  </si>
  <si>
    <t>PLACA DE OBRA (PARA CONSTRUCAO CIVIL) EM CHAPA GALVANIZADA *N. 22*, ADESIVADA, DE *2,4 X 1,2* M (SEM POSTES PARA FIXACAO)</t>
  </si>
  <si>
    <t>1.3</t>
  </si>
  <si>
    <t>LOCACAO CONVENCIONAL DE OBRA, UTILIZANDO GABARITO DE TÁBUAS CORRIDAS PONTALETADAS A CADA 2,00M - 2 UTILIZAÇÕES. AF_10/2018</t>
  </si>
  <si>
    <t>HORAS/DIA</t>
  </si>
  <si>
    <t>DIAS/MÊS</t>
  </si>
  <si>
    <t>MÊS</t>
  </si>
  <si>
    <t>TOTAL</t>
  </si>
  <si>
    <t>ESCAVAÇÃO</t>
  </si>
  <si>
    <t>REATERRO</t>
  </si>
  <si>
    <t>CONCRETO</t>
  </si>
  <si>
    <t>OBJETO</t>
  </si>
  <si>
    <t>LARGURA</t>
  </si>
  <si>
    <t>COMPRIMENTO</t>
  </si>
  <si>
    <t>ALTURA</t>
  </si>
  <si>
    <t>V1</t>
  </si>
  <si>
    <t>V2</t>
  </si>
  <si>
    <t>V3</t>
  </si>
  <si>
    <t>V4</t>
  </si>
  <si>
    <t>V5</t>
  </si>
  <si>
    <t>V6</t>
  </si>
  <si>
    <t>V7</t>
  </si>
  <si>
    <t>V8</t>
  </si>
  <si>
    <t>V9</t>
  </si>
  <si>
    <t>V10</t>
  </si>
  <si>
    <t>V11</t>
  </si>
  <si>
    <t>ESCAVAÇÃO - M3</t>
  </si>
  <si>
    <t>SAPATAS - PILARES</t>
  </si>
  <si>
    <t>SAPATA - PILARES</t>
  </si>
  <si>
    <t>FABRICAÇÃO, MONTAGEM E DESMONTAGEM DE FÔRMA PARA SAPATA, EM MADEIRA SERRADA, E=25 MM, 4 UTILIZAÇÕES. AF_06/2017</t>
  </si>
  <si>
    <t>FABRICAÇÃO, MONTAGEM E DESMONTAGEM DE FÔRMA PARA VIGA BALDRAME, EM MADEIRA SERRADA, E=25 MM, 4 UTILIZAÇÕES. AF_06/2017</t>
  </si>
  <si>
    <t>ARMAÇÃO DE PILAR OU VIGA DE ESTRUTURA DE CONCRETO ARMADO EMBUTIDA EM ALVENARIA DE VEDAÇÃO UTILIZANDO AÇO CA-50 DE 8,0 MM - MONTAGEM. AF_06/2022</t>
  </si>
  <si>
    <t>ARMAÇÃO DE PILAR OU VIGA DE ESTRUTURA DE CONCRETO ARMADO EMBUTIDA EM ALVENARIA DE VEDAÇÃO UTILIZANDO AÇO CA-60 DE 5,0 MM - MONTAGEM. AF_06/2022</t>
  </si>
  <si>
    <t>MONTAGEM E DESMONTAGEM DE FÔRMA DE VIGA, ESCORAMENTO COM PONTALETE DE MADEIRA, PÉ-DIREITO SIMPLES, EM MADEIRA SERRADA, 4 UTILIZAÇÕES. AF_09/2020</t>
  </si>
  <si>
    <t>CONCRETAGEM DE VIGAS E LAJES, FCK=25 MPA, PARA QUALQUER TIPO DE LAJE COM BALDES EM EDIFICAÇÃO TÉRREA - LANÇAMENTO, ADENSAMENTO E ACABAMENTO. AF_02/2022</t>
  </si>
  <si>
    <t>IMPERMEABILIZAÇÃO DE SUPERFÍCIE COM EMULSÃO ASFÁLTICA, 2 DEMÃOS AF_06/2018</t>
  </si>
  <si>
    <t>IMPERMEABILIZAÇÃO</t>
  </si>
  <si>
    <t>SARRAFO *2,5 X 7,5* CM EM PINUS, MISTA OU EQUIVALENTE DA REGIAO - BRUTA</t>
  </si>
  <si>
    <t>PREGO DE ACO POLIDO COM CABECA 17 X 21 (2 X 11)</t>
  </si>
  <si>
    <t>PLACA DE OBRA *2,4 X 1,2* M COM POSTE DE MADEIRA PARA FIXAÇÃO. INSTALAÇÃO E FORNECIMENTO.</t>
  </si>
  <si>
    <t>COMP02</t>
  </si>
  <si>
    <t>TOTAL GERAL</t>
  </si>
  <si>
    <t>3.9</t>
  </si>
  <si>
    <t>ARMAÇÃO DE PILAR OU VIGA DE ESTRUTURA DE CONCRETO ARMADO EMBUTIDA EM ALVENARIA DE VEDAÇÃO UTILIZANDO AÇO CA-50 DE 10,0 MM - MONTAGEM. AF_06/2022</t>
  </si>
  <si>
    <t>5.5</t>
  </si>
  <si>
    <t>ARMAÇÃO DE PILAR OU VIGA DE ESTRUTURA DE CONCRETO ARMADO EMBUTIDA EM ALVENARIA DE VEDAÇÃO UTILIZANDO AÇO CA-50 DE 12,5 MM - MONTAGEM. AF_06/2022</t>
  </si>
  <si>
    <t>*valores retirados do projeto estrutural</t>
  </si>
  <si>
    <t>DISJUNTOR MONOPOLAR TIPO DIN, CORRENTE NOMINAL DE 16A - FORNECIMENTO E INSTALAÇÃO. AF_10/2020</t>
  </si>
  <si>
    <t>ARGAMASSA TRAÇO 1:1:6 (EM VOLUME DE CIMENTO, CAL E AREIA MÉDIA ÚMIDA) PARA EMBOÇO/MASSA ÚNICA/ASSENTAMENTO DE ALVENARIA DE VEDAÇÃO, PREPARO MANUAL.</t>
  </si>
  <si>
    <t>LUMINARIA DE SOBREPOR EM CHAPA DE ACO PARA 2 LAMPADAS FLUORESCENTES DE *18* W, PERFIL COMERCIAL (NAO INCLUI REATOR E LAMPADAS)</t>
  </si>
  <si>
    <t>VERGAS E CONTRAVERGAS</t>
  </si>
  <si>
    <t>VERGA MOLDADA IN LOCO EM CONCRETO PARA JANELAS COM ATÉ 1,5 M DE VÃO. AF_03/2016</t>
  </si>
  <si>
    <t>VERGA MOLDADA IN LOCO EM CONCRETO PARA PORTAS COM ATÉ 1,5 M DE VÃO. AF_03/2016</t>
  </si>
  <si>
    <t>VERGA MOLDADA IN LOCO EM CONCRETO PARA PORTAS COM MAIS DE 1,5 M DE VÃO. AF_03/2016</t>
  </si>
  <si>
    <t>SISTEMA DE VEDAÇÃO (ALVENARIA)</t>
  </si>
  <si>
    <t>ALVENARIA DE VEDAÇÃO DE BLOCOS CERÂMICOS FURADOS NA HORIZONTAL DE 9X19X19 CM (ESPESSURA 9 CM) E ARGAMASSA DE ASSENTAMENTO COM PREPARO EM BETONEIRA. AF_12/2021</t>
  </si>
  <si>
    <t>CHAPISCO APLICADO EM ALVENARIA (SEM PRESENÇA DE VÃOS) E ESTRUTURAS DE CONCRETO DE FACHADA, COM COLHER DE PEDREIRO. ARGAMASSA TRAÇO 1:3 COM PREPARO EM BETONEIRA 400L. AF_06/2014</t>
  </si>
  <si>
    <t>EMBOÇO OU MASSA ÚNICA EM ARGAMASSA TRAÇO 1:2:8, PREPARO MECÂNICO COM BETONEIRA 400 L, APLICADA MANUALMENTE EM PANOS DE FACHADA COM PRESENÇA DE VÃOS, ESPESSURA DE 25 MM. AF_06/2014</t>
  </si>
  <si>
    <t>PINTURA</t>
  </si>
  <si>
    <t>APLICAÇÃO MANUAL DE MASSA ACRÍLICA EM PAREDES EXTERNAS DE CASAS, DUAS DEMÃOS. AF_05/2017</t>
  </si>
  <si>
    <t>APLICAÇÃO E LIXAMENTO DE MASSA LÁTEX EM PAREDES, DUAS DEMÃOS. AF_06/2014</t>
  </si>
  <si>
    <t>APLICAÇÃO MANUAL DE PINTURA COM TINTA LÁTEX ACRÍLICA EM PAREDES, DUAS DEMÃOS. AF_06/2014</t>
  </si>
  <si>
    <t>SISTEMA DE COBERTURA</t>
  </si>
  <si>
    <t>TELHAMENTO COM TELHA METÁLICA TERMOACÚSTICA E = 30 MM, COM ATÉ 2 ÁGUAS, INCLUSO IÇAMENTO. AF_07/2019</t>
  </si>
  <si>
    <t>TRAMA DE AÇO COMPOSTA POR TERÇAS PARA TELHADOS DE ATÉ 2 ÁGUAS PARA TELHA ONDULADA DE FIBROCIMENTO, METÁLICA, PLÁSTICA OU TERMOACÚSTICA, INCLUSO TRANSPORTE VERTICAL. AF_07/2019</t>
  </si>
  <si>
    <t>RUFO EM CHAPA DE AÇO GALVANIZADO NÚMERO 24, CORTE DE 25 CM, INCLUSO TRANSPORTE VERTICAL. AF_07/2019</t>
  </si>
  <si>
    <t>CALHA EM CHAPA DE AÇO GALVANIZADO NÚMERO 24, DESENVOLVIMENTO DE 50 CM, INCLUSO TRANSPORTE VERTICAL. AF_07/2019</t>
  </si>
  <si>
    <t>RUFO EXTERNO/INTERNO EM CHAPA DE AÇO GALVANIZADO NÚMERO 26, CORTE DE 33 CM, INCLUSO IÇAMENTO. AF_07/2019</t>
  </si>
  <si>
    <t>PISOS E CONTRAPISOS</t>
  </si>
  <si>
    <t>PISO EM GRANILITE, MARMORITE OU GRANITINA, AGREGADO COR PRETO, CINZA, PALHA OU BRANCO, E= *8* MM (INCLUSO EXECUCAO)</t>
  </si>
  <si>
    <t>ESQUADRIAS</t>
  </si>
  <si>
    <t>JANELA</t>
  </si>
  <si>
    <t>JANELA DE ALUMÍNIO DE CORRER COM 2 FOLHAS PARA VIDROS, COM VIDROS, BATENTE, ACABAMENTO COM ACETATO OU BRILHANTE E FERRAGENS. EXCLUSIVE ALIZAR E CONTRAMARCO. FORNECIMENTO E INSTALAÇÃO. AF_12/2019</t>
  </si>
  <si>
    <t>PORTA</t>
  </si>
  <si>
    <t>PORTA EM ALUMÍNIO DE ABRIR TIPO VENEZIANA COM GUARNIÇÃO, FIXAÇÃO COM PARAFUSOS - FORNECIMENTO E INSTALAÇÃO. AF_12/2019</t>
  </si>
  <si>
    <t>PORTA DE CORRER DE ALUMÍNIO, COM DUAS FOLHAS PARA VIDRO, INCLUSO VIDRO LISO INCOLOR, FECHADURA E PUXADOR, SEM ALIZAR. AF_12/2019</t>
  </si>
  <si>
    <t>MASSA EXTERNA</t>
  </si>
  <si>
    <t>LOCAL</t>
  </si>
  <si>
    <t>M²</t>
  </si>
  <si>
    <t>TOTAL C/ DESCONTO</t>
  </si>
  <si>
    <t>PLATIBANDA</t>
  </si>
  <si>
    <t>DADOS COLETADOS EM PROJETO ARQUITETÔNICO</t>
  </si>
  <si>
    <t>MASSA INTERNA</t>
  </si>
  <si>
    <t>ALVENARIA</t>
  </si>
  <si>
    <t>QTD</t>
  </si>
  <si>
    <t>COBERTURA</t>
  </si>
  <si>
    <t>CALHA (M)</t>
  </si>
  <si>
    <t>RUFO (M)</t>
  </si>
  <si>
    <t>PINGADEIRA (M)</t>
  </si>
  <si>
    <t>TELHADO (M²)</t>
  </si>
  <si>
    <t>AMPLIAÇÃO</t>
  </si>
  <si>
    <t>DADOS COLETADOS EM PROJETOS ARQUITETÔNICOS</t>
  </si>
  <si>
    <t>FORRO EM RÉGUAS DE PVC, FRISADO, PARA AMBIENTES COMERCIAIS, INCLUSIVE ESTRUTURA DE FIXAÇÃO. AF_05/2017_P</t>
  </si>
  <si>
    <t>FORRO</t>
  </si>
  <si>
    <t>CIRCULAÇÃO</t>
  </si>
  <si>
    <t>ESQUADRIAS - JANELAS</t>
  </si>
  <si>
    <t>DADOS COLETADOS NO PROJETO ARQUITETÔNICO</t>
  </si>
  <si>
    <t>ESQUADRIAS - PORTAS</t>
  </si>
  <si>
    <t>CONTRAPISO EM ARGAMASSA TRAÇO 1:4 (CIMENTO E AREIA), PREPARO MANUAL, APLICADO EM ÁREAS SECAS SOBRE LAJE, NÃO ADERIDO, ACABAMENTO NÃO REFORÇADO, ESPESSURA 4CM. AF_07/2021</t>
  </si>
  <si>
    <t>CONTRAVERGA MOLDADA IN LOCO EM CONCRETO PARA VÃOS DE ATÉ 1,5 M DE COMPRIMENTO. AF_03/2016</t>
  </si>
  <si>
    <t>AMPLIAÇÃO - FUNDAÇÃO</t>
  </si>
  <si>
    <t>AMPLIAÇÃO - TÉRREO E PLATIBANDA</t>
  </si>
  <si>
    <t>2.4</t>
  </si>
  <si>
    <t>3.6</t>
  </si>
  <si>
    <t>4.4</t>
  </si>
  <si>
    <t>13.1</t>
  </si>
  <si>
    <t>14.1</t>
  </si>
  <si>
    <t>14.0</t>
  </si>
  <si>
    <t>14.2</t>
  </si>
  <si>
    <t>14.3</t>
  </si>
  <si>
    <t>14.4</t>
  </si>
  <si>
    <t>14.5</t>
  </si>
  <si>
    <t>14.6</t>
  </si>
  <si>
    <t>15.0</t>
  </si>
  <si>
    <t>15.1</t>
  </si>
  <si>
    <t>15.2</t>
  </si>
  <si>
    <t>15.3</t>
  </si>
  <si>
    <t>15.4</t>
  </si>
  <si>
    <t>15.5</t>
  </si>
  <si>
    <t>16.0</t>
  </si>
  <si>
    <t>16.1</t>
  </si>
  <si>
    <t>BDI - BENEFÍCIOS E DESPESAS INDIRETAS</t>
  </si>
  <si>
    <t>DISCRIMINAÇÃO</t>
  </si>
  <si>
    <t>PERCENTUAL</t>
  </si>
  <si>
    <t>(%)</t>
  </si>
  <si>
    <r>
      <t xml:space="preserve">AC </t>
    </r>
    <r>
      <rPr>
        <sz val="11"/>
        <color theme="1"/>
        <rFont val="Calibri"/>
        <family val="2"/>
        <scheme val="minor"/>
      </rPr>
      <t>- Administração Central</t>
    </r>
  </si>
  <si>
    <r>
      <t xml:space="preserve">DF </t>
    </r>
    <r>
      <rPr>
        <sz val="11"/>
        <color theme="1"/>
        <rFont val="Calibri"/>
        <family val="2"/>
        <scheme val="minor"/>
      </rPr>
      <t>- Custos Financeiros</t>
    </r>
  </si>
  <si>
    <r>
      <t xml:space="preserve">R </t>
    </r>
    <r>
      <rPr>
        <sz val="11"/>
        <color theme="1"/>
        <rFont val="Calibri"/>
        <family val="2"/>
        <scheme val="minor"/>
      </rPr>
      <t>- Riscos</t>
    </r>
  </si>
  <si>
    <t>1.4</t>
  </si>
  <si>
    <r>
      <t xml:space="preserve">S + G </t>
    </r>
    <r>
      <rPr>
        <sz val="11"/>
        <color theme="1"/>
        <rFont val="Calibri"/>
        <family val="2"/>
        <scheme val="minor"/>
      </rPr>
      <t>- Seguros + Garantias</t>
    </r>
  </si>
  <si>
    <t>LUCRO</t>
  </si>
  <si>
    <r>
      <rPr>
        <b/>
        <sz val="11"/>
        <color theme="1"/>
        <rFont val="Calibri"/>
        <family val="2"/>
        <scheme val="minor"/>
      </rPr>
      <t xml:space="preserve">L </t>
    </r>
    <r>
      <rPr>
        <sz val="11"/>
        <color theme="1"/>
        <rFont val="Calibri"/>
        <family val="2"/>
        <scheme val="minor"/>
      </rPr>
      <t>- Lucro Operacional</t>
    </r>
  </si>
  <si>
    <t>TRIBUTOS</t>
  </si>
  <si>
    <t>**ISS</t>
  </si>
  <si>
    <t>COFINS</t>
  </si>
  <si>
    <t>PIS</t>
  </si>
  <si>
    <t>Contribuição Previdenciária - Lei nº 12.546/13</t>
  </si>
  <si>
    <t>TAXA DE BDI A SER APLICADA SOBRE O CUSTO DIRETO</t>
  </si>
  <si>
    <t>VALOR DA OBRA</t>
  </si>
  <si>
    <t>Não incidem IRPJ e CSLL na composição de Tributos</t>
  </si>
  <si>
    <t>Cálculo do BDI:</t>
  </si>
  <si>
    <t>*ISS - Imposto sobre Serviços</t>
  </si>
  <si>
    <t>Conforme declarado pela prefeitura municipal</t>
  </si>
  <si>
    <t>_______________________________</t>
  </si>
  <si>
    <t>Engenheiro Civil - Responsável Técnico</t>
  </si>
  <si>
    <t>Matheus Batista da Silva</t>
  </si>
  <si>
    <t>CREA MT - 53224</t>
  </si>
  <si>
    <t>**ISS - Repassado pelo município.Segundo o que determina a lei nº 8.666/93, admite-se fixar o percentual de BDI, desde que seguindo as técnicas da Engenharia e Custos.</t>
  </si>
  <si>
    <t>Segundo o que determina a lei nº 8.666/93, admite-se fixar o percentual de BDI, desde que seguindo as técnicas da Engenharia e Custos.</t>
  </si>
  <si>
    <t>40,00 %     Sobre Mão de Obra</t>
  </si>
  <si>
    <t>5,00%        ISS - Repassado pelo município</t>
  </si>
  <si>
    <t>CREA/MT - 53224/ MT</t>
  </si>
  <si>
    <t>CREA/MT - 53224/MT</t>
  </si>
  <si>
    <t>3.10</t>
  </si>
  <si>
    <t>ARMAÇÃO DE PILAR OU VIGA DE ESTRUTURA DE CONCRETO ARMADO EMBUTIDA EM ALVENARIA DE VEDAÇÃO UTILIZANDO AÇO CA-50 DE 12,5 MM - MONTAGEM. AF_06/2023</t>
  </si>
  <si>
    <t>4.6</t>
  </si>
  <si>
    <t>5.8</t>
  </si>
  <si>
    <t>CONTRAVERGA MOLDADA IN LOCO EM CONCRETO PARA VÃOS DE MAIS DE 1,5 M DE COMPRIMENTO. AF_03/2016</t>
  </si>
  <si>
    <t>VERGA MOLDADA IN LOCO EM CONCRETO PARA JANELAS COM MAIS DE 1,5 M DE VÃO. AF_03/2016</t>
  </si>
  <si>
    <t>FABRICAÇÃO E INSTALAÇÃO DE TESOURA INTEIRA EM AÇO, VÃO DE 9 M, PARA TELHA ONDULADA DE FIBROCIMENTO, METÁLICA, PLÁSTICA OU TERMOACÚSTICA, INCLUSO IÇAMENTO. AF_12/2015</t>
  </si>
  <si>
    <t xml:space="preserve">SINAPI MT - JULHO/2022 - NÃO DESONERADA </t>
  </si>
  <si>
    <t>15.6</t>
  </si>
  <si>
    <t>15.7</t>
  </si>
  <si>
    <t>15.8</t>
  </si>
  <si>
    <t>15.9</t>
  </si>
  <si>
    <t>15.10</t>
  </si>
  <si>
    <t>15.11</t>
  </si>
  <si>
    <t>15.12</t>
  </si>
  <si>
    <t>15.13</t>
  </si>
  <si>
    <t>15.14</t>
  </si>
  <si>
    <t>15.15</t>
  </si>
  <si>
    <t>15.16</t>
  </si>
  <si>
    <t>15.17</t>
  </si>
  <si>
    <t>15.18</t>
  </si>
  <si>
    <t>15.19</t>
  </si>
  <si>
    <t>15.20</t>
  </si>
  <si>
    <t>15.21</t>
  </si>
  <si>
    <t>15.22</t>
  </si>
  <si>
    <t>15.23</t>
  </si>
  <si>
    <t>15.24</t>
  </si>
  <si>
    <t>15.25</t>
  </si>
  <si>
    <t>15.26</t>
  </si>
  <si>
    <t>15.27</t>
  </si>
  <si>
    <t>13.1.1</t>
  </si>
  <si>
    <t>13.1.2</t>
  </si>
  <si>
    <t>13.2.1</t>
  </si>
  <si>
    <t>13.2.2</t>
  </si>
  <si>
    <t>PARAFUSO DE ACO TIPO CHUMBADOR PARABOLT, DIAMETRO 3/8", COMPRIMENTO 75 MM</t>
  </si>
  <si>
    <t>CÓDIGO SINAPI</t>
  </si>
  <si>
    <t>PONTALETE *7,5 X 7,5* CM EM PINUS, MISTA OU EQUIVALENTE DA REGIAO - BRUTA</t>
  </si>
  <si>
    <t>CARPINTEIRO DE FORMAS COM ENCARGOS COMPLEMENTARES</t>
  </si>
  <si>
    <t>COMPOSIÇÃO DE PREÇOS / SERVIÇOS PRELIMINARES</t>
  </si>
  <si>
    <t>COMPOSIÇÃO DE PREÇOS / ELÉTRICA</t>
  </si>
  <si>
    <t xml:space="preserve">SERVIÇOS FINAIS COMPLEMENTARES </t>
  </si>
  <si>
    <t>ALTURA*</t>
  </si>
  <si>
    <t>LASTRO / PREPARO DE FUNDO - M2</t>
  </si>
  <si>
    <t>**ACRÉSCIMO DE 0,20M PARA CADA LADO PARA MONTAGEM DA FORMA</t>
  </si>
  <si>
    <t>**EM M³, CALCULADO COM 0,03 M DE ALTURA</t>
  </si>
  <si>
    <t>LASTRO **</t>
  </si>
  <si>
    <t>MEMORIAL DE CALCULO / PINTURA</t>
  </si>
  <si>
    <t>MEMORIAL DE CALCULO / FUNDAÇÃO  - SAPATA E VIGAS BALDRAME</t>
  </si>
  <si>
    <t>MEMORIAL DE CALCULO / SISTEMA DE VEDAÇÃO (ALVENARIA)</t>
  </si>
  <si>
    <t>MEMORIAL DE CALCULO / SISTEMA DE COBERTURA</t>
  </si>
  <si>
    <t>MEMORIAL DE CALCULO / PISOS E CONTRAPISOS</t>
  </si>
  <si>
    <t>UNIDADE</t>
  </si>
  <si>
    <t>2,4*1,2</t>
  </si>
  <si>
    <t>CONFORME MEMORIAL DE CALCULO FUNDAÇÃO</t>
  </si>
  <si>
    <t>CONFORME MEMORIAL DE CALCULO VERGAS E CONTRAVERGAS</t>
  </si>
  <si>
    <t>CONFORME MEMORIAL DE CALCULO SISTEMA DE VEDAÇÃO (ALVENARIA)</t>
  </si>
  <si>
    <t>CONFORME MEMORIAL DE CALCULO PINTURA</t>
  </si>
  <si>
    <t>CONFORME MEMORIAL DE CALCULO COBERTURA</t>
  </si>
  <si>
    <t>CONFORME MEMORIAL DE CALCULO PISOS E CONTRAPISOS</t>
  </si>
  <si>
    <t>CONFORME MEMORIAL DE CALCULO ESQUADRIAS</t>
  </si>
  <si>
    <t>CONFORME PROJETO HIDROSSANITARIO</t>
  </si>
  <si>
    <t>CONFORME PROJETO ELETRICO</t>
  </si>
  <si>
    <t>LIMPEZA DE PISO CERÂMICO OU PORCELANATO COM PANO ÚMIDO. AF_04/2019</t>
  </si>
  <si>
    <t>CABO DE COBRE FLEXÍVEL ISOLADO, 10 MM², ANTI-CHAMA 0,6/1,0 KV, PARA CIRCUITOS TERMINAIS - FORNECIMENTO E INSTALAÇÃO. AF_12/2015</t>
  </si>
  <si>
    <t>ACRÉSCIMO**</t>
  </si>
  <si>
    <t>MEMORIAL DE CALCULO</t>
  </si>
  <si>
    <t>CHAPISCO / EMBOÇO INTERNO</t>
  </si>
  <si>
    <t>CHAPISCO / EMBOÇO EXTERNO</t>
  </si>
  <si>
    <t>**ACRÉSCIMO DE 0,10M PARA CADA LADO PARA MONTAGEM DA FORMA</t>
  </si>
  <si>
    <t>ARMAÇÃO DE BLOCO, VIGA BALDRAME OU SAPATA UTILIZANDO AÇO CA-50 DE 6,3 MM KG- MONTAGEM. AF_06/2016</t>
  </si>
  <si>
    <t>LUMINÁRIA PARA 2 LAMPADAS LED DE 36W, BASE G13, EM CHAPA DE AÇO, INCLUSO LAMPADA. INSTALAÇÃO E FORNECIMENTO.</t>
  </si>
  <si>
    <t>LAMPADA LED TUBULAR T8 COM BASE G13, DE 3400 ATÉ 4000 LM - 36 A 40 W - COM MÃO DE OBRA</t>
  </si>
  <si>
    <t>CPOS 41.02.562**</t>
  </si>
  <si>
    <t>** Dados retirados da tabela CPOS sem desoneração de 11/2018</t>
  </si>
  <si>
    <t>V12</t>
  </si>
  <si>
    <t>V13</t>
  </si>
  <si>
    <t>COMPRIMENTO*</t>
  </si>
  <si>
    <t>** valor retirado da parte de cima das vigas baldrames</t>
  </si>
  <si>
    <t>RAMPA</t>
  </si>
  <si>
    <t>BUCHA EM ALUMINIO, COM ROSCA, DE 1 1/2", PARA ELETRODUTO</t>
  </si>
  <si>
    <t>CAIXA RETANGULAR 4" X 2" BAIXA (0,30 M DO PISO), PVC, INSTALADA EM PAREDE - FORNECIMENTO E INSTALAÇÃO. AF_12/2016</t>
  </si>
  <si>
    <t>CAIXA RETANGULAR 4" X 2" ALTA (2,00 M DO PISO), PVC, INSTALADA EM PAREDE - FORNECIMENTO E INSTALAÇÃO. AF_12/2015</t>
  </si>
  <si>
    <t>CURVA 90 GRAUS PARA ELETRODUTO, PVC, ROSCÁVEL, DN 50 MM (1 1/2"), PARA REDE ENTERRADA DE DISTRIBUIÇÃO DE ENERGIA ELÉTRICA - FORNECIMENTO E INSTALAÇÃO. AF_12/2021</t>
  </si>
  <si>
    <t>LUVA PARA ELETRODUTO, PVC, ROSCÁVEL, DN 50 MM (1 1/2"), PARA REDE ENTERRADA DE DISTRIBUIÇÃO DE ENERGIA ELÉTRICA - FORNECIMENTO E INSTALAÇÃO.AF_12/2021</t>
  </si>
  <si>
    <t>TABELA COMP09</t>
  </si>
  <si>
    <t>CABO DE COBRE FLEXÍVEL ISOLADO, 25 MM², ANTI-CHAMA 0,6/1,0 KV, PARA REDE ENTERRADA DE DISTRIBUIÇÃO DE ENERGIA ELÉTRICA - FORNECIMENTO E INSTALAÇÃO. AF_12/2021</t>
  </si>
  <si>
    <t>CABO DE COBRE FLEXÍVEL ISOLADO, 35 MM², ANTI-CHAMA 0,6/1,0 KV, PARA REDE ENTERRADA DE DISTRIBUIÇÃO DE ENERGIA ELÉTRICA - FORNECIMENTO E INSTALAÇÃO. AF_12/2021</t>
  </si>
  <si>
    <t>CABO DE COBRE FLEXÍVEL ISOLADO, 50 MM², ANTI-CHAMA 0,6/1,0 KV, PARA REDE ENTERRADA DE DISTRIBUIÇÃO DE ENERGIA ELÉTRICA - FORNECIMENTO E INSTALAÇÃO. AF_12/2021</t>
  </si>
  <si>
    <t>TOMADA MÉDIA DE EMBUTIR (1 MÓDULO), 2P+T 20 A, INCLUINDO SUPORTE E PLACA - FORNECIMENTO E INSTALAÇÃO. AF_12/2015</t>
  </si>
  <si>
    <t>INTERRUPTOR SIMPLES (1 MÓDULO), 10A/250V, INCLUINDO SUPORTE E PLACA - FORNECIMENTO E INSTALAÇÃO. AF_12/2015</t>
  </si>
  <si>
    <t>TOMADA ALTA DE EMBUTIR (1 MÓDULO), 2P+T 20 A, INCLUINDO SUPORTE E PLACA - FORNECIMENTO E INSTALAÇÃO. AF_12/2015</t>
  </si>
  <si>
    <t>TOMADA BAIXA DE EMBUTIR (1 MÓDULO), 2P+T 10 A, INCLUINDO SUPORTE E PLACA - FORNECIMENTO E INSTALAÇÃO. AF_12/2015</t>
  </si>
  <si>
    <t>DISJUNTOR BIPOLAR TIPO DIN, CORRENTE NOMINAL DE 25A - FORNECIMENTO E INSTALAÇÃO. AF_10/2020</t>
  </si>
  <si>
    <t>DISJUNTOR BIPOLAR TIPO DIN, CORRENTE NOMINAL DE 32A - FORNECIMENTO E INSTALAÇÃO. AF_10/2020</t>
  </si>
  <si>
    <t>DISJUNTOR BIPOLAR TIPO DIN, CORRENTE NOMINAL DE 40A - FORNECIMENTO E INSTALAÇÃO. AF_10/2020</t>
  </si>
  <si>
    <t>DISJUNTOR BIPOLAR TIPO DIN, CORRENTE NOMINAL DE 50A - FORNECIMENTO E INSTALAÇÃO. AF_10/2020</t>
  </si>
  <si>
    <t>TABELA COMP10</t>
  </si>
  <si>
    <t>TERMINAL A COMPRESSAO EM COBRE ESTANHADO PARA CABO 16 MM2, 1 FURO E 1 COMPRESSAO, PARA PARAFUSO DE FIXACAO M6</t>
  </si>
  <si>
    <t>FORNECIMENTO E INSTALAÇÃO DE DISPOSITIVO DPS CLASSE II, 1 POLO, TENSÃO MAXIMA DE 275 V, CORRENTE MAXIMA DE 90 KA (TIPO AC)</t>
  </si>
  <si>
    <t>DISPOSITIVO DPS CLASSE II, 1 POLO, TENSAO MAXIMA DE 275 V, CORRENTE MAXIMA DE *90* KA (TIPO AC)</t>
  </si>
  <si>
    <t>ELETRODUTO FLEXÍVEL CORRUGADO, PEAD, DN 50 (1 1/2"), PARA REDE ENTERRADA DE DISTRIBUIÇÃO DE ENERGIA ELÉTRICA - FORNECIMENTO E INSTALAÇÃO. AF_12/2021</t>
  </si>
  <si>
    <t>ELETRODUTO FLEXÍVEL CORRUGADO, PEAD, DN 90 (3"), PARA REDE ENTERRADA DE DISTRIBUIÇÃO DE ENERGIA ELÉTRICA - FORNECIMENTO E INSTALAÇÃO. AF_12/2021</t>
  </si>
  <si>
    <t>ELETRODUTO FLEXÍVEL CORRUGADO, PEAD, DN 100 (4"), PARA REDE ENTERRADA DE DISTRIBUIÇÃO DE ENERGIA ELÉTRICA - FORNECIMENTO E INSTALAÇÃO. AF_12/2021</t>
  </si>
  <si>
    <t>LUMINÁRIA PARA 1 LAMPADAS LED DE 36W, BASE G13, EM CHAPA DE AÇO, INCLUSO LAMPADA. INSTALAÇÃO E FORNECIMENTO.</t>
  </si>
  <si>
    <t>LUMINÁRIA PARA 1 LAMPADAS LED DE 18W, BASE G13, EM CHAPA DE AÇO, INCLUSO LAMPADA. INSTALAÇÃO E FORNECIMENTO.</t>
  </si>
  <si>
    <t>LAMPADA LED TUBULAR BIVOLT 18/20 W, BASE G13</t>
  </si>
  <si>
    <t>LUMINÁRIA TIPO PLAFON RETANGULAR, DE SOBREPOR, COM LED DE 30 W - FORNECIMENTO E INSTALAÇÃO.</t>
  </si>
  <si>
    <t>LUMINARIA LED REFLETOR RETANGULAR BIVOLT, LUZ BRANCA, 30 W</t>
  </si>
  <si>
    <t>HASTE DE ATERRAMENTO 5/8 PARA SPDA - FORNECIMENTO E INSTALAÇÃO. AF_12/2017</t>
  </si>
  <si>
    <t>ISOLADOR, TIPO ROLDANA, PARA BAIXA TENSÃO - FORNECIMENTO E INSTALAÇÃO. AF_07/2020</t>
  </si>
  <si>
    <t>TUBO DE AÇO GALVANIZADO COM COSTURA, CLASSE MÉDIA, DN 100 (4"), CONEXÃO ROSQUEADA, INSTALADO EM PRUMADAS - FORNECIMENTO E INSTALAÇÃO. AF_10/2020</t>
  </si>
  <si>
    <t>BARRAMENTO DE FASE PARA 12 DISJUNTORES DIN.TRIFÁSICO</t>
  </si>
  <si>
    <t>135562 CPOS</t>
  </si>
  <si>
    <t>SINAPI/CPOS</t>
  </si>
  <si>
    <t>QUADRO DE DISTRIBUIÇÃO TRIFÁSICO, EM PVC, PARA 36 DISJUNTORES DIN, SOBREPOR. INSTALAÇÃO E FORNECIMENTO.</t>
  </si>
  <si>
    <t>ARRUELA EM ALUMINIO, COM ROSCA, DE 1 1/2", PARA ELETRODUTO</t>
  </si>
  <si>
    <t>CABO DE COBRE FLEXÍVEL ISOLADO, 70 MM², ANTI-CHAMA 0,6/1,0 KV, PARA REDE ENTERRADA DE DISTRIBUIÇÃO DE ENERGIA ELÉTRICA - FORNECIMENTO E INSTALAÇÃO. AF_12/2021</t>
  </si>
  <si>
    <t>CABO DE COBRE FLEXÍVEL ISOLADO, 6 MM², ANTI-CHAMA 0,6/1,0 KV, PARA CIRCUITOS TERMINAIS - FORNECIMENTO E INSTALAÇÃO. AF_12/2015</t>
  </si>
  <si>
    <t>CAIXA DE PASSAGEM METALICA DE SOBREPOR COM TAMPA PARAFUSADA, DIMENSOES 40 X40 X 15 CM</t>
  </si>
  <si>
    <t>CAIXA DE PASSAGEM METALICA DE SOBREPOR COM TAMPA PARAFUSADA, DIMENSOES 40 X40 X 15 CM - FORNECIMENTO E INSTALAÇÃO</t>
  </si>
  <si>
    <t>COTACAO</t>
  </si>
  <si>
    <t>CANALETA PVC 50X80MM, 2 METROS - FORNECIMENTO E INSTALAÇÃO</t>
  </si>
  <si>
    <t>CANALETA PVC 50X80MM, 2 METROS - COM FRETE</t>
  </si>
  <si>
    <t>COTAÇÕES</t>
  </si>
  <si>
    <t>ANHAGUERA III</t>
  </si>
  <si>
    <t>ANHAGUERA COMERCIO DE FERRAMENTAS - CNPJ: 00.565.813/0001-29</t>
  </si>
  <si>
    <t>(19) 3516-3000</t>
  </si>
  <si>
    <t>INTERRUPTOR PARALELO (1 MÓDULO), 10A/250V, INCLUINDO SUPORTE E PLACA - FORNECIMENTO E INSTALAÇÃO. AF_12/2015</t>
  </si>
  <si>
    <t>SUPORTE PARAFUSADO COM PLACA DE ENCAIXE 4" X 2" ALTO (2,00 M DO PISO) PARA PONTO ELÉTRICO - FORNECIMENTO E INSTALAÇÃO. AF_12/2015</t>
  </si>
  <si>
    <t>SENSOR DE PRESENÇA SEM FOTOCÉLULA, FIXAÇÃO EM PAREDE - FORNECIMENTO E INSTALAÇÃO. AF_02/2020</t>
  </si>
  <si>
    <t>RELÉ FOTOELÉTRICO PARA COMANDO DE ILUMINAÇÃO EXTERNA 1000 W - FORNECIMENTO E INSTALAÇÃO. AF_08/2020</t>
  </si>
  <si>
    <t>DISJUNTOR MONOPOLAR TIPO DIN, CORRENTE NOMINAL DE 20A - FORNECIMENTO E INSTALAÇÃO. AF_10/2020</t>
  </si>
  <si>
    <t>DISJUNTOR MONOPOLAR TIPO DIN, CORRENTE NOMINAL DE 25A - FORNECIMENTO E INSTALAÇÃO. AF_10/2020</t>
  </si>
  <si>
    <t>DISJUNTOR TRIPOLAR TIPO DIN, CORRENTE NOMINAL DE 10A - FORNECIMENTO E INSTALAÇÃO. AF_10/2020</t>
  </si>
  <si>
    <t>DISJUNTOR BIPOLAR TIPO DIN, CORRENTE NOMINAL DE 63A - FORNECIMENTO E INSTALAÇÃO</t>
  </si>
  <si>
    <t>DISJUNTOR TIPO DIN/IEC, BIPOLAR 63 A</t>
  </si>
  <si>
    <t>DISPOSITIVO DR, 4 POLOS, SENSIBILIDADE DE 30 MA, CORRENTE DE 125 A, TIPO AC - FORNECIMENTO E INSTALAÇÃO</t>
  </si>
  <si>
    <t>DISPOSITIVO DR, 4 POLOS, SENSIBILIDADE DE 30 MA, CORRENTE DE 100 A, TIPO AC</t>
  </si>
  <si>
    <t>LUMINÁRIA ARANDELA TIPO MEIA LUA, DE SOBREPOR, COM 1 LÂMPADA LED DE 6 W, SEM REATOR - FORNECIMENTO E INSTALAÇÃO. AF_02/2020</t>
  </si>
  <si>
    <t>COMP11</t>
  </si>
  <si>
    <t>TABELA COMP11</t>
  </si>
  <si>
    <t>TABELA COMP12</t>
  </si>
  <si>
    <t>COMP12</t>
  </si>
  <si>
    <t>COMP14</t>
  </si>
  <si>
    <t>TABELA COMP13</t>
  </si>
  <si>
    <t>QUADRO DE DISTRIBUICAO, EM PVC, DE EMBUTIR, COM BARRAMENTO TERRA / NEUTRO, PARA 48 DISJUNTORES DIN</t>
  </si>
  <si>
    <t>COMP13</t>
  </si>
  <si>
    <t>TABELA COMP14</t>
  </si>
  <si>
    <t>JARDIM DE INVERNO</t>
  </si>
  <si>
    <t>ESQUADRIAS JARDIM DE INVERNO</t>
  </si>
  <si>
    <t>NECROTÉRIO</t>
  </si>
  <si>
    <t>ESQUADRIAS NECROTÉRIO</t>
  </si>
  <si>
    <t>ESQUADRIAS CIRCULAÇÃO</t>
  </si>
  <si>
    <t>SALA DE ULTRASSOM</t>
  </si>
  <si>
    <t>ESQUADRIAS ULTRASSOM</t>
  </si>
  <si>
    <t>W.C.</t>
  </si>
  <si>
    <t>ESQUADRIAS W.C.</t>
  </si>
  <si>
    <t>W.C. ULTRASSOM</t>
  </si>
  <si>
    <t>ANTESALA</t>
  </si>
  <si>
    <t>ESQUADRIAS ANTESALA</t>
  </si>
  <si>
    <t>W.C. ANTESALA</t>
  </si>
  <si>
    <t>ESQUADRIAS W.C. ULTRASSOM</t>
  </si>
  <si>
    <t>ESQUADRIAS W.C. ANTESALA</t>
  </si>
  <si>
    <t>SALA DE DESCANSO DOS MÉDICOS</t>
  </si>
  <si>
    <t>ESQUADRIAS SALA DE DESCANDO DOS MÉDICOS</t>
  </si>
  <si>
    <t>W.C. SALA DE DESCANSO DOS MÉDICOS</t>
  </si>
  <si>
    <t>ESQUADRIAS W.C. MÉDICOS</t>
  </si>
  <si>
    <t>SALA DE DESCANSO DOS ENFERMEIROS</t>
  </si>
  <si>
    <t>ESQUADRIAS SALA ENFERMEIROS</t>
  </si>
  <si>
    <t>W.C. SALA DE DESCANSO DOS ENFERMEIROS</t>
  </si>
  <si>
    <t>ESQUADRIAS W.C. ENFERMEIROS</t>
  </si>
  <si>
    <t>SALA DE ISOLAMENTO 01</t>
  </si>
  <si>
    <t>ESQUADRIAS SALA DE ISOLAMENTO 01</t>
  </si>
  <si>
    <t>SALA DE ISOLAMENTO 02</t>
  </si>
  <si>
    <t>ESQUADRIAS SALA DE ISOLAMENTO 02</t>
  </si>
  <si>
    <t>INTERNO</t>
  </si>
  <si>
    <t>EXTERNO</t>
  </si>
  <si>
    <t xml:space="preserve">CHAPISCO / EMBOÇO </t>
  </si>
  <si>
    <t>SALA DE SALA DO MOTORISTA</t>
  </si>
  <si>
    <t>ESQUADRIAS SALA DO MOSTORISTA</t>
  </si>
  <si>
    <t>SALA W.C. MOTORISTA</t>
  </si>
  <si>
    <t>ESQUADRIAS W.C. MOTORISTA</t>
  </si>
  <si>
    <t>PAVIMENTO TÉCNICO</t>
  </si>
  <si>
    <t>ESQUADRIAS SALA DO MOTORISTA</t>
  </si>
  <si>
    <t>SALA DO MOTORISTA</t>
  </si>
  <si>
    <t>W.C. MOTORISTA</t>
  </si>
  <si>
    <t>TOTAL (INTERNO E EXTERNO)</t>
  </si>
  <si>
    <t>SELADOR</t>
  </si>
  <si>
    <t>WC ULTRASSOM</t>
  </si>
  <si>
    <t>WC SALA DE ISOLAMENTO 02</t>
  </si>
  <si>
    <t>WC SALA DE ISOLAMENTO 01</t>
  </si>
  <si>
    <t>WC DA ANTESALA</t>
  </si>
  <si>
    <t>SALA DE DESCANSO MÉDICO</t>
  </si>
  <si>
    <t xml:space="preserve">WC SALA DOS MEDICOS </t>
  </si>
  <si>
    <t>SALA DE DESCANSO ENFERMEIROS</t>
  </si>
  <si>
    <t>WC SALA DOS ENFERMEIROS</t>
  </si>
  <si>
    <t>SALA DE DESCANSO MOTORISTA</t>
  </si>
  <si>
    <t>WC SALA DO MOTORISTA</t>
  </si>
  <si>
    <t>CONTRAPISO</t>
  </si>
  <si>
    <t>PISO TÁTIL</t>
  </si>
  <si>
    <t>BRITAGEM</t>
  </si>
  <si>
    <t>MEMORIAL DE CALCULO / VERGAS E CONTRAVERGAS</t>
  </si>
  <si>
    <t>VERGAS - JANELAS COM ATÉ 1,50M</t>
  </si>
  <si>
    <t>TRANSPASSE</t>
  </si>
  <si>
    <t>TOTAL TRANPASSE</t>
  </si>
  <si>
    <t>VERGAS - JANELAS COM MAIS DE 1,50M</t>
  </si>
  <si>
    <t>CONTRAVERGAS - JANELAS COM VÃO COM ATÉ 1,50M</t>
  </si>
  <si>
    <t>CONTRAVERGAS - JANELAS COM VÃO COM MAIS DE 1,50M</t>
  </si>
  <si>
    <t>VERGAS - PORTAS COM ATÉ 1,50M</t>
  </si>
  <si>
    <t>VERGAS - PORTAS COM MAIS DE 1,50M</t>
  </si>
  <si>
    <t>ESQUADRIAS - JANELA MAXIM-AR</t>
  </si>
  <si>
    <t>JANELA DE ALUMÍNIO TIPO MAXIM-AR, COM VIDROS, BATENTE E FERRAGENS. EXCLUSIVE ALIZAR, ACABAMENTO E CONTRAMARCO. FORNECIMENTO E INSTALAÇÃO. AF_12/2019</t>
  </si>
  <si>
    <t>ESQUADRIAS - PORTA VENEZIANA</t>
  </si>
  <si>
    <t>FABRICAÇÃO E INSTALAÇÃO DE TESOURA INTEIRA EM AÇO, VÃO DE 10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</si>
  <si>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</si>
  <si>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3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</si>
  <si>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</si>
  <si>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CAIXA ENTERRADA HIDRÁULICA RETANGULAR EM ALVENARIA COM TIJOLOS CERÂMICOS MACIÇOS, DIMENSÕES INTERNAS: 0,6X0,6X0,6 M PARA REDE DE DRENAGEM. AF_12/2020</t>
  </si>
  <si>
    <t>CAIXA ENTERRADA HIDRÁULICA RETANGULAR EM ALVENARIA COM TIJOLOS CERÂMICOS MACIÇOS, DIMENSÕES INTERNAS: 0,6X0,6X0,6 M PARA REDE DE ESGOTO. AF_12/2020</t>
  </si>
  <si>
    <t>SIFÃO DO TIPO GARRAFA/COPO EM PVC 1.1/4 X 1.1/2 - FORNECIMENTO E INSTALAÇÃO. AF_01/2020</t>
  </si>
  <si>
    <t>VÁLVULA EM PLÁSTICO 1 PARA PIA, TANQUE OU LAVATÓRIO, COM OU SEM LADRÃO - FORNECIMENTO E INSTALAÇÃO. AF_01/2020</t>
  </si>
  <si>
    <t>JOELHO 90 GRAUS, PVC, SERIE NORMAL, ESGOTO PREDIAL, DN 100 MM, JUNTA ELÁSTICA, FORNECIDO E INSTALADO EM RAMAL DE DESCARGA OU RAMAL DE ESGOTO SANITÁRIO. AF_12/2014</t>
  </si>
  <si>
    <t>JOELHO 90 GRAUS, PVC, SERIE NORMAL, ESGOTO PREDIAL, DN 40 MM, JUNTA SOLDÁVEL, FORNECIDO E INSTALADO EM RAMAL DE DESCARGA OU RAMAL DE ESGOTO SANITÁRIO. AF_12/2014</t>
  </si>
  <si>
    <t>JOELHO 45 GRAUS, PVC, SERIE NORMAL, ESGOTO PREDIAL, DN 40 MM, JUNTA SOLDÁVEL, FORNECIDO E INSTALADO EM RAMAL DE DESCARGA OU RAMAL DE ESGOTO SANITÁRIO.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</si>
  <si>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</si>
  <si>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</si>
  <si>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CURTA 90 GRAUS, PVC, SERIE NORMAL, ESGOTO PREDIAL, DN 40 MM, JUNTA SOLDÁVEL, FORNECIDO E INSTALADO EM RAMAL DE DESCARGA OU RAMAL DE ESGOTO SANITÁRIO. AF_12/2014</t>
  </si>
  <si>
    <t>PREFEITURA MUNICIPAL DE SANTO ANTÔNIO DO LESTE - MT</t>
  </si>
  <si>
    <t>COMPOSIÇÃO DE PREÇOS / HIDROSSANITÁRIO</t>
  </si>
  <si>
    <t>CAIXA SIFONADA, PVC, 150 X 150 X 50MM, COM GRELHA QUADRADA, BRANCA - FORNECIMENTO E INSTALAÇÃO</t>
  </si>
  <si>
    <t>ADESIVO PLASTICO PARA PVC, FRASCO COM *850* GR</t>
  </si>
  <si>
    <t>ANEL BORRACHA PARA TUBO ESGOTO PREDIAL, DN 75 MM (NBR 5688)</t>
  </si>
  <si>
    <t>CAIXA SIFONADA, PVC, 150 X 150 X 50 MM, COM GRELHA QUADRADA, BRANCA (NBR 5688)</t>
  </si>
  <si>
    <t>PASTA LUBRIFICANTE PARA TUBOS E CONEXOES COM JUNTA ELASTICA, EMBALAGEM DE *400* GR (USO EM PVC, ACO, POLIETILENO E OUTROS)</t>
  </si>
  <si>
    <t>SOLUCAO PREPARADORA / LIMPADORA PARA PVC, FRASCO COM 1000 CM3</t>
  </si>
  <si>
    <t>LIXA D'AGUA EM FOLHA, GRAO 100</t>
  </si>
  <si>
    <t>AUXILIAR DE ENCANADOR OU BOMBEIRO HIDRÁULICO COM ENCARGOS COMPLEMENTARES</t>
  </si>
  <si>
    <t>ENCANADOR OU BOMBEIRO HIDRÁULICO COM ENCARGOS COMPLEMENTARES</t>
  </si>
  <si>
    <t>JUNCAO SIMPLES, PVC, SERIE R, DN 100 X 50 MM PARA ESGOTO PREDIAL - FORNECIMENTO E INSTALAÇÃO</t>
  </si>
  <si>
    <t>ANEL BORRACHA PARA TUBO ESGOTO PREDIAL, DN 100 MM (NBR 5688)</t>
  </si>
  <si>
    <t>ANEL BORRACHA PARA TUBO ESGOTO PREDIAL, DN 50 MM (NBR 5688)</t>
  </si>
  <si>
    <t>JUNCAO SIMPLES, PVC, DN 100 X 50 MM, SERIE NORMAL PARA ESGOTO PREDIAL</t>
  </si>
  <si>
    <t>COMP03</t>
  </si>
  <si>
    <t>JUNÇÃO SIMPLES, PVC, SERIE NORMAL, ESGOTO PREDIAL, DN 100 X 100 MM, JUNTA ELÁSTICA, FORNECIDO E INSTALADO EM RAMAL DE DESCARGA OU RAMAL DE ESGOTO SANITÁRIO. AF_12/2014</t>
  </si>
  <si>
    <t>REDUÇÃO EXCÊNTRICA, PVC, SERIE NORMAL, DN 100 X 50 MM, JUNTA ELÁSTICA, FORNECIDO E INSTALADO EM REDE DE ESGOTO.</t>
  </si>
  <si>
    <t>REDUCAO EXCENTRICA PVC P/ ESG PREDIAL DN 100 X 50MM</t>
  </si>
  <si>
    <t>TUBO PVC, SERIE NORMAL, ESGOTO PREDIAL, DN 100 MM, FORNECIDO E INSTALADO EM RAMAL DE DESCARGA OU RAMAL DE ESGOTO SANITÁRIO. AF_12/2014</t>
  </si>
  <si>
    <t>TUBO PVC, SERIE NORMAL, ESGOTO PREDIAL, DN 50 MM, FORNECIDO E INSTALADO EM RAMAL DE DESCARGA OU RAMAL DE ESGOTO SANITÁRIO. AF_12/2014</t>
  </si>
  <si>
    <t>TUBO PVC, SERIE NORMAL, ESGOTO PREDIAL, DN 40 MM, FORNECIDO E INSTALADO EM RAMAL DE DESCARGA OU RAMAL DE ESGOTO SANITÁRIO. AF_12/2014</t>
  </si>
  <si>
    <t>TUBO PVC, SERIE NORMAL, ESGOTO PREDIAL, DN 150 MM, FORNECIDO E INSTALADO EM SUBCOLETOR AÉREO DE ESGOTO SANITÁRIO. AF_12/2014</t>
  </si>
  <si>
    <t>TUBO PVC, SÉRIE R, ÁGUA PLUVIAL, DN 100 MM, FORNECIDO E INSTALADO EM CONDUTORES VERTICAIS DE ÁGUAS PLUVIAIS. AF_06/2022</t>
  </si>
  <si>
    <t>CAIXA SIFONADA, PVC, DN 100 X 100 X 50 MM, FORNECIDA E INSTALADA EM RAMAIS DE ENCAMINHAMENTO DE ÁGUA PLUVIAL. AF_06/2022</t>
  </si>
  <si>
    <t>CAIXA SIFONADA, PVC, 100 X 150 X 50MM, COM GRELHA QUADRADA, BRANCA - FORNECIMENTO E INSTALAÇÃO</t>
  </si>
  <si>
    <t>PROLONGAMENTO / PROLONGADOR PARA CAIXA SIFONADA, PVC, 100 MM X 200 MM (NBR 5688)</t>
  </si>
  <si>
    <t>REGISTRO DE ESFERA, PVC, SOLDÁVEL, COM VOLANTE, DN 20 MM - FORNECIMENTO E INSTALAÇÃO. AF_08/2021</t>
  </si>
  <si>
    <t>ADAPTADOR COM FLANGE E ANEL DE VEDAÇÃO, PVC, SOLDÁVEL, DN 20 MM X 1/2, INSTALADO EM RESERVAÇÃO DE ÁGUA DE EDIFICAÇÃO QUE POSSUA RESERVATÓRIO DE FIBRA/FIBROCIMENTO FORNECIMENTO E INSTALAÇÃO. AF_06/2016</t>
  </si>
  <si>
    <t>JOELHO 90 GRAUS, PVC, SOLDÁVEL, DN 20MM, INSTALADO EM RAMAL DE DISTRIBUIÇÃO DE ÁGUA - FORNECIMENTO E INSTALAÇÃO. AF_06/2022</t>
  </si>
  <si>
    <t>JOELHO 90 GRAUS, PVC, SOLDÁVEL, DN 25MM, INSTALADO EM RAMAL DE DISTRIBUIÇÃO DE ÁGUA - FORNECIMENTO E INSTALAÇÃO. AF_06/2022</t>
  </si>
  <si>
    <t>LUVA, PVC, SOLDÁVEL, DN 20MM, INSTALADO EM RAMAL DE DISTRIBUIÇÃO DE ÁGUA - FORNECIMENTO E INSTALAÇÃO. AF_06/2022</t>
  </si>
  <si>
    <t>LUVA, PVC, SOLDÁVEL, DN 25MM, INSTALADO EM RAMAL DE DISTRIBUIÇÃO DE ÁGUA - FORNECIMENTO E INSTALAÇÃO. AF_06/2022</t>
  </si>
  <si>
    <t>TUBO, PVC, SOLDÁVEL, DN 20MM, INSTALADO EM RAMAL OU SUB-RAMAL DE ÁGUA - FORNECIMENTO E INSTALAÇÃO. AF_06/2022</t>
  </si>
  <si>
    <t>CHUVEIRO ELÉTRICO COMUM CORPO PLÁSTICO, TIPO DUCHA FORNECIMENTO E INSTALAÇÃO. AF_01/2020</t>
  </si>
  <si>
    <t>TORNEIRA CROMADA DE MESA, 1/2 OU 3/4, PARA LAVATÓRIO, PADRÃO POPULAR - FORNECIMENTO E INSTALAÇÃO. AF_01/2020</t>
  </si>
  <si>
    <t>VASO SANITÁRIO SIFONADO COM CAIXA ACOPLADA LOUÇA BRANCA, INCLUSO ENGATE FLEXÍVEL EM PLÁSTICO BRANCO, 1/2 X 40CM - FORNECIMENTO E INSTALAÇÃO. AF_01/2020</t>
  </si>
  <si>
    <t>ADAPTADOR CURTO COM BOLSA E ROSCA PARA REGISTRO, PVC, SOLDÁVEL, DN 25MM X 3/4 , INSTALADO EM RAMAL OU SUB-RAMAL DE ÁGUA - FORNECIMENTO E INSTALAÇÃO. AF_06/2022</t>
  </si>
  <si>
    <t>REGISTRO DE ESFERA, PVC, SOLDÁVEL, COM VOLANTE, DN 50 MM - FORNECIMENTO E INSTALAÇÃO. AF_08/2021</t>
  </si>
  <si>
    <t>REGISTRO DE GAVETA BRUTO, LATÃO, ROSCÁVEL, 3/4", COM ACABAMENTO E CANOPLA CROMADOS - FORNECIMENTO E INSTALAÇÃO. AF_08/2021</t>
  </si>
  <si>
    <t>REGISTRO DE PRESSÃO BRUTO, LATÃO, ROSCÁVEL, 3/4", COM ACABAMENTO E CANOPLA CROMADOS - FORNECIMENTO E INSTALAÇÃO. AF_08/2021</t>
  </si>
  <si>
    <t>LUVA COM BUCHA DE LATÃO, PVC, SOLDÁVEL, DN 25MM X 3/4 , INSTALADO EM RAMAL OU SUB-RAMAL DE ÁGUA - FORNECIMENTO E INSTALAÇÃO. AF_06/2022</t>
  </si>
  <si>
    <t>ENGATE FLEXÍVEL EM PLÁSTICO BRANCO, 1/2 X 30CM - FORNECIMENTO E INSTALAÇÃO. AF_01/2020</t>
  </si>
  <si>
    <t>JOELHO 90 GRAUS COM BUCHA DE LATÃO, PVC, SOLDÁVEL, DN 25MM, X 1/2 INSTALADO EM RAMAL OU SUB-RAMAL DE ÁGUA - FORNECIMENTO E INSTALAÇÃO. AF_06/2022</t>
  </si>
  <si>
    <t>ADAPTADOR COM FLANGE E ANEL DE VEDAÇÃO, PVC, SOLDÁVEL, DN 25 MM X 3/4,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</si>
  <si>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</si>
  <si>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BUCHA DE REDUÇÃO, LONGA, PVC, SOLDÁVEL, DN 50 X 25 MM, INSTALADO EM PRUMADA DE ÁGUA - FORNECIMENTO E INSTALAÇÃO. AF_06/2022</t>
  </si>
  <si>
    <t>JOELHO 45 GRAUS, PVC, SOLDÁVEL, DN 50MM, INSTALADO EM RAMAL DE DISTRIBUIÇÃO DE ÁGUA - FORNECIMENTO E INSTALAÇÃO. AF_06/2022</t>
  </si>
  <si>
    <t>JOELHO 90 GRAUS, PVC, SOLDÁVEL, DN 50MM, INSTALADO EM RAMAL DE DISTRIBUIÇÃO DE ÁGUA - FORNECIMENTO E INSTALAÇÃO. AF_06/2022</t>
  </si>
  <si>
    <t>TUBO, PVC, SOLDÁVEL, DN 25MM, INSTALADO EM RAMAL OU SUB-RAMAL DE ÁGUA - FORNECIMENTO E INSTALAÇÃO. AF_06/2022</t>
  </si>
  <si>
    <t>TUBO, PVC, SOLDÁVEL, DN 50MM, INSTALADO EM PRUMADA DE ÁGUA - FORNECIMENTO E INSTALAÇÃO. AF_06/2022</t>
  </si>
  <si>
    <t>TE, PVC, SOLDÁVEL, DN 25MM, INSTALADO EM RAMAL OU SUB-RAMAL DE ÁGUA - FORNECIMENTO E INSTALAÇÃO. AF_06/2022</t>
  </si>
  <si>
    <t>TE, PVC, SOLDÁVEL, DN 50MM, INSTALADO EM PRUMADA DE ÁGUA - FORNECIMENTO E INSTALAÇÃO. AF_06/2022</t>
  </si>
  <si>
    <t>TÊ DE REDUÇÃO, PVC, SOLDÁVEL, DN 50MM X 25MM, INSTALADO EM RAMAL DE DISTRIBUIÇÃO DE ÁGUA - FORNECIMENTO E INSTALAÇÃO. AF_06/2022</t>
  </si>
  <si>
    <t>JOELHO 90 GRAUS COM BUCHA DE LATÃO, PVC, SOLDÁVEL, DN 25MM, X 3/4 INSTALADO EM RAMAL OU SUB-RAMAL DE ÁGUA - FORNECIMENTO E INSTALAÇÃO. AF_06/2022</t>
  </si>
  <si>
    <t>150 DIAS</t>
  </si>
  <si>
    <t>180 DIAS</t>
  </si>
  <si>
    <t>120 DIAS</t>
  </si>
  <si>
    <t>PREFEITURA MUNICIPAL DE SANTO ANTONIO DO LESTE - MT</t>
  </si>
  <si>
    <t>SANTO ANTONIO DO LESTE - MT</t>
  </si>
  <si>
    <t>ENGENHEIRO CIVIL DE OBRA JUNIOR COM ENCARGOS COMPLEMENTARES: 2HR*22DIAS*6MESES
MESTRE DE OBRAS COM ENCARGOS COMPLEMENTARES: 8HR*22DIAS*6MESES</t>
  </si>
  <si>
    <t>1 TESOURA A CADA 3,36 M, SENDO 1 EM CADA PAREDE = 4</t>
  </si>
  <si>
    <t>1 TESOURA A CADA 4 M, SENDO 1 EM CADA PAREDE = 5</t>
  </si>
  <si>
    <t>1 TESOURA A CADA 3,78 M, SENDO 1 EM CADA PAREDE = 4,    1 TESOURA A CADA 3,43, SENDO 1 EM CADA PAREDE = 4 E       1 TESOURA EM CADA PAREDE = 2</t>
  </si>
  <si>
    <t>1 TESOURA A CADA 4,17 M, SENDO 1 EM CADA PAREDE = 3, 1 TESOURA A  CADA 3,16 M, SENDO 1 EM CADA PAREDE = 3 E 1 TESOURA A CADA 3,26 M, SENDO 1 CADA PAREDE = 3</t>
  </si>
  <si>
    <t>1 TESOURA A CADA 3 M = 2</t>
  </si>
  <si>
    <t>FABRICAÇÃO E INSTALAÇÃO DE TESOURA INTEIRA EM AÇO, VÃO DE 4 M, PARA TELHA ONDULADA DE FIBROCIMENTO, METÁLICA, PLÁSTICA OU TERMOACÚSTICA, INCLUSO IÇAMENTO. AF_12/2015</t>
  </si>
  <si>
    <t>1 TESOURA A CADA 3,2 M, SENDO 1 EM CADA PAREDE = 4</t>
  </si>
  <si>
    <t>14.9</t>
  </si>
  <si>
    <t>14.7</t>
  </si>
  <si>
    <t>14.8</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</si>
  <si>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</si>
  <si>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</si>
  <si>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</si>
  <si>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</si>
  <si>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</si>
  <si>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</si>
  <si>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</si>
  <si>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</si>
  <si>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</si>
  <si>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</si>
  <si>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</si>
  <si>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</si>
  <si>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</si>
  <si>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</si>
  <si>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</si>
  <si>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</si>
  <si>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</si>
  <si>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</si>
  <si>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</si>
  <si>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</si>
  <si>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</si>
  <si>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</si>
  <si>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</si>
  <si>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</si>
  <si>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</si>
  <si>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</si>
  <si>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</si>
  <si>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</si>
  <si>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</si>
  <si>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</si>
  <si>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</si>
  <si>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</si>
  <si>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</si>
  <si>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</si>
  <si>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</si>
  <si>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</si>
  <si>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</si>
  <si>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</si>
  <si>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</si>
  <si>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</si>
  <si>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LAJES</t>
  </si>
  <si>
    <t>LAJE PRÉ-MOLDADA UNIDIRECIONAL, BIAPOIADA, PARA PISO, ENCHIMENTO EM CERÂMICA, VIGOTA CONVENCIONAL, ALTURA TOTAL DA LAJE (ENCHIMENTO+CAPA) =
(8+4). AF_11/2</t>
  </si>
  <si>
    <t xml:space="preserve"> M2</t>
  </si>
  <si>
    <t>8.4</t>
  </si>
  <si>
    <t>8.5</t>
  </si>
  <si>
    <t>8.6</t>
  </si>
  <si>
    <t>11.3</t>
  </si>
  <si>
    <t>11.4</t>
  </si>
  <si>
    <t>11.5</t>
  </si>
  <si>
    <t>11.6</t>
  </si>
  <si>
    <t>11.7</t>
  </si>
  <si>
    <t>11.8</t>
  </si>
  <si>
    <t>11.9</t>
  </si>
  <si>
    <t>11.10</t>
  </si>
  <si>
    <t>11.11</t>
  </si>
  <si>
    <t>11.12</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</si>
  <si>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</si>
  <si>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</si>
  <si>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</si>
  <si>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</si>
  <si>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</si>
  <si>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</si>
  <si>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</si>
  <si>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</si>
  <si>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</si>
  <si>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</si>
  <si>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</si>
  <si>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</si>
  <si>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</si>
  <si>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</si>
  <si>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</si>
  <si>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</si>
  <si>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</si>
  <si>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</si>
  <si>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</si>
  <si>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</si>
  <si>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</si>
  <si>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</si>
  <si>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</si>
  <si>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</si>
  <si>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</si>
  <si>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</si>
  <si>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</si>
  <si>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</si>
  <si>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</si>
  <si>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</si>
  <si>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</si>
  <si>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</si>
  <si>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S2</t>
  </si>
  <si>
    <t>S4=S8=S9=S10=S14=S17=S18=S19=S38=S42</t>
  </si>
  <si>
    <t>S5=S6=S12=S13=S16=S20=S21=S23=S24=S28=S30=S33</t>
  </si>
  <si>
    <t>S7=S22=S36</t>
  </si>
  <si>
    <t>S1=S3=S29=S31=S32=S34=S35=S37=S39=S40=S41</t>
  </si>
  <si>
    <t>S11=S27</t>
  </si>
  <si>
    <t>S15=S25</t>
  </si>
  <si>
    <t>S26</t>
  </si>
  <si>
    <t>S43</t>
  </si>
  <si>
    <t>S44</t>
  </si>
  <si>
    <t>S45</t>
  </si>
  <si>
    <t>S46</t>
  </si>
  <si>
    <t>S47</t>
  </si>
  <si>
    <t>S48</t>
  </si>
  <si>
    <t>V14</t>
  </si>
  <si>
    <t>V15</t>
  </si>
  <si>
    <t>V16</t>
  </si>
  <si>
    <t>V17</t>
  </si>
  <si>
    <t>V18</t>
  </si>
  <si>
    <t>V19</t>
  </si>
  <si>
    <t>V20</t>
  </si>
  <si>
    <t>V21</t>
  </si>
  <si>
    <t>V22</t>
  </si>
  <si>
    <t>V23</t>
  </si>
  <si>
    <t>V24</t>
  </si>
  <si>
    <t>V25</t>
  </si>
  <si>
    <t>V26</t>
  </si>
  <si>
    <t>V27</t>
  </si>
  <si>
    <t>V28</t>
  </si>
  <si>
    <t>V29</t>
  </si>
  <si>
    <t>V30</t>
  </si>
  <si>
    <t>V31</t>
  </si>
  <si>
    <t>V32</t>
  </si>
  <si>
    <t>V33</t>
  </si>
  <si>
    <t>V34</t>
  </si>
  <si>
    <t>V35</t>
  </si>
  <si>
    <t>V36</t>
  </si>
  <si>
    <t>V37</t>
  </si>
  <si>
    <t>V38</t>
  </si>
  <si>
    <t>29,89**</t>
  </si>
  <si>
    <t>0,15**</t>
  </si>
  <si>
    <t>ARMAÇÃO DE PILAR OU VIGA DE ESTRUTURA DE CONCRETO ARMADO EMBUTIDA EM ALVENARIA DE VEDAÇÃO UTILIZANDO AÇO CA-50 DE 6,3 MM - MONTAGEM. AF_06/2021</t>
  </si>
  <si>
    <t>6,55+10,5+2,5+2,5+2,5+4+</t>
  </si>
  <si>
    <t>LOCAÇÃO DA OBRA</t>
  </si>
  <si>
    <t>PREFEITURA MUNICIPAL DE SANTO 
ANTONIO DO LESTE - MT</t>
  </si>
  <si>
    <t>PREFEITURA MUNICIPAL DE SANTO 
ANTÔNIO DO LESTE - MT</t>
  </si>
  <si>
    <t>DEMOLIÇÕES E RETIRADAS</t>
  </si>
  <si>
    <t>DEMOLIÇÃO DE ARGAMASSAS, DE FORMA MANUAL, SEM REAPROVEITAMENTO. AF_12/2017</t>
  </si>
  <si>
    <t>DEMOLIÇÃO DE RODAPÉ CERÂMICO, DE FORMA MANUAL, SEM REAPROVEITAMENTO. AF_12/2017</t>
  </si>
  <si>
    <t>REMOÇÃO DE PORTAS, DE FORMA MANUAL, SEM REAPROVEITAMENTO. AF_12/2017</t>
  </si>
  <si>
    <t>RETIRADA DE CALHA</t>
  </si>
  <si>
    <t>COMPOSIÇÃO DE PREÇOS / DEMOLIÇÃO</t>
  </si>
  <si>
    <t>RETIRADA DE RUFO</t>
  </si>
  <si>
    <t>REMOÇÃO DE TELHAS DE FIBROCIMENTO, METÁLICA E CERÂMICA, DE FORMA MECANIZADA, COM USO DE GUINDASTE, SEM REAPROVEITAMENTO. AF_12/2017</t>
  </si>
  <si>
    <t>REMOÇÃO DE TRAMA DE MADEIRA PARA COBERTURA, DE FORMA MANUAL, SEM REAPROVEITAMENTO. AF_12/2017</t>
  </si>
  <si>
    <t>16.2</t>
  </si>
  <si>
    <t>16.3</t>
  </si>
  <si>
    <t>16.4</t>
  </si>
  <si>
    <t>16.5</t>
  </si>
  <si>
    <t>16.6</t>
  </si>
  <si>
    <t>16.7</t>
  </si>
  <si>
    <t>RASGO EM ALVENARIA PARA RAMAIS/ DISTRIBUIÇÃO COM DIAMETROS MENORES OU IGUAIS A 40 MM. AF_05/2015</t>
  </si>
  <si>
    <t>RASPO SPDA / AGUA FRIA / AR CONDICIONADO</t>
  </si>
  <si>
    <t>TUBO, PVC, SOLDÁVEL, DN 25MM, INSTALADO EM DRENO DE AR-CONDICIONADO - FORNECIMENTO E INSTALAÇÃO. AF_12/2014</t>
  </si>
  <si>
    <t>AR CONDICIONADO DO CPD</t>
  </si>
  <si>
    <t>RASGO E CHUMBAMENTO EM ALVENARIA PARA TUBOS DE SPLIT PAREDE DE 9000 A 24000 BTUS/H. AF_11/2021</t>
  </si>
  <si>
    <t>16.8</t>
  </si>
  <si>
    <t>16.8.1</t>
  </si>
  <si>
    <t>16.8.2</t>
  </si>
  <si>
    <t>16.9</t>
  </si>
  <si>
    <t>16.9.1</t>
  </si>
  <si>
    <t>RECUPERAÇÃO ESTRUTURAL</t>
  </si>
  <si>
    <t>MONTAGEM E DESMONTAGEM DE FÔRMA DE PILARES RETANGULARES E ESTRUTURAS SIMILARES, PÉ-DIREITO SIMPLES, EM MADEIRA SERRADA, 2 UTILIZAÇÕES. AF_09/2020</t>
  </si>
  <si>
    <t>ARMAÇÃO DE PILAR OU VIGA DE ESTRUTURA CONVENCIONAL DE CONCRETO ARMADO UTILIZANDO AÇO CA-60 DE 5,0 MM - MONTAGEM. AF_06/2022</t>
  </si>
  <si>
    <t>ARMAÇÃO DE PILAR OU VIGA DE ESTRUTURA CONVENCIONAL DE CONCRETO ARMADO UTILIZANDO AÇO CA-50 DE 10,0 MM - MONTAGEM. AF_06/2022</t>
  </si>
  <si>
    <t>17.0</t>
  </si>
  <si>
    <t>17.1</t>
  </si>
  <si>
    <t>17.2</t>
  </si>
  <si>
    <t>17.3</t>
  </si>
  <si>
    <t>17.4</t>
  </si>
  <si>
    <t>17.5</t>
  </si>
  <si>
    <t>KIT DE PORTA-PRONTA DE MADEIRA EM ACABAMENTO MELAMÍNICO BRANCO, FOLHA LEVE OU MÉDIA, E BATENTE METÁLICO, 90X210CM, FIXAÇÃO COM ARGAMASSA - FORNECIMENTO E INSTALAÇÃO. AF_12/2019</t>
  </si>
  <si>
    <t>13.2.3</t>
  </si>
  <si>
    <t>TELHAMENTO COM TELHA DE AÇO/ALUMÍNIO E = 0,5 MM, COM ATÉ 2 ÁGUAS, INCLUSO IÇAMENTO. AF_07/2019</t>
  </si>
  <si>
    <t>CHAPIM (RUFO CAPA) EM AÇO GALVANIZADO, CORTE 33. AF_11/2020</t>
  </si>
  <si>
    <t>18.0</t>
  </si>
  <si>
    <t>REVESTIMENTO</t>
  </si>
  <si>
    <t>PAREDES INTERNA</t>
  </si>
  <si>
    <t>PAREDES EXTERNAS</t>
  </si>
  <si>
    <t>18.1</t>
  </si>
  <si>
    <t>18.2</t>
  </si>
  <si>
    <t>18.1.1</t>
  </si>
  <si>
    <t>18.2.1</t>
  </si>
  <si>
    <t>REVESTIMENTO CERÂMICO PARA PAREDES EXTERNAS EM PASTILHAS DE PORCELANA 2,5 X 2,5 CM (PLACAS DE 30 X 30 CM), ALINHADAS A PRUMO, APLICADO EM PANOS SEM VÃOS. AF_10/2014</t>
  </si>
  <si>
    <t>REVESTIMENTO CERÂMICO PARA PAREDES EXTERNAS EM PASTILHAS DE PORCELANA 5 X 5 CM (PLACAS DE 30 X 30 CM), ALINHADAS A PRUMO, APLICADO EM PANOS SEM VÃOS. AF_06/2014</t>
  </si>
  <si>
    <t>PINTURA INTERNA PAREDE USB</t>
  </si>
  <si>
    <t>PINTURA DE ACABAMENTO COM APLICAÇÃO DE 02 DEMÃOS DE TINTA A BASE DE RESINA EPÓXI, RENAVRAN FBR 720 - RENNER OU SIMILAR - R1</t>
  </si>
  <si>
    <t>L</t>
  </si>
  <si>
    <t>REVESTIMENTO EPOXI DE ALTA RESISTENCIA QUIMICA, ISENTO DE SOLVENTES, BICOMPONENTE</t>
  </si>
  <si>
    <t>PINTOR COM ENCARGOS COMPLEMENTARES</t>
  </si>
  <si>
    <t>PINTURA INTERNA TETO USB</t>
  </si>
  <si>
    <t>10.5</t>
  </si>
  <si>
    <t>10.5.1</t>
  </si>
  <si>
    <t>10.5.2</t>
  </si>
  <si>
    <t>10.6</t>
  </si>
  <si>
    <t>10.6.1</t>
  </si>
  <si>
    <t>10.6.2</t>
  </si>
  <si>
    <t>APLICAÇÃO E LIXAMENTO DE MASSA LÁTEX EM TETO, DUAS DEMÃOS. AF_06/2014</t>
  </si>
  <si>
    <t>PINTURA EXTERNA USB</t>
  </si>
  <si>
    <t>PINTURA LETREIRO E BRASÃO</t>
  </si>
  <si>
    <t>10.7</t>
  </si>
  <si>
    <t>10.7.1</t>
  </si>
  <si>
    <t>10.7.2</t>
  </si>
  <si>
    <t>10.8</t>
  </si>
  <si>
    <t>10.8.1</t>
  </si>
  <si>
    <t>12777/ORSE</t>
  </si>
  <si>
    <t>PINTURA DE LETRAS - LETREIRO, SOBRE PAREDES, COM LIXAMENTO, APLICAÇÃO DE 01 DEMÃO DE LÍQUIDO SELADOS ACRÍLICO, 02 DEMÃOS DE MASSA ACRÍLICA E 02 DEMÃOS DE TINTA PVA LATEX CONVENCIONAL PARA EXTERIORES</t>
  </si>
  <si>
    <t>PINTURA EXTERNA LAVANDERIA / GARAGEM</t>
  </si>
  <si>
    <t>10.9</t>
  </si>
  <si>
    <t>10.9.1</t>
  </si>
  <si>
    <t>10.9.2</t>
  </si>
  <si>
    <t>14.50</t>
  </si>
  <si>
    <t>14.51</t>
  </si>
  <si>
    <t>LUVA DE REDUÇÃO, PVC, SOLDÁVEL, DN 50MM X 25MM, INSTALADO EM PRUMADA DE ÁGUA FORNECIMENTO E INSTALAÇÃO. AF_06/2022</t>
  </si>
  <si>
    <t>FORNECIMENTO E INSTALAÇÃO DE BATE MACA H=20 COR BRANCA</t>
  </si>
  <si>
    <t>FORNECIMENTO E INSTALAÇÃO DE RODAPÉ CURVO VINÍLICO HOSPITALAR</t>
  </si>
  <si>
    <t>LIMPEZA DE REVESTIMENTO CERÂMICO EM PAREDE COM PANO ÚMIDO AF_04/2019</t>
  </si>
  <si>
    <t>LIMPEZA DE PISO CERÂMICO OU PORCELANATO COM VASSOURA A SECO. AF_04/2019</t>
  </si>
  <si>
    <t>COTAÇÃO</t>
  </si>
  <si>
    <t>BATE MACA H=20</t>
  </si>
  <si>
    <t>RODAPÉ CURVO VINÍLICO HOSPITALAR</t>
  </si>
  <si>
    <t>TABELA COMP15</t>
  </si>
  <si>
    <t>COMP15</t>
  </si>
  <si>
    <t>TABELA COMP16</t>
  </si>
  <si>
    <t>COMP16</t>
  </si>
  <si>
    <t>TABELA COMP17</t>
  </si>
  <si>
    <t>COMP17</t>
  </si>
  <si>
    <t>TABELA COMP18</t>
  </si>
  <si>
    <t>COMP18</t>
  </si>
  <si>
    <t>TABELA COMP19</t>
  </si>
  <si>
    <t>COMP19</t>
  </si>
  <si>
    <t>COMP20</t>
  </si>
  <si>
    <t>TABELA COMP20</t>
  </si>
  <si>
    <t>TABELA COMP21</t>
  </si>
  <si>
    <t>TABELA COMP22</t>
  </si>
  <si>
    <t>COMP21</t>
  </si>
  <si>
    <t>COMP22</t>
  </si>
  <si>
    <t>EXECUÇÃO DE DEPÓSITO EM CANTEIRO DE OBRA EM CHAPA DE MADEIRA COMPENSADA, NÃO INCLUSO MOBILIÁRIO. AF_04/2016</t>
  </si>
  <si>
    <t>EXECUÇÃO DE ALMOXARIFADO EM CANTEIRO DE OBRA EM CHAPA DE MADEIRA COMPENSADA, INCLUSO PRATELEIRAS. AF_02/2016</t>
  </si>
  <si>
    <t>EXECUÇÃO DE SANITÁRIO E VESTIÁRIO EM CANTEIRO DE OBRA EM CHAPA DE MADEIRA COMPENSADA, NÃO INCLUSO MOBILIÁRIO. AF_02/2016</t>
  </si>
  <si>
    <t>1.5</t>
  </si>
  <si>
    <t>Numero do Ambiente</t>
  </si>
  <si>
    <t>Nome do Ambiente</t>
  </si>
  <si>
    <t>Medida Interna x</t>
  </si>
  <si>
    <t>Medida Interna y</t>
  </si>
  <si>
    <t>Área (m²)</t>
  </si>
  <si>
    <t>Perímetro (m)</t>
  </si>
  <si>
    <t>Pé-direito (m)</t>
  </si>
  <si>
    <t>Altura Revestimento cerâmico</t>
  </si>
  <si>
    <t>Aberturas das Portas</t>
  </si>
  <si>
    <t>Revestimento Interno pastilha PERIMETRO MENOS AS PORTAS</t>
  </si>
  <si>
    <t>Área das paredes Revs Cerâmico</t>
  </si>
  <si>
    <t>Perímetro com Rodapé</t>
  </si>
  <si>
    <t>Perímetro com BATEMACA</t>
  </si>
  <si>
    <t>Esterilização</t>
  </si>
  <si>
    <t>Lavagem/Expurgo</t>
  </si>
  <si>
    <t>Vestiário Masculino</t>
  </si>
  <si>
    <t>W.C. Masc.</t>
  </si>
  <si>
    <t>Vestiário Feminino</t>
  </si>
  <si>
    <t>W.C. Feminino</t>
  </si>
  <si>
    <t>Guarda de Mat. Hospitalares</t>
  </si>
  <si>
    <t>D.M.L.</t>
  </si>
  <si>
    <t>Serviço</t>
  </si>
  <si>
    <t>Posto de Enfermagem</t>
  </si>
  <si>
    <t>Observação ao  lado 10</t>
  </si>
  <si>
    <t>Observação Indígena</t>
  </si>
  <si>
    <t>Sala de Hidratação</t>
  </si>
  <si>
    <t>Observação Masculina 02</t>
  </si>
  <si>
    <t>Observação Feminina 02</t>
  </si>
  <si>
    <t>W.C. PNE</t>
  </si>
  <si>
    <t>Observação Feminina</t>
  </si>
  <si>
    <t>Observação Masculina</t>
  </si>
  <si>
    <t>Consultório Médico</t>
  </si>
  <si>
    <t>Farmácia</t>
  </si>
  <si>
    <t>Inalação</t>
  </si>
  <si>
    <t>Consultório/Coordenação de Enf.</t>
  </si>
  <si>
    <t>Triagem</t>
  </si>
  <si>
    <t>xxxxxx</t>
  </si>
  <si>
    <t>W.C. PNE Masc.</t>
  </si>
  <si>
    <t>Entrega</t>
  </si>
  <si>
    <t>Coleta de Sangue</t>
  </si>
  <si>
    <t>Laboratório</t>
  </si>
  <si>
    <t>Classificação e Distr. Amostras</t>
  </si>
  <si>
    <t>Expurgo</t>
  </si>
  <si>
    <t>Parasitologia</t>
  </si>
  <si>
    <t>Sala  de procedimentos</t>
  </si>
  <si>
    <t>Sala de Urgência</t>
  </si>
  <si>
    <t>Hall / Enfermagem</t>
  </si>
  <si>
    <t>Sala de Higienização</t>
  </si>
  <si>
    <t>Câmara Clara e Interpretação</t>
  </si>
  <si>
    <t>Sala de Utilidades- novo C.P.D.</t>
  </si>
  <si>
    <t>Hall do Raio-X</t>
  </si>
  <si>
    <t>Vestiário Raio-X</t>
  </si>
  <si>
    <t>Sala de Raio- X</t>
  </si>
  <si>
    <t>Hall</t>
  </si>
  <si>
    <t>Circulação</t>
  </si>
  <si>
    <t>Iluminação / Ventilação</t>
  </si>
  <si>
    <t>Espera / Recepção</t>
  </si>
  <si>
    <t>Parada Ambulancia</t>
  </si>
  <si>
    <t>Acesso Principal</t>
  </si>
  <si>
    <t>Total</t>
  </si>
  <si>
    <t>Administração Local</t>
  </si>
  <si>
    <t>comprimento</t>
  </si>
  <si>
    <t>altura</t>
  </si>
  <si>
    <t>área (m2)</t>
  </si>
  <si>
    <t>Placa de Obra em chapa de aço galvanizada</t>
  </si>
  <si>
    <t xml:space="preserve">comprimento </t>
  </si>
  <si>
    <t>largura</t>
  </si>
  <si>
    <t>Depósito de Materiais</t>
  </si>
  <si>
    <t>Á</t>
  </si>
  <si>
    <t>Quantitativo Revestimento ceramico externo</t>
  </si>
  <si>
    <t>Ver Projeto Paredes externas cotadas</t>
  </si>
  <si>
    <t>iniciando canto inferior esquerdo sentido horario, Esterilização</t>
  </si>
  <si>
    <t>Porta</t>
  </si>
  <si>
    <t>Parede Frontal com tijolos de vidro</t>
  </si>
  <si>
    <t>pilares</t>
  </si>
  <si>
    <t>TUBOS DE AP</t>
  </si>
  <si>
    <t>19X</t>
  </si>
  <si>
    <t xml:space="preserve">CURVAS </t>
  </si>
  <si>
    <t>Pintura externa Lavanderia e Garagem</t>
  </si>
  <si>
    <t xml:space="preserve">Perimetro </t>
  </si>
  <si>
    <t>Telhado</t>
  </si>
  <si>
    <t>m2</t>
  </si>
  <si>
    <t>Descrição</t>
  </si>
  <si>
    <t>Unidade</t>
  </si>
  <si>
    <t>Calha</t>
  </si>
  <si>
    <t>m</t>
  </si>
  <si>
    <t>REMOÇÃO DE PORTAS</t>
  </si>
  <si>
    <t>Recuperaçõ estrutural</t>
  </si>
  <si>
    <t>qtde</t>
  </si>
  <si>
    <t>b</t>
  </si>
  <si>
    <t>h</t>
  </si>
  <si>
    <t>comp</t>
  </si>
  <si>
    <t>m3</t>
  </si>
  <si>
    <t>Pilares de reforço</t>
  </si>
  <si>
    <t>vigas de reforço</t>
  </si>
  <si>
    <t>fundações reforço</t>
  </si>
  <si>
    <t>cosiderando 100 kg de aço / m3 de concreto</t>
  </si>
  <si>
    <t>aço</t>
  </si>
  <si>
    <t>forma para concretage</t>
  </si>
  <si>
    <t>4*2</t>
  </si>
  <si>
    <t>3*2</t>
  </si>
  <si>
    <t>1,5*3</t>
  </si>
  <si>
    <t>ORSE</t>
  </si>
  <si>
    <t>11.13</t>
  </si>
  <si>
    <t>11.14</t>
  </si>
  <si>
    <t>11.15</t>
  </si>
  <si>
    <t>11.16</t>
  </si>
  <si>
    <t>11.17</t>
  </si>
  <si>
    <t>CONFORME MEMORIAL DE CALCULO DE BATE MACA</t>
  </si>
  <si>
    <t>CONFORME QUADRO DE QUATITATIVOS</t>
  </si>
  <si>
    <t>CONFORME QUADRO DE QUANTITATIVOS</t>
  </si>
  <si>
    <t>1.6</t>
  </si>
  <si>
    <t>1.7</t>
  </si>
  <si>
    <t>TAPUME COM COMPENSADO DE MADEIRA. AF_05/2018</t>
  </si>
  <si>
    <t>67,63*2</t>
  </si>
  <si>
    <t>X</t>
  </si>
  <si>
    <t>GRADIL EM METALON, H=2,00M, INCLUSIVE BROCA DE 25CM (0,80M), PINTURA EM FUNDO ANTICORROSIVO (2 DEMAOS) E ESMALTE EM 2 DEMAOS</t>
  </si>
  <si>
    <t>SINAPI ou Cot. De Mercado</t>
  </si>
  <si>
    <t>COMPONENTES</t>
  </si>
  <si>
    <t>UN</t>
  </si>
  <si>
    <t>Quantidade</t>
  </si>
  <si>
    <t>Custos
Unit. (R$)</t>
  </si>
  <si>
    <t>Custos
Total (R$)</t>
  </si>
  <si>
    <t>MATERIAIS</t>
  </si>
  <si>
    <t>INSUMO</t>
  </si>
  <si>
    <t>EQUIPAMENTOS</t>
  </si>
  <si>
    <t>SERVIÇO</t>
  </si>
  <si>
    <t>MÃO DE OBRA</t>
  </si>
  <si>
    <t>**COMPOSIÇÃO BASEADA NA TABELA AGESUL, CÓDIGO 2001004041, JANEIRO/2022</t>
  </si>
  <si>
    <t>COTAÇÃO - 01</t>
  </si>
  <si>
    <t>TUBO QUADRADO 80X80X1,50MM</t>
  </si>
  <si>
    <t>BR</t>
  </si>
  <si>
    <t>DATA</t>
  </si>
  <si>
    <t>NOME DA EMPRESA FORNECEDORA</t>
  </si>
  <si>
    <t>VALOR COTADO</t>
  </si>
  <si>
    <t>CNPJ</t>
  </si>
  <si>
    <t>TELEFONE</t>
  </si>
  <si>
    <t>CONTATO</t>
  </si>
  <si>
    <t>PERFILADOS MULTIAÇO</t>
  </si>
  <si>
    <t>02.019.067/0003-65</t>
  </si>
  <si>
    <t>(65) 3634-3050</t>
  </si>
  <si>
    <t>EVILA</t>
  </si>
  <si>
    <t>FERMAT</t>
  </si>
  <si>
    <t>03.658.692/0004-09</t>
  </si>
  <si>
    <t>(65) 3665-6107</t>
  </si>
  <si>
    <t>ANDERSON</t>
  </si>
  <si>
    <t>AÇOFER</t>
  </si>
  <si>
    <t>03.989.217/0013-06</t>
  </si>
  <si>
    <t>(65) 3646-4422</t>
  </si>
  <si>
    <t>ANA</t>
  </si>
  <si>
    <t>VALOR ACATADO MEDIANA</t>
  </si>
  <si>
    <t>COTAÇÃO - 02</t>
  </si>
  <si>
    <t>TUBO RETANGULAR 20X30X1,20MM</t>
  </si>
  <si>
    <t>COTAÇÃO - 03</t>
  </si>
  <si>
    <t>TUBO RETANGULAR 30X50X1,20MM</t>
  </si>
  <si>
    <t>13.3</t>
  </si>
  <si>
    <t>13.3.1</t>
  </si>
  <si>
    <t>GRADIL</t>
  </si>
  <si>
    <t>COMP</t>
  </si>
  <si>
    <t>CONFORME PROJETO ARQUITETONICO</t>
  </si>
  <si>
    <t>PORTAO</t>
  </si>
  <si>
    <t>PORTAO DE CORRER EM CHAPA TIPO PAINEL LAMBRIL QUADRADO, COM PORTA SOCIAL COMPLETA INCLUIDA, COM REQUADRO, ACABAMENTO NATURAL, COM TRILHOS E ROLDANAS</t>
  </si>
  <si>
    <t>PEDREIRO COM ENCARGOS COMPLEMENTARES</t>
  </si>
  <si>
    <t>ARGAMASSA TRAÇO 1:0,5:4,5 (EM VOLUME DE CIMENTO, CAL E AREIA MÉDIA ÚMIDA), PREPARO MECÂNICO COM BETONEIRA 400 L. AF_08/2019</t>
  </si>
  <si>
    <t>CAIXA RETANGULAR 4" X 4" BAIXA (0,30 M DO PISO), PVC, INSTALADA EM PAREDE - FORNECIMENTO E INSTALAÇÃO. AF_12/2015</t>
  </si>
  <si>
    <t>CAIXA OCTOGONAL 3" X 3", PVC, INSTALADA EM LAJE - FORNECIMENTO E INSTALAÇÃO. AF_12/2015</t>
  </si>
  <si>
    <t>CABO DE COBRE FLEXÍVEL ISOLADO, 150 MM², ANTI-CHAMA 0,6/1,0 KV, PARA REDE ENTERRADA DE DISTRIBUIÇÃO DE ENERGIA ELÉTRICA - FORNECIMENTO E INSTALAÇÃO. AF_12/2021</t>
  </si>
  <si>
    <t>CABO DE COBRE FLEXÍVEL ISOLADO, 16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</si>
  <si>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</si>
  <si>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INTERRUPTOR SIMPLES (2 MÓDULOS), 10A/250V, INCLUINDO SUPORTE E PLACA - FORNECIMENTO E INSTALAÇÃO. AF_12/2015</t>
  </si>
  <si>
    <t>INTERRUPTOR SIMPLES (3 MÓDULOS), 10A/250V, INCLUINDO SUPORTE E PLACA - FORNECIMENTO E INSTALAÇÃO. AF_12/2015</t>
  </si>
  <si>
    <t>DISJUNTOR BIPOLAR TIPO DIN, CORRENTE NOMINAL DE 16A - FORNECIMENTO E INSTALAÇÃO. AF_10/2020</t>
  </si>
  <si>
    <t>DISJUNTOR TERMOMAGNÉTICO TRIPOLAR , CORRENTE NOMINAL DE 400A - FORNECIMENTO E INSTALAÇÃO. AF_10/2020</t>
  </si>
  <si>
    <t>FORNECIMENTO E INSTALAÇÃO DE DISPOSITIVO DPS CLASSE II, 1 POLO, TENSÃO MAXIMA DE 175 V, CORRENTE MAXIMA DE 45 KA (TIPO AC)</t>
  </si>
  <si>
    <t>DISPOSITIVO DPS CLASSE II, 1 POLO, TENSAO MAXIMA DE 175 V, CORRENTE MAXIMA DE *45* KA (TIPO AC)</t>
  </si>
  <si>
    <t>DISJUNTOR TRIPOLAR TIPO NEMA, CORRENTE NOMINAL DE 60 ATÉ 100A - FORNECIMENTO E INSTALAÇÃO. AF_10/2020</t>
  </si>
  <si>
    <t>QUADRO DE MEDIÇÃO GERAL DE ENERGIA PARA 1 MEDIDOR DE SOBREPOR - FORNECIMENTO E INSTALAÇÃO. AF_10/2020</t>
  </si>
  <si>
    <t>QUADRO DE DISTRIBUIÇÃO DE ENERGIA EM CHAPA DE AÇO GALVANIZADO, DE EMBUTIR, COM BARRAMENTO TRIFÁSICO, PARA 18 DISJUNTORES DIN 100A - FORNECIMENTO E INSTALAÇÃO. AF_10/2020</t>
  </si>
  <si>
    <t>QUADRO DE DISTRIBUIÇÃO TRIFÁSICO, EM CHAPA DE AÇO GALVANIZADO, PARA 48 DISJUNTORES DIN, EMBUTIR. INSTALAÇÃO E FORNECIMENTO.</t>
  </si>
  <si>
    <t>QUADRO DE DISTRIBUICAO COM BARRAMENTO TRIFASICO, DE EMBUTIR, EM CHAPA DE ACO GALVANIZADO, PARA 48 DISJUNTORES DIN, 100 A</t>
  </si>
  <si>
    <t>SINAP</t>
  </si>
  <si>
    <t>ELETROCALHA PERFURADA TIPO ""U"" 200X50 CHAPA 18 SEM TAMPA</t>
  </si>
  <si>
    <t>SBC</t>
  </si>
  <si>
    <t>Suporte vertical 150 x 150 mm para fixação de eletrocalha metálica (ref.: mopa ou similar)</t>
  </si>
  <si>
    <t>Tala plana perfurada 100mm para eletrocalha metálica (ref.: mopa ou similar) - Rev 01</t>
  </si>
  <si>
    <t>PARAFUSO ZINCADO, SEXTAVADO, COM ROSCA INTEIRA, DIAMETRO 3/8", COMPRIMENTO 2"</t>
  </si>
  <si>
    <t>ARRUELA LISA 3/8"</t>
  </si>
  <si>
    <t>ARRUELA LISA 1/4"</t>
  </si>
  <si>
    <t>74.05.40</t>
  </si>
  <si>
    <t>SUDECAP</t>
  </si>
  <si>
    <t>74.05.38</t>
  </si>
  <si>
    <t>Parafuso cabeça lentilha 1/4" x 5/8", rosca total</t>
  </si>
  <si>
    <t>PORCA ZINCADA, SEXTAVADA, DIAMETRO 1/4"</t>
  </si>
  <si>
    <t>PORCA ZINCADA, SEXTAVADA, DIAMETRO 3/8"</t>
  </si>
  <si>
    <t>Vergalhão galvanizado tipo rosca total de 1/4" x 3m</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</si>
  <si>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</si>
  <si>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</si>
  <si>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</si>
  <si>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</si>
  <si>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</si>
  <si>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</si>
  <si>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</si>
  <si>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</si>
  <si>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</si>
  <si>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</si>
  <si>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</si>
  <si>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</si>
  <si>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</si>
  <si>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</si>
  <si>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</si>
  <si>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</si>
  <si>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</si>
  <si>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</si>
  <si>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</si>
  <si>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</si>
  <si>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</si>
  <si>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</si>
  <si>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</si>
  <si>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</si>
  <si>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19.0</t>
  </si>
  <si>
    <t>UNIDADE BÁSICA DE SAÚDE</t>
  </si>
  <si>
    <t>,</t>
  </si>
  <si>
    <t>SANTO ANTONIO DO LESTE - MT, 15 de Novembro de 2022</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</si>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</sst>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quot;R$&quot;\ #,##0.00"/>
    <numFmt numFmtId="165" formatCode="0.0%"/>
    <numFmt numFmtId="166" formatCode="0.0000"/>
    <numFmt numFmtId="167" formatCode="0.000%"/>
    <numFmt numFmtId="168" formatCode="0.000"/>
    <numFmt numFmtId="169" formatCode="0.0"/>
    <numFmt numFmtId="170" formatCode="_(&quot;R$ &quot;* #,##0.00_);_(&quot;R$ &quot;* \(#,##0.00\);_(&quot;R$ &quot;* &quot;-&quot;??_);_(@_)"/>
    <numFmt numFmtId="171" formatCode="_(* #,##0.00_);_(* \(#,##0.00\);_(* &quot;-&quot;??_);_(@_)"/>
  </numFmts>
  <fonts count="31" x14ac:knownFonts="1">
    <font>
      <sz val="11"/>
      <color theme="1"/>
      <name val="Calibri"/>
      <family val="2"/>
      <scheme val="minor"/>
    </font>
    <font>
      <sz val="11"/>
      <color theme="1"/>
      <name val="Calibri"/>
      <family val="2"/>
      <scheme val="minor"/>
    </font>
    <font>
      <b/>
      <sz val="11"/>
      <color theme="0"/>
      <name val="Calibri"/>
      <family val="2"/>
      <scheme val="minor"/>
    </font>
    <font>
      <b/>
      <sz val="20"/>
      <color theme="1"/>
      <name val="Times New Roman"/>
      <family val="1"/>
    </font>
    <font>
      <b/>
      <sz val="15"/>
      <color theme="0"/>
      <name val="Calibri"/>
      <family val="2"/>
      <scheme val="minor"/>
    </font>
    <font>
      <b/>
      <sz val="10"/>
      <color theme="0"/>
      <name val="Arial"/>
      <family val="2"/>
    </font>
    <font>
      <sz val="10"/>
      <name val="Arial"/>
      <family val="2"/>
    </font>
    <font>
      <b/>
      <sz val="10"/>
      <name val="Arial"/>
      <family val="2"/>
    </font>
    <font>
      <sz val="8"/>
      <name val="Calibri"/>
      <family val="2"/>
      <scheme val="minor"/>
    </font>
    <font>
      <sz val="11"/>
      <name val="Calibri"/>
      <family val="2"/>
      <scheme val="minor"/>
    </font>
    <font>
      <sz val="10"/>
      <color theme="1"/>
      <name val="Arial"/>
      <family val="2"/>
    </font>
    <font>
      <b/>
      <sz val="14"/>
      <color theme="1"/>
      <name val="Times New Roman"/>
      <family val="1"/>
    </font>
    <font>
      <b/>
      <sz val="11"/>
      <color theme="1"/>
      <name val="Calibri"/>
      <family val="2"/>
      <scheme val="minor"/>
    </font>
    <font>
      <sz val="9"/>
      <color theme="1"/>
      <name val="Calibri"/>
      <family val="2"/>
      <scheme val="minor"/>
    </font>
    <font>
      <b/>
      <sz val="12"/>
      <color theme="0"/>
      <name val="Calibri"/>
      <family val="2"/>
      <scheme val="minor"/>
    </font>
    <font>
      <b/>
      <sz val="16"/>
      <color theme="1"/>
      <name val="Times New Roman"/>
      <family val="1"/>
    </font>
    <font>
      <sz val="10"/>
      <color theme="1"/>
      <name val="Calibri"/>
      <family val="2"/>
      <scheme val="minor"/>
    </font>
    <font>
      <b/>
      <sz val="10"/>
      <color theme="1"/>
      <name val="Calibri"/>
      <family val="2"/>
      <scheme val="minor"/>
    </font>
    <font>
      <b/>
      <sz val="12"/>
      <color theme="1"/>
      <name val="Calibri"/>
      <family val="2"/>
      <scheme val="minor"/>
    </font>
    <font>
      <b/>
      <sz val="26"/>
      <color theme="1"/>
      <name val="Times New Roman"/>
      <family val="1"/>
    </font>
    <font>
      <b/>
      <sz val="11"/>
      <name val="Calibri"/>
      <family val="2"/>
      <scheme val="minor"/>
    </font>
    <font>
      <b/>
      <sz val="18"/>
      <color theme="1"/>
      <name val="Times New Roman"/>
      <family val="1"/>
    </font>
    <font>
      <b/>
      <sz val="16"/>
      <color theme="1"/>
      <name val="Calibri"/>
      <family val="2"/>
      <scheme val="minor"/>
    </font>
    <font>
      <sz val="11"/>
      <color theme="0"/>
      <name val="Calibri"/>
      <family val="2"/>
      <scheme val="minor"/>
    </font>
    <font>
      <b/>
      <sz val="22"/>
      <color theme="1"/>
      <name val="Times New Roman"/>
      <family val="1"/>
    </font>
    <font>
      <sz val="9"/>
      <name val="Calibri"/>
      <family val="2"/>
      <scheme val="minor"/>
    </font>
    <font>
      <b/>
      <sz val="24"/>
      <color theme="1"/>
      <name val="Times New Roman"/>
      <family val="1"/>
    </font>
    <font>
      <b/>
      <sz val="12"/>
      <name val="Arial"/>
      <family val="2"/>
    </font>
    <font>
      <sz val="12"/>
      <name val="Arial"/>
      <family val="2"/>
    </font>
    <font>
      <sz val="12"/>
      <color theme="1"/>
      <name val="Arial"/>
      <family val="2"/>
    </font>
    <font>
      <b/>
      <sz val="14"/>
      <color rgb="FFFF0000"/>
      <name val="Arial"/>
      <family val="2"/>
    </font>
  </fonts>
  <fills count="14">
    <fill>
      <patternFill patternType="none"/>
    </fill>
    <fill>
      <patternFill patternType="gray125"/>
    </fill>
    <fill>
      <patternFill patternType="solid">
        <fgColor theme="0" tint="-0.499984740745262"/>
        <bgColor indexed="64"/>
      </patternFill>
    </fill>
    <fill>
      <patternFill patternType="solid">
        <fgColor theme="3" tint="-0.249977111117893"/>
        <bgColor indexed="64"/>
      </patternFill>
    </fill>
    <fill>
      <patternFill patternType="solid">
        <fgColor theme="1"/>
        <bgColor indexed="64"/>
      </patternFill>
    </fill>
    <fill>
      <patternFill patternType="solid">
        <fgColor theme="2" tint="-0.74999237037263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8" tint="0.79998168889431442"/>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medium">
        <color indexed="64"/>
      </bottom>
      <diagonal/>
    </border>
  </borders>
  <cellStyleXfs count="9">
    <xf numFmtId="0" fontId="0" fillId="0" borderId="0"/>
    <xf numFmtId="9" fontId="1" fillId="0" borderId="0" applyFont="0" applyFill="0" applyBorder="0" applyAlignment="0" applyProtection="0"/>
    <xf numFmtId="0" fontId="6" fillId="0" borderId="0"/>
    <xf numFmtId="0" fontId="6" fillId="0" borderId="0"/>
    <xf numFmtId="43" fontId="1" fillId="0" borderId="0" applyFont="0" applyFill="0" applyBorder="0" applyAlignment="0" applyProtection="0"/>
    <xf numFmtId="9" fontId="6" fillId="0" borderId="0" applyFont="0" applyFill="0" applyBorder="0" applyAlignment="0" applyProtection="0"/>
    <xf numFmtId="0" fontId="6" fillId="0" borderId="0"/>
    <xf numFmtId="171" fontId="6" fillId="0" borderId="0" applyFont="0" applyFill="0" applyBorder="0" applyAlignment="0" applyProtection="0"/>
    <xf numFmtId="170" fontId="6" fillId="0" borderId="0" applyFont="0" applyFill="0" applyBorder="0" applyAlignment="0" applyProtection="0"/>
  </cellStyleXfs>
  <cellXfs count="556">
    <xf numFmtId="0" fontId="0" fillId="0" borderId="0" xfId="0"/>
    <xf numFmtId="0" fontId="0" fillId="0" borderId="7" xfId="0" applyBorder="1"/>
    <xf numFmtId="0" fontId="0" fillId="0" borderId="12" xfId="0" applyBorder="1" applyAlignment="1">
      <alignment horizontal="center" vertical="center"/>
    </xf>
    <xf numFmtId="2" fontId="0" fillId="0" borderId="12" xfId="0" applyNumberFormat="1" applyBorder="1" applyAlignment="1">
      <alignment horizontal="center" vertical="center"/>
    </xf>
    <xf numFmtId="164" fontId="0" fillId="0" borderId="12" xfId="0" applyNumberFormat="1" applyBorder="1" applyAlignment="1">
      <alignment horizontal="center" vertical="center"/>
    </xf>
    <xf numFmtId="0" fontId="5" fillId="2" borderId="12" xfId="0" applyFont="1" applyFill="1" applyBorder="1" applyAlignment="1">
      <alignment horizontal="center" vertical="center"/>
    </xf>
    <xf numFmtId="2" fontId="5" fillId="2" borderId="12" xfId="0" applyNumberFormat="1" applyFont="1" applyFill="1" applyBorder="1" applyAlignment="1">
      <alignment horizontal="center" vertical="center"/>
    </xf>
    <xf numFmtId="164" fontId="5" fillId="2" borderId="12" xfId="0" applyNumberFormat="1" applyFont="1" applyFill="1" applyBorder="1" applyAlignment="1">
      <alignment horizontal="center" vertical="center"/>
    </xf>
    <xf numFmtId="164" fontId="0" fillId="0" borderId="12" xfId="0" applyNumberFormat="1" applyBorder="1" applyAlignment="1">
      <alignment horizontal="center"/>
    </xf>
    <xf numFmtId="0" fontId="2" fillId="2" borderId="12" xfId="0" applyFont="1" applyFill="1" applyBorder="1" applyAlignment="1">
      <alignment horizontal="center" vertical="center"/>
    </xf>
    <xf numFmtId="164" fontId="2" fillId="2" borderId="12" xfId="0" applyNumberFormat="1" applyFont="1" applyFill="1" applyBorder="1" applyAlignment="1">
      <alignment horizontal="center" vertical="center"/>
    </xf>
    <xf numFmtId="0" fontId="0" fillId="0" borderId="12" xfId="0" applyBorder="1" applyAlignment="1">
      <alignment horizontal="left"/>
    </xf>
    <xf numFmtId="164" fontId="2" fillId="2" borderId="12" xfId="0" applyNumberFormat="1" applyFont="1" applyFill="1" applyBorder="1" applyAlignment="1">
      <alignment horizontal="center"/>
    </xf>
    <xf numFmtId="0" fontId="0" fillId="0" borderId="0" xfId="0" applyAlignment="1">
      <alignment horizontal="left" vertical="center"/>
    </xf>
    <xf numFmtId="164" fontId="0" fillId="0" borderId="12" xfId="0" applyNumberFormat="1" applyBorder="1"/>
    <xf numFmtId="164" fontId="0" fillId="0" borderId="12" xfId="1" applyNumberFormat="1" applyFont="1" applyBorder="1" applyAlignment="1">
      <alignment horizontal="center"/>
    </xf>
    <xf numFmtId="0" fontId="0" fillId="0" borderId="12" xfId="0" applyBorder="1" applyAlignment="1">
      <alignment horizontal="center"/>
    </xf>
    <xf numFmtId="165" fontId="0" fillId="0" borderId="12" xfId="1" applyNumberFormat="1" applyFont="1" applyBorder="1" applyAlignment="1">
      <alignment horizontal="center"/>
    </xf>
    <xf numFmtId="0" fontId="3" fillId="0" borderId="0" xfId="0" applyFont="1" applyAlignment="1">
      <alignment vertical="center" wrapText="1"/>
    </xf>
    <xf numFmtId="164" fontId="5" fillId="3" borderId="12" xfId="0" applyNumberFormat="1" applyFont="1" applyFill="1" applyBorder="1" applyAlignment="1">
      <alignment horizontal="center" vertical="center"/>
    </xf>
    <xf numFmtId="0" fontId="6" fillId="0" borderId="12" xfId="0" applyFont="1" applyBorder="1" applyAlignment="1">
      <alignment wrapText="1"/>
    </xf>
    <xf numFmtId="0" fontId="6" fillId="0" borderId="12" xfId="0" applyFont="1" applyBorder="1" applyAlignment="1">
      <alignment horizontal="center" vertical="center"/>
    </xf>
    <xf numFmtId="166" fontId="0" fillId="0" borderId="12" xfId="0" applyNumberFormat="1" applyBorder="1" applyAlignment="1">
      <alignment horizontal="center" vertical="center"/>
    </xf>
    <xf numFmtId="167" fontId="2" fillId="2" borderId="12" xfId="0" applyNumberFormat="1" applyFont="1" applyFill="1" applyBorder="1" applyAlignment="1">
      <alignment horizontal="center" vertical="center" wrapText="1"/>
    </xf>
    <xf numFmtId="167" fontId="2" fillId="2" borderId="12" xfId="1" applyNumberFormat="1" applyFont="1" applyFill="1" applyBorder="1" applyAlignment="1">
      <alignment horizontal="center" vertical="center"/>
    </xf>
    <xf numFmtId="167" fontId="0" fillId="0" borderId="0" xfId="0" applyNumberFormat="1"/>
    <xf numFmtId="0" fontId="6" fillId="0" borderId="12" xfId="0" applyFont="1" applyBorder="1" applyAlignment="1">
      <alignment vertical="center" wrapText="1"/>
    </xf>
    <xf numFmtId="0" fontId="0" fillId="0" borderId="12" xfId="0" applyBorder="1" applyAlignment="1">
      <alignment vertical="center" wrapText="1"/>
    </xf>
    <xf numFmtId="0" fontId="0" fillId="0" borderId="12" xfId="0" applyBorder="1"/>
    <xf numFmtId="167" fontId="0" fillId="0" borderId="12" xfId="1" applyNumberFormat="1" applyFont="1" applyFill="1" applyBorder="1" applyAlignment="1">
      <alignment horizontal="center" vertical="center"/>
    </xf>
    <xf numFmtId="0" fontId="0" fillId="0" borderId="12" xfId="0" applyBorder="1"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0" fillId="0" borderId="0" xfId="1" applyNumberFormat="1" applyFont="1" applyAlignment="1">
      <alignment horizontal="center" vertical="center"/>
    </xf>
    <xf numFmtId="0" fontId="0" fillId="0" borderId="12" xfId="0" applyBorder="1" applyAlignment="1">
      <alignment horizontal="center" vertical="center" wrapText="1"/>
    </xf>
    <xf numFmtId="0" fontId="0" fillId="0" borderId="12" xfId="1" applyNumberFormat="1" applyFont="1" applyBorder="1" applyAlignment="1">
      <alignment horizontal="center" vertical="center"/>
    </xf>
    <xf numFmtId="168" fontId="0" fillId="0" borderId="12" xfId="0" applyNumberFormat="1" applyBorder="1" applyAlignment="1">
      <alignment horizontal="center" vertical="center"/>
    </xf>
    <xf numFmtId="168" fontId="12" fillId="0" borderId="12" xfId="0" applyNumberFormat="1" applyFont="1" applyBorder="1" applyAlignment="1">
      <alignment horizontal="center" vertical="center"/>
    </xf>
    <xf numFmtId="168" fontId="0" fillId="0" borderId="12" xfId="0" applyNumberFormat="1" applyBorder="1" applyAlignment="1">
      <alignment horizontal="center" vertical="center" wrapText="1"/>
    </xf>
    <xf numFmtId="168" fontId="0" fillId="0" borderId="12" xfId="1" applyNumberFormat="1" applyFont="1" applyBorder="1" applyAlignment="1">
      <alignment horizontal="center" vertical="center"/>
    </xf>
    <xf numFmtId="0" fontId="0" fillId="0" borderId="0" xfId="1" applyNumberFormat="1" applyFont="1" applyBorder="1" applyAlignment="1">
      <alignment horizontal="center" vertical="center"/>
    </xf>
    <xf numFmtId="2" fontId="0" fillId="0" borderId="0" xfId="0" applyNumberFormat="1" applyAlignment="1">
      <alignment horizontal="center" vertical="center"/>
    </xf>
    <xf numFmtId="168" fontId="0" fillId="0" borderId="0" xfId="0" applyNumberFormat="1" applyAlignment="1">
      <alignment horizontal="center" vertical="center"/>
    </xf>
    <xf numFmtId="0" fontId="5" fillId="2" borderId="12" xfId="0" applyFont="1" applyFill="1" applyBorder="1" applyAlignment="1">
      <alignment horizontal="center"/>
    </xf>
    <xf numFmtId="0" fontId="0" fillId="0" borderId="0" xfId="0" applyAlignment="1">
      <alignment horizontal="center"/>
    </xf>
    <xf numFmtId="2" fontId="0" fillId="0" borderId="12" xfId="1" applyNumberFormat="1" applyFont="1" applyBorder="1" applyAlignment="1">
      <alignment horizontal="center" vertical="center"/>
    </xf>
    <xf numFmtId="2" fontId="0" fillId="0" borderId="12" xfId="0" applyNumberFormat="1" applyBorder="1" applyAlignment="1">
      <alignment horizontal="center" vertical="center" wrapText="1"/>
    </xf>
    <xf numFmtId="2" fontId="12" fillId="0" borderId="12" xfId="0" applyNumberFormat="1" applyFont="1" applyBorder="1" applyAlignment="1">
      <alignment horizontal="center" vertical="center"/>
    </xf>
    <xf numFmtId="0" fontId="10" fillId="0" borderId="12" xfId="0" applyFont="1" applyBorder="1" applyAlignment="1">
      <alignment horizontal="center" vertical="center"/>
    </xf>
    <xf numFmtId="0" fontId="2" fillId="4" borderId="12" xfId="0" applyFont="1" applyFill="1" applyBorder="1" applyAlignment="1">
      <alignment horizontal="center"/>
    </xf>
    <xf numFmtId="2" fontId="0" fillId="0" borderId="12" xfId="0" applyNumberFormat="1" applyBorder="1" applyAlignment="1">
      <alignment horizontal="center"/>
    </xf>
    <xf numFmtId="0" fontId="12" fillId="0" borderId="12" xfId="0" applyFont="1" applyBorder="1"/>
    <xf numFmtId="2" fontId="12" fillId="0" borderId="12" xfId="0" applyNumberFormat="1" applyFont="1" applyBorder="1" applyAlignment="1">
      <alignment horizontal="center"/>
    </xf>
    <xf numFmtId="0" fontId="0" fillId="0" borderId="15" xfId="0" applyBorder="1" applyAlignment="1">
      <alignment horizontal="center"/>
    </xf>
    <xf numFmtId="2" fontId="0" fillId="0" borderId="0" xfId="0" applyNumberFormat="1" applyAlignment="1">
      <alignment horizontal="center"/>
    </xf>
    <xf numFmtId="2" fontId="0" fillId="0" borderId="12" xfId="0" applyNumberFormat="1" applyBorder="1"/>
    <xf numFmtId="0" fontId="12" fillId="0" borderId="12" xfId="0" applyFont="1" applyBorder="1" applyAlignment="1">
      <alignment horizontal="right"/>
    </xf>
    <xf numFmtId="2" fontId="12" fillId="0" borderId="12" xfId="0" applyNumberFormat="1" applyFont="1" applyBorder="1"/>
    <xf numFmtId="0" fontId="0" fillId="0" borderId="0" xfId="0" applyAlignment="1">
      <alignment horizontal="left" indent="1"/>
    </xf>
    <xf numFmtId="166" fontId="0" fillId="0" borderId="12" xfId="1" applyNumberFormat="1" applyFont="1" applyFill="1" applyBorder="1" applyAlignment="1">
      <alignment horizontal="center" vertical="center"/>
    </xf>
    <xf numFmtId="0" fontId="12" fillId="0" borderId="12" xfId="0" applyFont="1" applyBorder="1" applyAlignment="1">
      <alignment horizontal="center"/>
    </xf>
    <xf numFmtId="0" fontId="12" fillId="0" borderId="12" xfId="0" applyFont="1" applyBorder="1" applyAlignment="1">
      <alignment wrapText="1"/>
    </xf>
    <xf numFmtId="167" fontId="0" fillId="0" borderId="12" xfId="0" applyNumberFormat="1" applyBorder="1"/>
    <xf numFmtId="169" fontId="2" fillId="2" borderId="12" xfId="0" applyNumberFormat="1" applyFont="1" applyFill="1" applyBorder="1" applyAlignment="1">
      <alignment horizontal="center" vertical="center"/>
    </xf>
    <xf numFmtId="0" fontId="12" fillId="0" borderId="31" xfId="0" applyFont="1" applyBorder="1" applyAlignment="1">
      <alignment horizontal="center" vertical="center"/>
    </xf>
    <xf numFmtId="0" fontId="12" fillId="0" borderId="11" xfId="0" applyFont="1" applyBorder="1" applyAlignment="1">
      <alignment horizontal="center" vertical="center"/>
    </xf>
    <xf numFmtId="0" fontId="2" fillId="5" borderId="18" xfId="0" applyFont="1" applyFill="1" applyBorder="1" applyAlignment="1">
      <alignment horizontal="center"/>
    </xf>
    <xf numFmtId="2" fontId="2" fillId="5" borderId="19" xfId="0" applyNumberFormat="1" applyFont="1" applyFill="1" applyBorder="1" applyAlignment="1">
      <alignment horizontal="center"/>
    </xf>
    <xf numFmtId="0" fontId="0" fillId="0" borderId="32" xfId="0" applyBorder="1" applyAlignment="1">
      <alignment horizontal="center"/>
    </xf>
    <xf numFmtId="2" fontId="0" fillId="0" borderId="33" xfId="0" applyNumberFormat="1" applyBorder="1" applyAlignment="1">
      <alignment horizontal="center"/>
    </xf>
    <xf numFmtId="0" fontId="0" fillId="0" borderId="36" xfId="0" applyBorder="1" applyAlignment="1">
      <alignment horizontal="center"/>
    </xf>
    <xf numFmtId="2" fontId="0" fillId="0" borderId="37" xfId="0" applyNumberFormat="1" applyBorder="1" applyAlignment="1">
      <alignment horizontal="center"/>
    </xf>
    <xf numFmtId="0" fontId="0" fillId="0" borderId="34" xfId="0" applyBorder="1" applyAlignment="1">
      <alignment horizontal="center"/>
    </xf>
    <xf numFmtId="2" fontId="0" fillId="0" borderId="35" xfId="0" applyNumberFormat="1" applyBorder="1" applyAlignment="1">
      <alignment horizontal="center"/>
    </xf>
    <xf numFmtId="0" fontId="2" fillId="5" borderId="4" xfId="0" applyFont="1" applyFill="1" applyBorder="1" applyAlignment="1">
      <alignment horizontal="center" vertical="center"/>
    </xf>
    <xf numFmtId="2" fontId="2" fillId="5" borderId="6" xfId="0" applyNumberFormat="1" applyFont="1" applyFill="1" applyBorder="1" applyAlignment="1">
      <alignment horizontal="center" vertical="center"/>
    </xf>
    <xf numFmtId="0" fontId="0" fillId="0" borderId="18" xfId="0" applyBorder="1" applyAlignment="1">
      <alignment horizontal="center" vertical="center"/>
    </xf>
    <xf numFmtId="2" fontId="0" fillId="0" borderId="19" xfId="0" applyNumberFormat="1" applyBorder="1" applyAlignment="1">
      <alignment horizontal="center" vertical="center"/>
    </xf>
    <xf numFmtId="0" fontId="2" fillId="5" borderId="29" xfId="0" applyFont="1" applyFill="1" applyBorder="1" applyAlignment="1">
      <alignment horizontal="center" vertical="center"/>
    </xf>
    <xf numFmtId="2" fontId="2" fillId="5" borderId="30" xfId="0" applyNumberFormat="1" applyFont="1" applyFill="1" applyBorder="1" applyAlignment="1">
      <alignment horizontal="center" vertical="center"/>
    </xf>
    <xf numFmtId="0" fontId="0" fillId="0" borderId="32" xfId="0" applyBorder="1" applyAlignment="1">
      <alignment horizontal="center" vertical="center"/>
    </xf>
    <xf numFmtId="2" fontId="0" fillId="0" borderId="33" xfId="0" applyNumberFormat="1" applyBorder="1" applyAlignment="1">
      <alignment horizontal="center" vertical="center"/>
    </xf>
    <xf numFmtId="0" fontId="0" fillId="0" borderId="36" xfId="0" applyBorder="1" applyAlignment="1">
      <alignment horizontal="center" vertical="center"/>
    </xf>
    <xf numFmtId="2" fontId="0" fillId="0" borderId="37" xfId="0" applyNumberFormat="1" applyBorder="1" applyAlignment="1">
      <alignment horizontal="center" vertical="center"/>
    </xf>
    <xf numFmtId="0" fontId="0" fillId="0" borderId="34" xfId="0" applyBorder="1" applyAlignment="1">
      <alignment horizontal="center" vertical="center"/>
    </xf>
    <xf numFmtId="2" fontId="0" fillId="0" borderId="35" xfId="0" applyNumberFormat="1" applyBorder="1" applyAlignment="1">
      <alignment horizontal="center" vertical="center"/>
    </xf>
    <xf numFmtId="10" fontId="2" fillId="5" borderId="31" xfId="1" applyNumberFormat="1" applyFont="1" applyFill="1" applyBorder="1" applyAlignment="1">
      <alignment vertical="center"/>
    </xf>
    <xf numFmtId="164" fontId="2" fillId="5" borderId="11" xfId="0" applyNumberFormat="1" applyFont="1" applyFill="1" applyBorder="1" applyAlignment="1">
      <alignment vertical="center"/>
    </xf>
    <xf numFmtId="0" fontId="0" fillId="0" borderId="8" xfId="0" applyBorder="1"/>
    <xf numFmtId="0" fontId="0" fillId="0" borderId="16" xfId="0" applyBorder="1"/>
    <xf numFmtId="0" fontId="12" fillId="0" borderId="12" xfId="0" applyFont="1" applyBorder="1" applyAlignment="1">
      <alignment horizontal="right" vertical="center"/>
    </xf>
    <xf numFmtId="0" fontId="12" fillId="0" borderId="12" xfId="0" applyFont="1" applyBorder="1" applyAlignment="1">
      <alignment horizontal="center" vertical="center" wrapText="1"/>
    </xf>
    <xf numFmtId="0" fontId="9" fillId="0" borderId="0" xfId="0" applyFont="1"/>
    <xf numFmtId="10" fontId="2" fillId="2" borderId="12" xfId="1" applyNumberFormat="1" applyFont="1" applyFill="1" applyBorder="1" applyAlignment="1">
      <alignment horizontal="center" vertical="center"/>
    </xf>
    <xf numFmtId="10" fontId="0" fillId="0" borderId="0" xfId="0" applyNumberFormat="1"/>
    <xf numFmtId="0" fontId="5" fillId="2" borderId="12" xfId="0" applyFont="1" applyFill="1" applyBorder="1" applyAlignment="1">
      <alignment horizontal="center" wrapText="1"/>
    </xf>
    <xf numFmtId="14" fontId="0" fillId="0" borderId="0" xfId="0" applyNumberFormat="1"/>
    <xf numFmtId="0" fontId="22" fillId="0" borderId="0" xfId="0" applyFont="1" applyAlignment="1">
      <alignment vertical="center"/>
    </xf>
    <xf numFmtId="0" fontId="12" fillId="0" borderId="0" xfId="0" applyFont="1" applyAlignment="1">
      <alignment vertical="center" wrapText="1"/>
    </xf>
    <xf numFmtId="0" fontId="12" fillId="0" borderId="46" xfId="0" applyFont="1" applyBorder="1" applyAlignment="1">
      <alignment vertical="center" wrapText="1"/>
    </xf>
    <xf numFmtId="0" fontId="12" fillId="0" borderId="17" xfId="0" quotePrefix="1" applyFont="1" applyBorder="1" applyAlignment="1">
      <alignment horizontal="center" vertical="center"/>
    </xf>
    <xf numFmtId="0" fontId="12" fillId="0" borderId="16" xfId="0" quotePrefix="1" applyFont="1" applyBorder="1" applyAlignment="1">
      <alignment horizontal="center" vertical="center"/>
    </xf>
    <xf numFmtId="0" fontId="13" fillId="0" borderId="0" xfId="0" applyFont="1" applyAlignment="1">
      <alignment vertical="center" wrapText="1"/>
    </xf>
    <xf numFmtId="0" fontId="5" fillId="2" borderId="13" xfId="0" applyFont="1" applyFill="1" applyBorder="1" applyAlignment="1">
      <alignment horizontal="center" vertical="center"/>
    </xf>
    <xf numFmtId="0" fontId="6" fillId="0" borderId="13" xfId="0" applyFont="1" applyBorder="1" applyAlignment="1">
      <alignment horizontal="center" vertical="center"/>
    </xf>
    <xf numFmtId="164" fontId="7" fillId="0" borderId="12" xfId="0" applyNumberFormat="1" applyFont="1" applyBorder="1" applyAlignment="1">
      <alignment vertical="center"/>
    </xf>
    <xf numFmtId="0" fontId="10" fillId="0" borderId="12" xfId="0" applyFont="1" applyBorder="1" applyAlignment="1">
      <alignment wrapText="1"/>
    </xf>
    <xf numFmtId="0" fontId="5" fillId="2" borderId="12" xfId="0" applyFont="1" applyFill="1" applyBorder="1" applyAlignment="1">
      <alignment horizontal="center" vertical="center" wrapText="1"/>
    </xf>
    <xf numFmtId="2" fontId="12" fillId="0" borderId="12" xfId="0" applyNumberFormat="1" applyFont="1" applyBorder="1" applyAlignment="1">
      <alignment horizontal="right"/>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10" fillId="0" borderId="0" xfId="0" applyFont="1" applyAlignment="1">
      <alignment wrapText="1"/>
    </xf>
    <xf numFmtId="0" fontId="12" fillId="0" borderId="0" xfId="0" applyFont="1" applyAlignment="1">
      <alignment horizontal="center"/>
    </xf>
    <xf numFmtId="0" fontId="0" fillId="0" borderId="13" xfId="0" applyBorder="1" applyAlignment="1">
      <alignment horizontal="center"/>
    </xf>
    <xf numFmtId="164" fontId="7" fillId="0" borderId="25" xfId="0" applyNumberFormat="1" applyFont="1" applyBorder="1" applyAlignment="1">
      <alignment vertical="center"/>
    </xf>
    <xf numFmtId="164" fontId="5" fillId="3" borderId="25" xfId="0" applyNumberFormat="1" applyFont="1" applyFill="1" applyBorder="1" applyAlignment="1">
      <alignment horizontal="center" vertical="center"/>
    </xf>
    <xf numFmtId="0" fontId="12" fillId="0" borderId="12" xfId="0" applyFont="1" applyBorder="1" applyAlignment="1">
      <alignment horizontal="center" vertical="center"/>
    </xf>
    <xf numFmtId="0" fontId="12" fillId="0" borderId="12" xfId="1" applyNumberFormat="1" applyFont="1" applyBorder="1" applyAlignment="1">
      <alignment horizontal="center" vertical="center"/>
    </xf>
    <xf numFmtId="0" fontId="0" fillId="0" borderId="0" xfId="0" applyAlignment="1">
      <alignment horizontal="right"/>
    </xf>
    <xf numFmtId="0" fontId="9" fillId="0" borderId="0" xfId="0" applyFont="1" applyAlignment="1">
      <alignment horizontal="center"/>
    </xf>
    <xf numFmtId="0" fontId="12" fillId="0" borderId="0" xfId="0" applyFont="1" applyAlignment="1">
      <alignment horizontal="right"/>
    </xf>
    <xf numFmtId="2" fontId="12" fillId="0" borderId="0" xfId="0" applyNumberFormat="1" applyFont="1"/>
    <xf numFmtId="0" fontId="2" fillId="4" borderId="12" xfId="0" applyFont="1" applyFill="1" applyBorder="1" applyAlignment="1">
      <alignment horizontal="center" vertical="center"/>
    </xf>
    <xf numFmtId="0" fontId="2" fillId="4" borderId="12" xfId="0" applyFont="1" applyFill="1" applyBorder="1" applyAlignment="1">
      <alignment horizontal="center" vertical="center" wrapText="1"/>
    </xf>
    <xf numFmtId="0" fontId="12" fillId="0" borderId="0" xfId="0" applyFont="1" applyAlignment="1">
      <alignment horizontal="left"/>
    </xf>
    <xf numFmtId="2" fontId="12" fillId="0" borderId="0" xfId="0" applyNumberFormat="1" applyFont="1" applyAlignment="1">
      <alignment horizontal="center"/>
    </xf>
    <xf numFmtId="0" fontId="21" fillId="0" borderId="0" xfId="0" applyFont="1" applyAlignment="1">
      <alignment vertical="center" wrapText="1"/>
    </xf>
    <xf numFmtId="0" fontId="0" fillId="6" borderId="0" xfId="0" applyFill="1"/>
    <xf numFmtId="0" fontId="0" fillId="2" borderId="12" xfId="0" applyFill="1" applyBorder="1" applyAlignment="1">
      <alignment horizontal="center" vertical="center" wrapText="1"/>
    </xf>
    <xf numFmtId="2" fontId="0" fillId="2" borderId="12" xfId="0" applyNumberFormat="1" applyFill="1" applyBorder="1" applyAlignment="1">
      <alignment horizontal="center" vertical="center"/>
    </xf>
    <xf numFmtId="0" fontId="0" fillId="2" borderId="12" xfId="0" applyFill="1" applyBorder="1" applyAlignment="1">
      <alignment horizontal="center" vertical="center"/>
    </xf>
    <xf numFmtId="164" fontId="0" fillId="2" borderId="12" xfId="0" applyNumberFormat="1" applyFill="1" applyBorder="1" applyAlignment="1">
      <alignment horizontal="center" vertical="center"/>
    </xf>
    <xf numFmtId="0" fontId="0" fillId="2" borderId="12" xfId="0" applyFill="1" applyBorder="1"/>
    <xf numFmtId="0" fontId="9" fillId="0" borderId="12" xfId="0" applyFont="1" applyBorder="1" applyAlignment="1">
      <alignment horizontal="center" vertical="center" wrapText="1"/>
    </xf>
    <xf numFmtId="0" fontId="20" fillId="0" borderId="12" xfId="0" quotePrefix="1" applyFont="1" applyBorder="1" applyAlignment="1">
      <alignment horizontal="center" vertical="center"/>
    </xf>
    <xf numFmtId="2" fontId="9" fillId="0" borderId="12" xfId="1" applyNumberFormat="1" applyFont="1" applyBorder="1" applyAlignment="1">
      <alignment horizontal="center" vertical="center"/>
    </xf>
    <xf numFmtId="2" fontId="9" fillId="0" borderId="12" xfId="0" applyNumberFormat="1" applyFont="1" applyBorder="1" applyAlignment="1">
      <alignment horizontal="center" vertical="center"/>
    </xf>
    <xf numFmtId="168" fontId="9" fillId="0" borderId="12" xfId="0" applyNumberFormat="1" applyFont="1" applyBorder="1" applyAlignment="1">
      <alignment horizontal="center" vertical="center"/>
    </xf>
    <xf numFmtId="0" fontId="20" fillId="0" borderId="13" xfId="0" applyFont="1" applyBorder="1" applyAlignment="1">
      <alignment horizontal="right" vertical="center"/>
    </xf>
    <xf numFmtId="168" fontId="20" fillId="0" borderId="12" xfId="0" applyNumberFormat="1" applyFont="1" applyBorder="1" applyAlignment="1">
      <alignment horizontal="center" vertical="center"/>
    </xf>
    <xf numFmtId="2" fontId="9" fillId="0" borderId="13" xfId="0" applyNumberFormat="1" applyFont="1" applyBorder="1" applyAlignment="1">
      <alignment horizontal="center" vertical="center"/>
    </xf>
    <xf numFmtId="0" fontId="0" fillId="0" borderId="12" xfId="0" applyBorder="1" applyAlignment="1">
      <alignment horizontal="left" vertical="center" wrapText="1"/>
    </xf>
    <xf numFmtId="0" fontId="0" fillId="0" borderId="12" xfId="0" applyBorder="1" applyAlignment="1">
      <alignment horizontal="left" vertical="center"/>
    </xf>
    <xf numFmtId="0" fontId="9" fillId="0" borderId="12" xfId="0" applyFont="1" applyBorder="1" applyAlignment="1">
      <alignment wrapText="1"/>
    </xf>
    <xf numFmtId="168" fontId="12" fillId="0" borderId="12" xfId="0" applyNumberFormat="1" applyFont="1" applyBorder="1" applyAlignment="1">
      <alignment vertical="center"/>
    </xf>
    <xf numFmtId="0" fontId="15" fillId="0" borderId="23" xfId="0" applyFont="1" applyBorder="1" applyAlignment="1">
      <alignment vertical="center" wrapText="1"/>
    </xf>
    <xf numFmtId="0" fontId="0" fillId="0" borderId="7" xfId="0" applyBorder="1" applyAlignment="1">
      <alignment horizontal="center"/>
    </xf>
    <xf numFmtId="10" fontId="0" fillId="0" borderId="37" xfId="1" applyNumberFormat="1" applyFont="1" applyBorder="1" applyAlignment="1">
      <alignment horizontal="center"/>
    </xf>
    <xf numFmtId="10" fontId="2" fillId="2" borderId="37" xfId="1" applyNumberFormat="1" applyFont="1" applyFill="1" applyBorder="1" applyAlignment="1">
      <alignment horizontal="center"/>
    </xf>
    <xf numFmtId="0" fontId="0" fillId="0" borderId="15" xfId="0" applyBorder="1" applyAlignment="1">
      <alignment horizontal="center" vertical="center" wrapText="1"/>
    </xf>
    <xf numFmtId="0" fontId="12" fillId="0" borderId="12" xfId="0" applyFont="1" applyBorder="1" applyAlignment="1">
      <alignment vertical="center" wrapText="1"/>
    </xf>
    <xf numFmtId="0" fontId="12" fillId="7" borderId="12" xfId="0" applyFont="1" applyFill="1" applyBorder="1" applyAlignment="1">
      <alignment horizontal="center" vertical="center" wrapText="1"/>
    </xf>
    <xf numFmtId="43" fontId="12" fillId="7" borderId="12" xfId="4" applyFont="1" applyFill="1" applyBorder="1" applyAlignment="1">
      <alignment horizontal="center" vertical="center" wrapText="1"/>
    </xf>
    <xf numFmtId="43" fontId="0" fillId="0" borderId="12" xfId="4" applyFont="1" applyFill="1" applyBorder="1"/>
    <xf numFmtId="43" fontId="0" fillId="0" borderId="12" xfId="0" applyNumberFormat="1" applyBorder="1"/>
    <xf numFmtId="43" fontId="6" fillId="0" borderId="12" xfId="0" applyNumberFormat="1" applyFont="1" applyBorder="1"/>
    <xf numFmtId="43" fontId="6" fillId="0" borderId="12" xfId="4" applyFont="1" applyFill="1" applyBorder="1"/>
    <xf numFmtId="0" fontId="12" fillId="7" borderId="12" xfId="0" applyFont="1" applyFill="1" applyBorder="1"/>
    <xf numFmtId="43" fontId="12" fillId="7" borderId="12" xfId="4" applyFont="1" applyFill="1" applyBorder="1"/>
    <xf numFmtId="43" fontId="12" fillId="7" borderId="12" xfId="0" applyNumberFormat="1" applyFont="1" applyFill="1" applyBorder="1" applyAlignment="1">
      <alignment horizontal="right"/>
    </xf>
    <xf numFmtId="43" fontId="12" fillId="7" borderId="12" xfId="0" applyNumberFormat="1" applyFont="1" applyFill="1" applyBorder="1"/>
    <xf numFmtId="43" fontId="0" fillId="0" borderId="0" xfId="4" applyFont="1"/>
    <xf numFmtId="0" fontId="6" fillId="0" borderId="0" xfId="0" applyFont="1"/>
    <xf numFmtId="43" fontId="6" fillId="0" borderId="0" xfId="4" applyFont="1"/>
    <xf numFmtId="43" fontId="0" fillId="8" borderId="0" xfId="4" applyFont="1" applyFill="1"/>
    <xf numFmtId="0" fontId="0" fillId="6" borderId="12" xfId="0" applyFill="1" applyBorder="1"/>
    <xf numFmtId="43" fontId="0" fillId="6" borderId="12" xfId="4" applyFont="1" applyFill="1" applyBorder="1"/>
    <xf numFmtId="43" fontId="0" fillId="6" borderId="12" xfId="0" applyNumberFormat="1" applyFill="1" applyBorder="1"/>
    <xf numFmtId="0" fontId="0" fillId="9" borderId="12" xfId="0" applyFill="1" applyBorder="1"/>
    <xf numFmtId="43" fontId="0" fillId="9" borderId="12" xfId="4" applyFont="1" applyFill="1" applyBorder="1"/>
    <xf numFmtId="43" fontId="0" fillId="9" borderId="12" xfId="0" applyNumberFormat="1" applyFill="1" applyBorder="1"/>
    <xf numFmtId="43" fontId="6" fillId="6" borderId="12" xfId="0" applyNumberFormat="1" applyFont="1" applyFill="1" applyBorder="1"/>
    <xf numFmtId="43" fontId="6" fillId="6" borderId="12" xfId="4" applyFont="1" applyFill="1" applyBorder="1"/>
    <xf numFmtId="43" fontId="0" fillId="0" borderId="12" xfId="4" applyFont="1" applyBorder="1"/>
    <xf numFmtId="43" fontId="0" fillId="0" borderId="12" xfId="0" applyNumberFormat="1" applyBorder="1" applyAlignment="1">
      <alignment horizontal="right"/>
    </xf>
    <xf numFmtId="43" fontId="0" fillId="8" borderId="12" xfId="4" applyFont="1" applyFill="1" applyBorder="1"/>
    <xf numFmtId="43" fontId="0" fillId="0" borderId="0" xfId="4" applyFont="1" applyFill="1"/>
    <xf numFmtId="0" fontId="0" fillId="8" borderId="0" xfId="0" applyFill="1"/>
    <xf numFmtId="43" fontId="0" fillId="10" borderId="12" xfId="4" applyFont="1" applyFill="1" applyBorder="1"/>
    <xf numFmtId="43" fontId="0" fillId="0" borderId="0" xfId="0" applyNumberFormat="1"/>
    <xf numFmtId="0" fontId="0" fillId="0" borderId="25" xfId="0" applyBorder="1" applyAlignment="1">
      <alignment horizontal="center" vertical="center" wrapText="1"/>
    </xf>
    <xf numFmtId="0" fontId="23" fillId="2" borderId="12" xfId="0" applyFont="1" applyFill="1" applyBorder="1" applyAlignment="1">
      <alignment horizontal="center" vertical="center"/>
    </xf>
    <xf numFmtId="0" fontId="20" fillId="2" borderId="12" xfId="0" applyFont="1" applyFill="1" applyBorder="1" applyAlignment="1">
      <alignment horizontal="center" vertical="center" wrapText="1"/>
    </xf>
    <xf numFmtId="0" fontId="9" fillId="2" borderId="12" xfId="0" applyFont="1" applyFill="1" applyBorder="1" applyAlignment="1">
      <alignment horizontal="center" vertical="center" wrapText="1"/>
    </xf>
    <xf numFmtId="10" fontId="27" fillId="0" borderId="0" xfId="5" applyNumberFormat="1" applyFont="1" applyAlignment="1">
      <alignment vertical="center"/>
    </xf>
    <xf numFmtId="4" fontId="28" fillId="0" borderId="0" xfId="0" applyNumberFormat="1" applyFont="1" applyAlignment="1">
      <alignment vertical="center"/>
    </xf>
    <xf numFmtId="0" fontId="28" fillId="0" borderId="0" xfId="0" applyFont="1" applyAlignment="1">
      <alignment vertical="center"/>
    </xf>
    <xf numFmtId="0" fontId="27" fillId="0" borderId="0" xfId="3" applyFont="1" applyAlignment="1">
      <alignment vertical="center"/>
    </xf>
    <xf numFmtId="0" fontId="27" fillId="11" borderId="33" xfId="3" quotePrefix="1" applyFont="1" applyFill="1" applyBorder="1" applyAlignment="1">
      <alignment horizontal="center" vertical="center" wrapText="1"/>
    </xf>
    <xf numFmtId="170" fontId="29" fillId="0" borderId="0" xfId="0" applyNumberFormat="1" applyFont="1"/>
    <xf numFmtId="0" fontId="6" fillId="0" borderId="0" xfId="3" applyAlignment="1">
      <alignment vertical="center"/>
    </xf>
    <xf numFmtId="0" fontId="27" fillId="6" borderId="12" xfId="0" applyFont="1" applyFill="1" applyBorder="1" applyAlignment="1">
      <alignment horizontal="center" vertical="center"/>
    </xf>
    <xf numFmtId="0" fontId="27" fillId="6" borderId="12" xfId="0" applyFont="1" applyFill="1" applyBorder="1" applyAlignment="1">
      <alignment horizontal="center" vertical="center" wrapText="1"/>
    </xf>
    <xf numFmtId="4" fontId="27" fillId="6" borderId="37" xfId="0" applyNumberFormat="1" applyFont="1" applyFill="1" applyBorder="1" applyAlignment="1">
      <alignment horizontal="center" vertical="center" wrapText="1"/>
    </xf>
    <xf numFmtId="0" fontId="28" fillId="0" borderId="0" xfId="3" applyFont="1" applyAlignment="1">
      <alignment vertical="center"/>
    </xf>
    <xf numFmtId="0" fontId="28" fillId="0" borderId="36" xfId="0" applyFont="1" applyBorder="1" applyAlignment="1">
      <alignment horizontal="center"/>
    </xf>
    <xf numFmtId="0" fontId="28" fillId="0" borderId="12" xfId="2" applyFont="1" applyBorder="1" applyAlignment="1">
      <alignment wrapText="1"/>
    </xf>
    <xf numFmtId="0" fontId="28" fillId="0" borderId="12" xfId="2" applyFont="1" applyBorder="1" applyAlignment="1">
      <alignment horizontal="center" wrapText="1"/>
    </xf>
    <xf numFmtId="166" fontId="28" fillId="0" borderId="12" xfId="0" applyNumberFormat="1" applyFont="1" applyBorder="1" applyAlignment="1">
      <alignment horizontal="right"/>
    </xf>
    <xf numFmtId="2" fontId="28" fillId="0" borderId="12" xfId="3" applyNumberFormat="1" applyFont="1" applyBorder="1" applyAlignment="1">
      <alignment horizontal="right"/>
    </xf>
    <xf numFmtId="4" fontId="28" fillId="0" borderId="37" xfId="0" applyNumberFormat="1" applyFont="1" applyBorder="1" applyAlignment="1">
      <alignment horizontal="right"/>
    </xf>
    <xf numFmtId="168" fontId="28" fillId="0" borderId="12" xfId="0" applyNumberFormat="1" applyFont="1" applyBorder="1" applyAlignment="1">
      <alignment horizontal="right"/>
    </xf>
    <xf numFmtId="4" fontId="28" fillId="0" borderId="12" xfId="2" applyNumberFormat="1" applyFont="1" applyBorder="1" applyAlignment="1">
      <alignment horizontal="center" wrapText="1"/>
    </xf>
    <xf numFmtId="0" fontId="28" fillId="0" borderId="34" xfId="0" applyFont="1" applyBorder="1" applyAlignment="1">
      <alignment horizontal="center"/>
    </xf>
    <xf numFmtId="0" fontId="28" fillId="0" borderId="51" xfId="2" applyFont="1" applyBorder="1" applyAlignment="1">
      <alignment wrapText="1"/>
    </xf>
    <xf numFmtId="0" fontId="28" fillId="0" borderId="51" xfId="2" applyFont="1" applyBorder="1" applyAlignment="1">
      <alignment horizontal="center" wrapText="1"/>
    </xf>
    <xf numFmtId="166" fontId="28" fillId="0" borderId="51" xfId="0" applyNumberFormat="1" applyFont="1" applyBorder="1" applyAlignment="1">
      <alignment horizontal="right"/>
    </xf>
    <xf numFmtId="2" fontId="28" fillId="0" borderId="51" xfId="3" applyNumberFormat="1" applyFont="1" applyBorder="1" applyAlignment="1">
      <alignment horizontal="right"/>
    </xf>
    <xf numFmtId="4" fontId="28" fillId="0" borderId="35" xfId="0" applyNumberFormat="1" applyFont="1" applyBorder="1" applyAlignment="1">
      <alignment horizontal="right"/>
    </xf>
    <xf numFmtId="171" fontId="27" fillId="13" borderId="9" xfId="7" applyFont="1" applyFill="1" applyBorder="1" applyAlignment="1">
      <alignment horizontal="right" vertical="center"/>
    </xf>
    <xf numFmtId="170" fontId="27" fillId="13" borderId="11" xfId="8" applyFont="1" applyFill="1" applyBorder="1" applyAlignment="1">
      <alignment horizontal="right" vertical="center"/>
    </xf>
    <xf numFmtId="0" fontId="28" fillId="0" borderId="0" xfId="3" applyFont="1"/>
    <xf numFmtId="49" fontId="28" fillId="0" borderId="0" xfId="3" applyNumberFormat="1" applyFont="1" applyAlignment="1">
      <alignment horizontal="center"/>
    </xf>
    <xf numFmtId="0" fontId="27" fillId="12" borderId="32" xfId="0" applyFont="1" applyFill="1" applyBorder="1" applyAlignment="1">
      <alignment horizontal="center" vertical="center"/>
    </xf>
    <xf numFmtId="4" fontId="27" fillId="12" borderId="33" xfId="0" applyNumberFormat="1" applyFont="1" applyFill="1" applyBorder="1" applyAlignment="1">
      <alignment horizontal="center" vertical="center"/>
    </xf>
    <xf numFmtId="0" fontId="30" fillId="0" borderId="0" xfId="3" applyFont="1" applyAlignment="1">
      <alignment vertical="center"/>
    </xf>
    <xf numFmtId="0" fontId="27" fillId="0" borderId="36" xfId="0" applyFont="1" applyBorder="1" applyAlignment="1">
      <alignment horizontal="center" vertical="center"/>
    </xf>
    <xf numFmtId="0" fontId="27" fillId="0" borderId="12" xfId="0" applyFont="1" applyBorder="1" applyAlignment="1">
      <alignment horizontal="center" vertical="center"/>
    </xf>
    <xf numFmtId="0" fontId="27" fillId="0" borderId="12" xfId="0" applyFont="1" applyBorder="1" applyAlignment="1">
      <alignment horizontal="center" vertical="center" wrapText="1"/>
    </xf>
    <xf numFmtId="4" fontId="27" fillId="0" borderId="12" xfId="0" applyNumberFormat="1" applyFont="1" applyBorder="1" applyAlignment="1">
      <alignment horizontal="center" vertical="center"/>
    </xf>
    <xf numFmtId="10" fontId="27" fillId="0" borderId="12" xfId="5" applyNumberFormat="1" applyFont="1" applyBorder="1" applyAlignment="1">
      <alignment horizontal="center" vertical="center"/>
    </xf>
    <xf numFmtId="4" fontId="27" fillId="0" borderId="37" xfId="0" applyNumberFormat="1" applyFont="1" applyBorder="1" applyAlignment="1">
      <alignment horizontal="center" vertical="center"/>
    </xf>
    <xf numFmtId="14" fontId="28" fillId="0" borderId="36" xfId="0" applyNumberFormat="1" applyFont="1" applyBorder="1" applyAlignment="1">
      <alignment horizontal="center" vertical="center"/>
    </xf>
    <xf numFmtId="0" fontId="28" fillId="0" borderId="12" xfId="0" applyFont="1" applyBorder="1" applyAlignment="1">
      <alignment horizontal="center" vertical="center" wrapText="1"/>
    </xf>
    <xf numFmtId="4" fontId="28" fillId="0" borderId="12" xfId="0" applyNumberFormat="1" applyFont="1" applyBorder="1" applyAlignment="1">
      <alignment vertical="center" wrapText="1"/>
    </xf>
    <xf numFmtId="0" fontId="28" fillId="0" borderId="12" xfId="0" applyFont="1" applyBorder="1" applyAlignment="1">
      <alignment horizontal="center" vertical="center"/>
    </xf>
    <xf numFmtId="0" fontId="28" fillId="0" borderId="12" xfId="0" applyFont="1" applyBorder="1"/>
    <xf numFmtId="4" fontId="28" fillId="0" borderId="37" xfId="0" applyNumberFormat="1" applyFont="1" applyBorder="1" applyAlignment="1">
      <alignment vertical="center" wrapText="1"/>
    </xf>
    <xf numFmtId="14" fontId="29" fillId="0" borderId="0" xfId="0" applyNumberFormat="1" applyFont="1" applyAlignment="1">
      <alignment vertical="center"/>
    </xf>
    <xf numFmtId="10" fontId="28" fillId="0" borderId="12" xfId="5" applyNumberFormat="1" applyFont="1" applyFill="1" applyBorder="1" applyAlignment="1">
      <alignment vertical="center"/>
    </xf>
    <xf numFmtId="0" fontId="28" fillId="12" borderId="34" xfId="0" applyFont="1" applyFill="1" applyBorder="1" applyAlignment="1">
      <alignment horizontal="center" vertical="center"/>
    </xf>
    <xf numFmtId="0" fontId="27" fillId="12" borderId="51" xfId="0" applyFont="1" applyFill="1" applyBorder="1" applyAlignment="1">
      <alignment horizontal="center" vertical="center"/>
    </xf>
    <xf numFmtId="4" fontId="27" fillId="12" borderId="51" xfId="0" applyNumberFormat="1" applyFont="1" applyFill="1" applyBorder="1" applyAlignment="1">
      <alignment vertical="center" wrapText="1"/>
    </xf>
    <xf numFmtId="4" fontId="28" fillId="12" borderId="51" xfId="0" applyNumberFormat="1" applyFont="1" applyFill="1" applyBorder="1" applyAlignment="1">
      <alignment horizontal="center" vertical="center"/>
    </xf>
    <xf numFmtId="10" fontId="27" fillId="12" borderId="51" xfId="5" applyNumberFormat="1" applyFont="1" applyFill="1" applyBorder="1" applyAlignment="1">
      <alignment vertical="center"/>
    </xf>
    <xf numFmtId="4" fontId="28" fillId="12" borderId="35" xfId="0" applyNumberFormat="1" applyFont="1" applyFill="1" applyBorder="1" applyAlignment="1">
      <alignment vertical="center"/>
    </xf>
    <xf numFmtId="0" fontId="28" fillId="0" borderId="48" xfId="0" applyFont="1" applyBorder="1" applyAlignment="1">
      <alignment horizontal="center"/>
    </xf>
    <xf numFmtId="0" fontId="28" fillId="0" borderId="16" xfId="2" applyFont="1" applyBorder="1" applyAlignment="1">
      <alignment wrapText="1"/>
    </xf>
    <xf numFmtId="0" fontId="28" fillId="0" borderId="16" xfId="2" applyFont="1" applyBorder="1" applyAlignment="1">
      <alignment horizontal="center" wrapText="1"/>
    </xf>
    <xf numFmtId="2" fontId="28" fillId="0" borderId="16" xfId="0" applyNumberFormat="1" applyFont="1" applyBorder="1" applyAlignment="1">
      <alignment horizontal="right"/>
    </xf>
    <xf numFmtId="43" fontId="0" fillId="0" borderId="16" xfId="4" applyFont="1" applyFill="1" applyBorder="1"/>
    <xf numFmtId="0" fontId="27" fillId="0" borderId="12" xfId="0" applyFont="1" applyBorder="1" applyAlignment="1">
      <alignment vertical="center"/>
    </xf>
    <xf numFmtId="0" fontId="28" fillId="0" borderId="12" xfId="0" applyFont="1" applyBorder="1" applyAlignment="1">
      <alignment vertical="center" wrapText="1"/>
    </xf>
    <xf numFmtId="4" fontId="28" fillId="0" borderId="12" xfId="0" applyNumberFormat="1" applyFont="1" applyBorder="1" applyAlignment="1">
      <alignment horizontal="center" vertical="center"/>
    </xf>
    <xf numFmtId="0" fontId="27" fillId="0" borderId="12" xfId="3" applyFont="1" applyBorder="1" applyAlignment="1">
      <alignment vertical="center"/>
    </xf>
    <xf numFmtId="0" fontId="27" fillId="11" borderId="12" xfId="6" applyFont="1" applyFill="1" applyBorder="1" applyAlignment="1">
      <alignment horizontal="center" vertical="center"/>
    </xf>
    <xf numFmtId="0" fontId="27" fillId="0" borderId="12" xfId="3" applyFont="1" applyBorder="1" applyAlignment="1">
      <alignment horizontal="center" vertical="center" wrapText="1"/>
    </xf>
    <xf numFmtId="0" fontId="28" fillId="0" borderId="12" xfId="0" applyFont="1" applyBorder="1" applyAlignment="1">
      <alignment horizontal="center"/>
    </xf>
    <xf numFmtId="0" fontId="6" fillId="0" borderId="12" xfId="0" applyFont="1" applyBorder="1"/>
    <xf numFmtId="43" fontId="6" fillId="0" borderId="12" xfId="4" applyFont="1" applyBorder="1"/>
    <xf numFmtId="0" fontId="3" fillId="0" borderId="12" xfId="0" applyFont="1" applyBorder="1" applyAlignment="1">
      <alignment vertical="center" wrapText="1"/>
    </xf>
    <xf numFmtId="0" fontId="21" fillId="0" borderId="46" xfId="0" applyFont="1" applyBorder="1" applyAlignment="1">
      <alignment vertical="center" wrapText="1"/>
    </xf>
    <xf numFmtId="0" fontId="0" fillId="0" borderId="12" xfId="0" applyBorder="1" applyAlignment="1">
      <alignment horizontal="center" vertical="center"/>
    </xf>
    <xf numFmtId="0" fontId="6" fillId="0" borderId="12" xfId="0" applyFont="1" applyBorder="1" applyAlignment="1">
      <alignment horizontal="center" vertical="center"/>
    </xf>
    <xf numFmtId="0" fontId="10" fillId="0" borderId="12" xfId="0" applyFont="1" applyBorder="1" applyAlignment="1">
      <alignment wrapText="1"/>
    </xf>
    <xf numFmtId="0" fontId="5" fillId="2" borderId="12" xfId="0" applyFont="1" applyFill="1" applyBorder="1" applyAlignment="1">
      <alignment horizontal="center"/>
    </xf>
    <xf numFmtId="0" fontId="5" fillId="2" borderId="12" xfId="0" applyFont="1" applyFill="1" applyBorder="1" applyAlignment="1">
      <alignment horizontal="center" vertical="center" wrapText="1"/>
    </xf>
    <xf numFmtId="164" fontId="5" fillId="3" borderId="12" xfId="0" applyNumberFormat="1" applyFont="1" applyFill="1" applyBorder="1" applyAlignment="1">
      <alignment horizontal="center" vertical="center"/>
    </xf>
    <xf numFmtId="10" fontId="0" fillId="0" borderId="0" xfId="1" applyNumberFormat="1" applyFont="1"/>
    <xf numFmtId="0" fontId="0" fillId="0" borderId="12" xfId="0" applyBorder="1" applyAlignment="1">
      <alignment horizontal="center"/>
    </xf>
    <xf numFmtId="0" fontId="0" fillId="0" borderId="12" xfId="0" applyBorder="1"/>
    <xf numFmtId="0" fontId="0" fillId="0" borderId="12" xfId="0" applyBorder="1" applyAlignment="1">
      <alignment horizontal="left"/>
    </xf>
    <xf numFmtId="2" fontId="0" fillId="0" borderId="0" xfId="0" applyNumberFormat="1"/>
    <xf numFmtId="0" fontId="0" fillId="0" borderId="36" xfId="0" applyBorder="1" applyAlignment="1">
      <alignment horizontal="left"/>
    </xf>
    <xf numFmtId="0" fontId="11" fillId="0" borderId="23" xfId="0" applyFont="1" applyBorder="1" applyAlignment="1">
      <alignment vertical="center" wrapText="1"/>
    </xf>
    <xf numFmtId="0" fontId="0" fillId="0" borderId="12" xfId="0" applyBorder="1" applyAlignment="1">
      <alignment horizontal="center"/>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7" xfId="0" applyFont="1" applyFill="1" applyBorder="1" applyAlignment="1">
      <alignment horizontal="center" vertical="center"/>
    </xf>
    <xf numFmtId="0" fontId="0" fillId="0" borderId="12" xfId="0" applyBorder="1"/>
    <xf numFmtId="0" fontId="0" fillId="0" borderId="12" xfId="0" applyBorder="1" applyAlignment="1">
      <alignment horizontal="center" vertical="center"/>
    </xf>
    <xf numFmtId="0" fontId="0" fillId="0" borderId="12" xfId="0" applyBorder="1" applyAlignment="1">
      <alignment horizontal="center" vertical="center" wrapText="1"/>
    </xf>
    <xf numFmtId="169" fontId="0" fillId="0" borderId="12" xfId="0" applyNumberForma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left"/>
    </xf>
    <xf numFmtId="0" fontId="12" fillId="0" borderId="14" xfId="0" applyFont="1" applyBorder="1" applyAlignment="1">
      <alignment horizontal="left"/>
    </xf>
    <xf numFmtId="0" fontId="12" fillId="0" borderId="15" xfId="0" applyFont="1" applyBorder="1" applyAlignment="1">
      <alignment horizontal="left"/>
    </xf>
    <xf numFmtId="0" fontId="12" fillId="0" borderId="43" xfId="0" applyFont="1" applyBorder="1" applyAlignment="1">
      <alignment horizontal="left"/>
    </xf>
    <xf numFmtId="0" fontId="12" fillId="0" borderId="44" xfId="0" applyFont="1" applyBorder="1" applyAlignment="1">
      <alignment horizontal="left"/>
    </xf>
    <xf numFmtId="0" fontId="12" fillId="0" borderId="45" xfId="0" applyFon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5" borderId="2" xfId="0" applyFont="1" applyFill="1" applyBorder="1" applyAlignment="1">
      <alignment horizontal="center" vertical="center"/>
    </xf>
    <xf numFmtId="0" fontId="14" fillId="5" borderId="9" xfId="0" applyFont="1" applyFill="1" applyBorder="1" applyAlignment="1">
      <alignment horizontal="center"/>
    </xf>
    <xf numFmtId="0" fontId="14" fillId="5" borderId="10" xfId="0" applyFont="1" applyFill="1" applyBorder="1" applyAlignment="1">
      <alignment horizontal="center"/>
    </xf>
    <xf numFmtId="0" fontId="14" fillId="5" borderId="11" xfId="0" applyFont="1" applyFill="1" applyBorder="1" applyAlignment="1">
      <alignment horizont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2" fillId="5" borderId="41" xfId="0" applyFont="1" applyFill="1" applyBorder="1" applyAlignment="1">
      <alignment horizontal="center"/>
    </xf>
    <xf numFmtId="0" fontId="2" fillId="5" borderId="2" xfId="0" applyFont="1" applyFill="1" applyBorder="1" applyAlignment="1">
      <alignment horizontal="center"/>
    </xf>
    <xf numFmtId="0" fontId="2" fillId="5" borderId="42" xfId="0" applyFont="1" applyFill="1" applyBorder="1" applyAlignment="1">
      <alignment horizontal="center"/>
    </xf>
    <xf numFmtId="0" fontId="12" fillId="0" borderId="38" xfId="0" applyFont="1" applyBorder="1" applyAlignment="1">
      <alignment horizontal="left"/>
    </xf>
    <xf numFmtId="0" fontId="12" fillId="0" borderId="39" xfId="0" applyFont="1" applyBorder="1" applyAlignment="1">
      <alignment horizontal="left"/>
    </xf>
    <xf numFmtId="0" fontId="12" fillId="0" borderId="40" xfId="0" applyFont="1" applyBorder="1" applyAlignment="1">
      <alignment horizontal="left"/>
    </xf>
    <xf numFmtId="0" fontId="11" fillId="0" borderId="12" xfId="0" applyFont="1" applyBorder="1" applyAlignment="1">
      <alignment horizontal="center" vertical="center" wrapText="1"/>
    </xf>
    <xf numFmtId="14" fontId="0" fillId="0" borderId="12" xfId="0" applyNumberFormat="1" applyBorder="1" applyAlignment="1">
      <alignment horizontal="left"/>
    </xf>
    <xf numFmtId="0" fontId="0" fillId="0" borderId="41" xfId="0" applyBorder="1" applyAlignment="1">
      <alignment horizontal="left" vertical="center"/>
    </xf>
    <xf numFmtId="0" fontId="0" fillId="0" borderId="2" xfId="0" applyBorder="1" applyAlignment="1">
      <alignment horizontal="left" vertical="center"/>
    </xf>
    <xf numFmtId="0" fontId="0" fillId="0" borderId="42"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2" fillId="5" borderId="41" xfId="0" applyFont="1" applyFill="1" applyBorder="1" applyAlignment="1">
      <alignment horizontal="center" vertical="center"/>
    </xf>
    <xf numFmtId="0" fontId="2" fillId="5" borderId="42" xfId="0" applyFont="1" applyFill="1" applyBorder="1" applyAlignment="1">
      <alignment horizontal="center"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45" xfId="0" applyBorder="1" applyAlignment="1">
      <alignment horizontal="left" vertical="center"/>
    </xf>
    <xf numFmtId="0" fontId="2" fillId="5" borderId="1" xfId="0" applyFont="1" applyFill="1" applyBorder="1" applyAlignment="1">
      <alignment horizontal="right" vertical="center"/>
    </xf>
    <xf numFmtId="0" fontId="2" fillId="5" borderId="2" xfId="0" applyFont="1" applyFill="1" applyBorder="1" applyAlignment="1">
      <alignment horizontal="right" vertical="center"/>
    </xf>
    <xf numFmtId="0" fontId="2" fillId="5" borderId="3" xfId="0" applyFont="1" applyFill="1" applyBorder="1" applyAlignment="1">
      <alignment horizontal="right" vertical="center"/>
    </xf>
    <xf numFmtId="0" fontId="0" fillId="0" borderId="7"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16" fillId="0" borderId="1"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7" fillId="0" borderId="1" xfId="0" applyFont="1" applyBorder="1" applyAlignment="1">
      <alignment horizontal="center"/>
    </xf>
    <xf numFmtId="0" fontId="17" fillId="0" borderId="2" xfId="0" applyFont="1" applyBorder="1" applyAlignment="1">
      <alignment horizontal="center"/>
    </xf>
    <xf numFmtId="0" fontId="17" fillId="0" borderId="3" xfId="0" applyFont="1" applyBorder="1" applyAlignment="1">
      <alignment horizontal="center"/>
    </xf>
    <xf numFmtId="0" fontId="16" fillId="0" borderId="4" xfId="0" applyFont="1" applyBorder="1" applyAlignment="1">
      <alignment horizontal="center" wrapText="1"/>
    </xf>
    <xf numFmtId="0" fontId="16" fillId="0" borderId="5" xfId="0" applyFont="1" applyBorder="1" applyAlignment="1">
      <alignment horizontal="center" wrapText="1"/>
    </xf>
    <xf numFmtId="0" fontId="16" fillId="0" borderId="6" xfId="0" applyFont="1" applyBorder="1" applyAlignment="1">
      <alignment horizontal="center" wrapText="1"/>
    </xf>
    <xf numFmtId="0" fontId="16" fillId="0" borderId="9" xfId="0" applyFont="1" applyBorder="1" applyAlignment="1">
      <alignment horizontal="center" wrapText="1"/>
    </xf>
    <xf numFmtId="0" fontId="16" fillId="0" borderId="10" xfId="0" applyFont="1" applyBorder="1" applyAlignment="1">
      <alignment horizontal="center" wrapText="1"/>
    </xf>
    <xf numFmtId="0" fontId="16" fillId="0" borderId="11" xfId="0" applyFont="1" applyBorder="1" applyAlignment="1">
      <alignment horizontal="center" wrapText="1"/>
    </xf>
    <xf numFmtId="0" fontId="16" fillId="0" borderId="4" xfId="0" applyFont="1" applyBorder="1" applyAlignment="1">
      <alignment horizontal="left"/>
    </xf>
    <xf numFmtId="0" fontId="16" fillId="0" borderId="5" xfId="0" applyFont="1" applyBorder="1" applyAlignment="1">
      <alignment horizontal="left"/>
    </xf>
    <xf numFmtId="0" fontId="16" fillId="0" borderId="6" xfId="0" applyFont="1" applyBorder="1" applyAlignment="1">
      <alignment horizontal="left"/>
    </xf>
    <xf numFmtId="0" fontId="18" fillId="0" borderId="7" xfId="0" applyFont="1" applyBorder="1" applyAlignment="1">
      <alignment horizontal="center"/>
    </xf>
    <xf numFmtId="0" fontId="18" fillId="0" borderId="0" xfId="0" applyFont="1" applyAlignment="1">
      <alignment horizontal="center"/>
    </xf>
    <xf numFmtId="0" fontId="18" fillId="0" borderId="8" xfId="0" applyFont="1" applyBorder="1" applyAlignment="1">
      <alignment horizontal="center"/>
    </xf>
    <xf numFmtId="0" fontId="12" fillId="0" borderId="7" xfId="0" applyFont="1" applyBorder="1" applyAlignment="1">
      <alignment horizontal="center"/>
    </xf>
    <xf numFmtId="0" fontId="12" fillId="0" borderId="0" xfId="0" applyFont="1" applyAlignment="1">
      <alignment horizontal="center"/>
    </xf>
    <xf numFmtId="0" fontId="12" fillId="0" borderId="8" xfId="0" applyFont="1" applyBorder="1" applyAlignment="1">
      <alignment horizontal="center"/>
    </xf>
    <xf numFmtId="0" fontId="0" fillId="0" borderId="9" xfId="0" applyBorder="1"/>
    <xf numFmtId="0" fontId="0" fillId="0" borderId="10" xfId="0" applyBorder="1"/>
    <xf numFmtId="0" fontId="0" fillId="0" borderId="11" xfId="0" applyBorder="1"/>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7" xfId="0" applyBorder="1" applyAlignment="1">
      <alignment horizontal="left" vertical="center"/>
    </xf>
    <xf numFmtId="0" fontId="0" fillId="0" borderId="0" xfId="0" applyAlignment="1">
      <alignment horizontal="left" vertical="center"/>
    </xf>
    <xf numFmtId="0" fontId="0" fillId="0" borderId="8" xfId="0" applyBorder="1" applyAlignment="1">
      <alignment horizontal="left" vertical="center"/>
    </xf>
    <xf numFmtId="0" fontId="2" fillId="2" borderId="36" xfId="0" applyFont="1" applyFill="1" applyBorder="1" applyAlignment="1">
      <alignment horizontal="right"/>
    </xf>
    <xf numFmtId="0" fontId="0" fillId="2" borderId="12" xfId="0" applyFill="1" applyBorder="1" applyAlignment="1">
      <alignment horizontal="right"/>
    </xf>
    <xf numFmtId="0" fontId="0" fillId="0" borderId="12" xfId="0" applyBorder="1" applyAlignment="1">
      <alignment horizontal="center"/>
    </xf>
    <xf numFmtId="0" fontId="4" fillId="3" borderId="48"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4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7" xfId="0" applyFont="1" applyFill="1" applyBorder="1" applyAlignment="1">
      <alignment horizontal="center" vertical="center"/>
    </xf>
    <xf numFmtId="0" fontId="0" fillId="0" borderId="12" xfId="0" applyBorder="1"/>
    <xf numFmtId="0" fontId="0" fillId="0" borderId="12" xfId="0" applyBorder="1" applyAlignment="1">
      <alignment horizontal="left"/>
    </xf>
    <xf numFmtId="0" fontId="0" fillId="0" borderId="12" xfId="0" applyBorder="1" applyAlignment="1">
      <alignment horizontal="center" vertical="center"/>
    </xf>
    <xf numFmtId="0" fontId="4" fillId="3" borderId="12" xfId="0" applyFont="1" applyFill="1" applyBorder="1" applyAlignment="1">
      <alignment horizontal="center" vertical="center"/>
    </xf>
    <xf numFmtId="10" fontId="0" fillId="0" borderId="12" xfId="0" applyNumberFormat="1" applyBorder="1" applyAlignment="1">
      <alignment horizontal="center" vertical="center"/>
    </xf>
    <xf numFmtId="0" fontId="19" fillId="0" borderId="12" xfId="0" applyFont="1" applyBorder="1" applyAlignment="1">
      <alignment horizontal="center" vertical="center" wrapText="1"/>
    </xf>
    <xf numFmtId="0" fontId="2" fillId="2" borderId="12" xfId="0" applyFont="1" applyFill="1" applyBorder="1" applyAlignment="1">
      <alignment horizontal="right"/>
    </xf>
    <xf numFmtId="0" fontId="4" fillId="3" borderId="17" xfId="0" applyFont="1" applyFill="1" applyBorder="1" applyAlignment="1">
      <alignment horizontal="center" vertical="center"/>
    </xf>
    <xf numFmtId="0" fontId="4" fillId="3" borderId="23" xfId="0" applyFont="1" applyFill="1" applyBorder="1" applyAlignment="1">
      <alignment horizontal="center" vertical="center"/>
    </xf>
    <xf numFmtId="164" fontId="7" fillId="0" borderId="12" xfId="0" applyNumberFormat="1" applyFont="1" applyBorder="1" applyAlignment="1">
      <alignment horizontal="right" vertical="center"/>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vertical="center" wrapText="1"/>
    </xf>
    <xf numFmtId="0" fontId="5" fillId="2" borderId="13" xfId="0" applyFont="1" applyFill="1" applyBorder="1" applyAlignment="1">
      <alignment horizontal="center"/>
    </xf>
    <xf numFmtId="0" fontId="5" fillId="2" borderId="15" xfId="0" applyFont="1" applyFill="1" applyBorder="1" applyAlignment="1">
      <alignment horizontal="center"/>
    </xf>
    <xf numFmtId="0" fontId="10" fillId="0" borderId="12" xfId="0" applyFont="1" applyBorder="1" applyAlignment="1">
      <alignment wrapText="1"/>
    </xf>
    <xf numFmtId="0" fontId="15" fillId="0" borderId="12" xfId="0" applyFont="1" applyBorder="1" applyAlignment="1">
      <alignment horizontal="center" vertical="center" wrapText="1"/>
    </xf>
    <xf numFmtId="0" fontId="5" fillId="2"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22" fillId="0" borderId="12" xfId="0" applyFont="1" applyBorder="1" applyAlignment="1">
      <alignment horizontal="center" vertical="center"/>
    </xf>
    <xf numFmtId="0" fontId="5" fillId="3" borderId="12"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4"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164" fontId="7" fillId="0" borderId="13" xfId="0" applyNumberFormat="1" applyFont="1" applyBorder="1" applyAlignment="1">
      <alignment horizontal="right" vertical="center"/>
    </xf>
    <xf numFmtId="164" fontId="7" fillId="0" borderId="14" xfId="0" applyNumberFormat="1" applyFont="1" applyBorder="1" applyAlignment="1">
      <alignment horizontal="right" vertical="center"/>
    </xf>
    <xf numFmtId="164" fontId="7" fillId="0" borderId="15" xfId="0" applyNumberFormat="1" applyFont="1" applyBorder="1" applyAlignment="1">
      <alignment horizontal="right" vertical="center"/>
    </xf>
    <xf numFmtId="164" fontId="7" fillId="6" borderId="13" xfId="0" applyNumberFormat="1" applyFont="1" applyFill="1" applyBorder="1" applyAlignment="1">
      <alignment horizontal="center" vertical="center"/>
    </xf>
    <xf numFmtId="164" fontId="7" fillId="6" borderId="14" xfId="0" applyNumberFormat="1" applyFont="1" applyFill="1" applyBorder="1" applyAlignment="1">
      <alignment horizontal="center" vertical="center"/>
    </xf>
    <xf numFmtId="164" fontId="7" fillId="6" borderId="15" xfId="0" applyNumberFormat="1" applyFont="1" applyFill="1" applyBorder="1" applyAlignment="1">
      <alignment horizontal="center" vertical="center"/>
    </xf>
    <xf numFmtId="164" fontId="7" fillId="0" borderId="13" xfId="0" applyNumberFormat="1" applyFont="1" applyBorder="1" applyAlignment="1">
      <alignment horizontal="center" vertical="center"/>
    </xf>
    <xf numFmtId="164" fontId="7" fillId="0" borderId="14" xfId="0" applyNumberFormat="1" applyFont="1" applyBorder="1" applyAlignment="1">
      <alignment horizontal="center" vertical="center"/>
    </xf>
    <xf numFmtId="164" fontId="7" fillId="0" borderId="15" xfId="0" applyNumberFormat="1" applyFont="1" applyBorder="1" applyAlignment="1">
      <alignment horizontal="center" vertical="center"/>
    </xf>
    <xf numFmtId="0" fontId="5" fillId="2" borderId="12" xfId="0" applyFont="1" applyFill="1" applyBorder="1" applyAlignment="1">
      <alignment horizontal="center" vertical="center" wrapText="1"/>
    </xf>
    <xf numFmtId="0" fontId="0" fillId="0" borderId="20"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0" fillId="0" borderId="13" xfId="0" applyBorder="1" applyAlignment="1">
      <alignment horizontal="right"/>
    </xf>
    <xf numFmtId="0" fontId="0" fillId="0" borderId="14" xfId="0" applyBorder="1" applyAlignment="1">
      <alignment horizontal="right"/>
    </xf>
    <xf numFmtId="0" fontId="0" fillId="0" borderId="15" xfId="0" applyBorder="1" applyAlignment="1">
      <alignment horizontal="right"/>
    </xf>
    <xf numFmtId="0" fontId="0" fillId="0" borderId="25" xfId="0" applyBorder="1" applyAlignment="1">
      <alignment horizontal="left"/>
    </xf>
    <xf numFmtId="0" fontId="22" fillId="0" borderId="16" xfId="0" applyFont="1" applyBorder="1" applyAlignment="1">
      <alignment horizontal="center" vertical="center"/>
    </xf>
    <xf numFmtId="164" fontId="5" fillId="3" borderId="12" xfId="0" applyNumberFormat="1" applyFont="1" applyFill="1" applyBorder="1" applyAlignment="1">
      <alignment horizontal="center" vertical="center"/>
    </xf>
    <xf numFmtId="0" fontId="10" fillId="0" borderId="12" xfId="0" applyFont="1" applyBorder="1" applyAlignment="1">
      <alignment horizontal="left"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2" fillId="0" borderId="12" xfId="1" applyNumberFormat="1" applyFont="1" applyBorder="1" applyAlignment="1">
      <alignment horizontal="center" vertical="center"/>
    </xf>
    <xf numFmtId="168" fontId="0" fillId="0" borderId="12" xfId="1" applyNumberFormat="1" applyFont="1" applyBorder="1" applyAlignment="1">
      <alignment horizontal="center" vertical="center"/>
    </xf>
    <xf numFmtId="168" fontId="12" fillId="0" borderId="12" xfId="0" applyNumberFormat="1" applyFont="1" applyBorder="1" applyAlignment="1">
      <alignment horizontal="center" vertical="center"/>
    </xf>
    <xf numFmtId="168" fontId="0" fillId="0" borderId="12" xfId="0" applyNumberFormat="1" applyBorder="1" applyAlignment="1">
      <alignment horizontal="center" vertical="center"/>
    </xf>
    <xf numFmtId="0" fontId="12" fillId="0" borderId="26" xfId="0" applyFont="1" applyBorder="1" applyAlignment="1">
      <alignment horizontal="center" vertical="center"/>
    </xf>
    <xf numFmtId="0" fontId="12" fillId="0" borderId="16" xfId="0" applyFont="1" applyBorder="1" applyAlignment="1">
      <alignment horizontal="center" vertical="center"/>
    </xf>
    <xf numFmtId="0" fontId="0" fillId="0" borderId="12" xfId="0" applyBorder="1" applyAlignment="1">
      <alignment horizontal="center" vertical="center" wrapText="1"/>
    </xf>
    <xf numFmtId="168" fontId="0" fillId="0" borderId="13" xfId="0" applyNumberFormat="1" applyBorder="1" applyAlignment="1">
      <alignment horizontal="center" vertical="center"/>
    </xf>
    <xf numFmtId="168" fontId="0" fillId="0" borderId="15" xfId="0" applyNumberFormat="1" applyBorder="1" applyAlignment="1">
      <alignment horizontal="center" vertical="center"/>
    </xf>
    <xf numFmtId="0" fontId="12" fillId="0" borderId="12" xfId="0" applyFon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17"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2" fillId="0" borderId="13" xfId="0" applyFont="1" applyBorder="1" applyAlignment="1">
      <alignment horizontal="center"/>
    </xf>
    <xf numFmtId="0" fontId="12" fillId="0" borderId="14" xfId="0" applyFont="1" applyBorder="1" applyAlignment="1">
      <alignment horizontal="center"/>
    </xf>
    <xf numFmtId="0" fontId="12" fillId="0" borderId="15" xfId="0" applyFont="1" applyBorder="1" applyAlignment="1">
      <alignment horizontal="center"/>
    </xf>
    <xf numFmtId="0" fontId="13" fillId="0" borderId="12" xfId="0" applyFont="1" applyBorder="1" applyAlignment="1">
      <alignment horizontal="center" vertical="center" wrapText="1"/>
    </xf>
    <xf numFmtId="0" fontId="15" fillId="0" borderId="23" xfId="0" applyFont="1" applyBorder="1" applyAlignment="1">
      <alignment horizontal="center" vertical="center" wrapText="1"/>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17"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12" fillId="0" borderId="12" xfId="0" applyFont="1" applyBorder="1" applyAlignment="1">
      <alignment horizontal="center" vertical="center" wrapText="1"/>
    </xf>
    <xf numFmtId="0" fontId="12" fillId="0" borderId="12" xfId="0" applyFont="1" applyBorder="1" applyAlignment="1">
      <alignment horizontal="center" vertical="center"/>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20" fillId="0" borderId="25" xfId="0" applyFont="1" applyBorder="1" applyAlignment="1">
      <alignment horizontal="center" vertical="center"/>
    </xf>
    <xf numFmtId="0" fontId="20" fillId="0" borderId="16" xfId="0" applyFont="1" applyBorder="1" applyAlignment="1">
      <alignment horizontal="center" vertical="center"/>
    </xf>
    <xf numFmtId="0" fontId="25" fillId="0" borderId="12" xfId="0" applyFont="1" applyBorder="1" applyAlignment="1">
      <alignment horizontal="left" vertical="center" wrapText="1"/>
    </xf>
    <xf numFmtId="0" fontId="12" fillId="0" borderId="15" xfId="0" applyFont="1" applyBorder="1" applyAlignment="1">
      <alignment horizontal="center" vertical="center" wrapText="1"/>
    </xf>
    <xf numFmtId="0" fontId="0" fillId="0" borderId="14" xfId="0" applyBorder="1"/>
    <xf numFmtId="0" fontId="0" fillId="0" borderId="15" xfId="0" applyBorder="1"/>
    <xf numFmtId="14" fontId="0" fillId="0" borderId="14" xfId="0" applyNumberFormat="1" applyBorder="1" applyAlignment="1">
      <alignment horizontal="left"/>
    </xf>
    <xf numFmtId="14" fontId="0" fillId="0" borderId="15" xfId="0" applyNumberFormat="1" applyBorder="1" applyAlignment="1">
      <alignment horizontal="left"/>
    </xf>
    <xf numFmtId="0" fontId="20" fillId="0" borderId="2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3" xfId="0" quotePrefix="1" applyFont="1" applyBorder="1" applyAlignment="1">
      <alignment horizontal="center" vertical="center"/>
    </xf>
    <xf numFmtId="0" fontId="20" fillId="0" borderId="15" xfId="0" quotePrefix="1" applyFont="1" applyBorder="1" applyAlignment="1">
      <alignment horizontal="center" vertical="center"/>
    </xf>
    <xf numFmtId="0" fontId="0" fillId="0" borderId="13" xfId="0" applyBorder="1" applyAlignment="1">
      <alignment horizontal="center" vertical="center" wrapText="1"/>
    </xf>
    <xf numFmtId="0" fontId="0" fillId="0" borderId="15" xfId="0" applyBorder="1" applyAlignment="1">
      <alignment horizontal="center" vertical="center" wrapText="1"/>
    </xf>
    <xf numFmtId="2" fontId="12" fillId="0" borderId="13" xfId="0" applyNumberFormat="1" applyFont="1" applyBorder="1" applyAlignment="1">
      <alignment horizontal="right" vertical="center" wrapText="1"/>
    </xf>
    <xf numFmtId="2" fontId="12" fillId="0" borderId="15" xfId="0" applyNumberFormat="1" applyFont="1" applyBorder="1" applyAlignment="1">
      <alignment horizontal="right" vertical="center" wrapText="1"/>
    </xf>
    <xf numFmtId="0" fontId="12" fillId="0" borderId="26" xfId="1" applyNumberFormat="1" applyFont="1" applyBorder="1" applyAlignment="1">
      <alignment horizontal="center" vertical="center"/>
    </xf>
    <xf numFmtId="0" fontId="12" fillId="0" borderId="16" xfId="1" applyNumberFormat="1" applyFont="1" applyBorder="1" applyAlignment="1">
      <alignment horizontal="center" vertical="center"/>
    </xf>
    <xf numFmtId="0" fontId="20" fillId="0" borderId="25" xfId="1" applyNumberFormat="1" applyFont="1" applyBorder="1" applyAlignment="1">
      <alignment horizontal="center" vertical="center"/>
    </xf>
    <xf numFmtId="0" fontId="20" fillId="0" borderId="16" xfId="1" applyNumberFormat="1" applyFont="1" applyBorder="1" applyAlignment="1">
      <alignment horizontal="center" vertical="center"/>
    </xf>
    <xf numFmtId="0" fontId="12" fillId="0" borderId="20"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4" xfId="0" applyFont="1" applyBorder="1" applyAlignment="1">
      <alignment horizontal="center" vertical="center" wrapText="1"/>
    </xf>
    <xf numFmtId="169" fontId="0" fillId="0" borderId="12" xfId="0" applyNumberFormat="1" applyBorder="1" applyAlignment="1">
      <alignment horizontal="center" vertical="center"/>
    </xf>
    <xf numFmtId="169" fontId="13" fillId="0" borderId="12" xfId="0" applyNumberFormat="1" applyFont="1" applyBorder="1" applyAlignment="1">
      <alignment horizontal="left" vertical="center"/>
    </xf>
    <xf numFmtId="0" fontId="12" fillId="0" borderId="13" xfId="0" applyFont="1" applyBorder="1" applyAlignment="1">
      <alignment horizontal="right" vertical="center"/>
    </xf>
    <xf numFmtId="0" fontId="12" fillId="0" borderId="15" xfId="0" applyFont="1" applyBorder="1" applyAlignment="1">
      <alignment horizontal="right" vertical="center"/>
    </xf>
    <xf numFmtId="0" fontId="12" fillId="0" borderId="12" xfId="0" applyFont="1" applyBorder="1" applyAlignment="1">
      <alignment horizontal="right" vertical="center"/>
    </xf>
    <xf numFmtId="0" fontId="2" fillId="4" borderId="0" xfId="0" applyFont="1" applyFill="1" applyAlignment="1">
      <alignment horizontal="center"/>
    </xf>
    <xf numFmtId="0" fontId="0" fillId="0" borderId="12" xfId="0" applyBorder="1" applyAlignment="1">
      <alignment horizontal="right"/>
    </xf>
    <xf numFmtId="0" fontId="2" fillId="4" borderId="13" xfId="0" applyFont="1" applyFill="1" applyBorder="1" applyAlignment="1">
      <alignment horizontal="center"/>
    </xf>
    <xf numFmtId="0" fontId="2" fillId="4" borderId="14" xfId="0" applyFont="1" applyFill="1" applyBorder="1" applyAlignment="1">
      <alignment horizontal="center"/>
    </xf>
    <xf numFmtId="0" fontId="2" fillId="4" borderId="15" xfId="0" applyFont="1" applyFill="1" applyBorder="1" applyAlignment="1">
      <alignment horizontal="center"/>
    </xf>
    <xf numFmtId="0" fontId="23" fillId="4" borderId="12" xfId="0" applyFont="1" applyFill="1" applyBorder="1" applyAlignment="1">
      <alignment horizontal="center"/>
    </xf>
    <xf numFmtId="0" fontId="23" fillId="4" borderId="13" xfId="0" applyFont="1" applyFill="1" applyBorder="1" applyAlignment="1">
      <alignment horizontal="center"/>
    </xf>
    <xf numFmtId="0" fontId="23" fillId="4" borderId="14" xfId="0" applyFont="1" applyFill="1" applyBorder="1" applyAlignment="1">
      <alignment horizontal="center"/>
    </xf>
    <xf numFmtId="0" fontId="23" fillId="4" borderId="15" xfId="0" applyFont="1" applyFill="1" applyBorder="1" applyAlignment="1">
      <alignment horizontal="center"/>
    </xf>
    <xf numFmtId="2" fontId="12" fillId="0" borderId="12" xfId="0" applyNumberFormat="1" applyFont="1" applyBorder="1" applyAlignment="1">
      <alignment horizont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6" xfId="0" applyBorder="1" applyAlignment="1">
      <alignment horizontal="center" vertical="center"/>
    </xf>
    <xf numFmtId="0" fontId="12" fillId="0" borderId="12" xfId="0" applyFont="1" applyBorder="1" applyAlignment="1">
      <alignment horizontal="left"/>
    </xf>
    <xf numFmtId="0" fontId="18" fillId="0" borderId="12" xfId="0" applyFont="1" applyBorder="1" applyAlignment="1">
      <alignment horizontal="center" vertical="center"/>
    </xf>
    <xf numFmtId="0" fontId="18" fillId="0" borderId="22" xfId="0" applyFont="1" applyBorder="1" applyAlignment="1">
      <alignment horizontal="center" vertical="center"/>
    </xf>
    <xf numFmtId="0" fontId="18" fillId="0" borderId="17"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2" fillId="0" borderId="12" xfId="0" applyFont="1" applyBorder="1" applyAlignment="1">
      <alignment horizontal="right"/>
    </xf>
    <xf numFmtId="0" fontId="12" fillId="0" borderId="16" xfId="0" applyFont="1" applyBorder="1" applyAlignment="1">
      <alignment horizont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0" fillId="0" borderId="0" xfId="0" applyAlignment="1">
      <alignment horizontal="center" vertical="center" wrapText="1"/>
    </xf>
    <xf numFmtId="0" fontId="27" fillId="12" borderId="38" xfId="0" applyFont="1" applyFill="1" applyBorder="1" applyAlignment="1">
      <alignment horizontal="center" vertical="center"/>
    </xf>
    <xf numFmtId="0" fontId="27" fillId="12" borderId="39" xfId="0" applyFont="1" applyFill="1" applyBorder="1" applyAlignment="1">
      <alignment horizontal="center" vertical="center"/>
    </xf>
    <xf numFmtId="0" fontId="27" fillId="12" borderId="40" xfId="0" applyFont="1" applyFill="1" applyBorder="1" applyAlignment="1">
      <alignment horizontal="center" vertical="center"/>
    </xf>
    <xf numFmtId="0" fontId="27" fillId="11" borderId="12" xfId="3" applyFont="1" applyFill="1" applyBorder="1" applyAlignment="1">
      <alignment horizontal="left" vertical="center" wrapText="1"/>
    </xf>
    <xf numFmtId="0" fontId="27" fillId="11" borderId="50" xfId="3" applyFont="1" applyFill="1" applyBorder="1" applyAlignment="1">
      <alignment horizontal="left" vertical="center" wrapText="1"/>
    </xf>
    <xf numFmtId="0" fontId="27" fillId="12" borderId="12" xfId="3" applyFont="1" applyFill="1" applyBorder="1" applyAlignment="1">
      <alignment horizontal="center"/>
    </xf>
    <xf numFmtId="0" fontId="27" fillId="12" borderId="37" xfId="3" applyFont="1" applyFill="1" applyBorder="1" applyAlignment="1">
      <alignment horizontal="center"/>
    </xf>
    <xf numFmtId="0" fontId="27" fillId="12" borderId="36" xfId="3" applyFont="1" applyFill="1" applyBorder="1" applyAlignment="1">
      <alignment horizontal="center"/>
    </xf>
    <xf numFmtId="0" fontId="28" fillId="0" borderId="0" xfId="3" applyFont="1" applyAlignment="1">
      <alignment horizontal="left" wrapText="1"/>
    </xf>
    <xf numFmtId="0" fontId="28" fillId="0" borderId="8" xfId="3" applyFont="1" applyBorder="1" applyAlignment="1">
      <alignment horizontal="left" wrapText="1"/>
    </xf>
    <xf numFmtId="0" fontId="26" fillId="0" borderId="12" xfId="0" applyFont="1" applyBorder="1" applyAlignment="1">
      <alignment horizontal="center" vertical="center" wrapText="1"/>
    </xf>
    <xf numFmtId="0" fontId="4" fillId="3"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6" xfId="0" applyFont="1" applyFill="1" applyBorder="1" applyAlignment="1">
      <alignment horizontal="center" vertical="center"/>
    </xf>
    <xf numFmtId="0" fontId="24" fillId="0" borderId="32"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33" xfId="0" applyFont="1" applyBorder="1" applyAlignment="1">
      <alignment horizontal="center" vertical="center" wrapText="1"/>
    </xf>
    <xf numFmtId="0" fontId="0" fillId="0" borderId="36" xfId="0" applyBorder="1"/>
    <xf numFmtId="0" fontId="0" fillId="0" borderId="37" xfId="0" applyBorder="1" applyAlignment="1">
      <alignment horizontal="center" vertical="center"/>
    </xf>
    <xf numFmtId="10" fontId="0" fillId="0" borderId="37" xfId="0" applyNumberFormat="1" applyBorder="1" applyAlignment="1">
      <alignment horizontal="center" vertical="center"/>
    </xf>
    <xf numFmtId="0" fontId="0" fillId="0" borderId="36" xfId="0" applyBorder="1" applyAlignment="1">
      <alignment horizontal="center"/>
    </xf>
    <xf numFmtId="0" fontId="0" fillId="0" borderId="37" xfId="0" applyBorder="1" applyAlignment="1">
      <alignment horizontal="center"/>
    </xf>
    <xf numFmtId="0" fontId="4" fillId="3" borderId="36" xfId="0" applyFont="1" applyFill="1" applyBorder="1" applyAlignment="1">
      <alignment horizontal="center" vertical="center"/>
    </xf>
    <xf numFmtId="0" fontId="4" fillId="3" borderId="37" xfId="0" applyFont="1" applyFill="1" applyBorder="1" applyAlignment="1">
      <alignment horizontal="center" vertical="center"/>
    </xf>
    <xf numFmtId="164" fontId="2" fillId="2" borderId="37" xfId="0" applyNumberFormat="1" applyFont="1" applyFill="1" applyBorder="1" applyAlignment="1">
      <alignment horizontal="center" vertical="center"/>
    </xf>
    <xf numFmtId="164" fontId="0" fillId="0" borderId="37" xfId="0" applyNumberFormat="1" applyBorder="1" applyAlignment="1">
      <alignment horizontal="center" vertical="center"/>
    </xf>
    <xf numFmtId="0" fontId="0" fillId="0" borderId="37" xfId="0" applyBorder="1"/>
    <xf numFmtId="0" fontId="0" fillId="0" borderId="36" xfId="0" applyBorder="1" applyAlignment="1">
      <alignment horizontal="center" vertical="center" wrapText="1"/>
    </xf>
    <xf numFmtId="0" fontId="2" fillId="2" borderId="34" xfId="0" applyFont="1" applyFill="1" applyBorder="1" applyAlignment="1">
      <alignment horizontal="right"/>
    </xf>
    <xf numFmtId="0" fontId="2" fillId="2" borderId="51" xfId="0" applyFont="1" applyFill="1" applyBorder="1" applyAlignment="1">
      <alignment horizontal="right"/>
    </xf>
    <xf numFmtId="167" fontId="2" fillId="2" borderId="51" xfId="1" applyNumberFormat="1" applyFont="1" applyFill="1" applyBorder="1" applyAlignment="1">
      <alignment horizontal="center" vertical="center"/>
    </xf>
    <xf numFmtId="164" fontId="2" fillId="2" borderId="35" xfId="0" applyNumberFormat="1" applyFont="1" applyFill="1" applyBorder="1" applyAlignment="1">
      <alignment horizontal="center" vertical="center"/>
    </xf>
  </cellXfs>
  <cellStyles count="9">
    <cellStyle name="Moeda 2 10" xfId="8"/>
    <cellStyle name="Normal" xfId="0" builtinId="0"/>
    <cellStyle name="Normal 2 2 10" xfId="3"/>
    <cellStyle name="Normal 2 2 3 10" xfId="6"/>
    <cellStyle name="Normal 6" xfId="2"/>
    <cellStyle name="Porcentagem" xfId="1" builtinId="5"/>
    <cellStyle name="Porcentagem 2 10" xfId="5"/>
    <cellStyle name="Vírgula" xfId="4" builtinId="3"/>
    <cellStyle name="Vírgula 2 10"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350744</xdr:colOff>
      <xdr:row>0</xdr:row>
      <xdr:rowOff>134471</xdr:rowOff>
    </xdr:from>
    <xdr:to>
      <xdr:col>10</xdr:col>
      <xdr:colOff>138596</xdr:colOff>
      <xdr:row>34</xdr:row>
      <xdr:rowOff>67796</xdr:rowOff>
    </xdr:to>
    <xdr:pic>
      <xdr:nvPicPr>
        <xdr:cNvPr id="2" name="Imagem 1">
          <a:extLst>
            <a:ext uri="{FF2B5EF4-FFF2-40B4-BE49-F238E27FC236}">
              <a16:creationId xmlns:a16="http://schemas.microsoft.com/office/drawing/2014/main" id="{C88C64B5-01D0-4DD3-98E0-709D5DEF77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0744" y="134471"/>
          <a:ext cx="5839028" cy="64103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4</xdr:col>
      <xdr:colOff>733424</xdr:colOff>
      <xdr:row>0</xdr:row>
      <xdr:rowOff>133350</xdr:rowOff>
    </xdr:from>
    <xdr:ext cx="1278903" cy="577008"/>
    <xdr:pic>
      <xdr:nvPicPr>
        <xdr:cNvPr id="4" name="Imagem 3">
          <a:extLst>
            <a:ext uri="{FF2B5EF4-FFF2-40B4-BE49-F238E27FC236}">
              <a16:creationId xmlns:a16="http://schemas.microsoft.com/office/drawing/2014/main" id="{DEAD990C-D293-459C-92B0-5CB76EAA03D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 t="34681" r="122" b="33457"/>
        <a:stretch/>
      </xdr:blipFill>
      <xdr:spPr>
        <a:xfrm>
          <a:off x="7534274" y="133350"/>
          <a:ext cx="1278903" cy="577008"/>
        </a:xfrm>
        <a:prstGeom prst="rect">
          <a:avLst/>
        </a:prstGeom>
      </xdr:spPr>
    </xdr:pic>
    <xdr:clientData/>
  </xdr:oneCellAnchor>
  <xdr:twoCellAnchor editAs="oneCell">
    <xdr:from>
      <xdr:col>0</xdr:col>
      <xdr:colOff>266700</xdr:colOff>
      <xdr:row>0</xdr:row>
      <xdr:rowOff>66675</xdr:rowOff>
    </xdr:from>
    <xdr:to>
      <xdr:col>0</xdr:col>
      <xdr:colOff>1076325</xdr:colOff>
      <xdr:row>0</xdr:row>
      <xdr:rowOff>761297</xdr:rowOff>
    </xdr:to>
    <xdr:pic>
      <xdr:nvPicPr>
        <xdr:cNvPr id="5" name="Imagem 4">
          <a:extLst>
            <a:ext uri="{FF2B5EF4-FFF2-40B4-BE49-F238E27FC236}">
              <a16:creationId xmlns:a16="http://schemas.microsoft.com/office/drawing/2014/main" id="{E12740A6-55B0-4AA7-9AFA-1AAEEBBBB716}"/>
            </a:ext>
          </a:extLst>
        </xdr:cNvPr>
        <xdr:cNvPicPr>
          <a:picLocks noChangeAspect="1"/>
        </xdr:cNvPicPr>
      </xdr:nvPicPr>
      <xdr:blipFill>
        <a:blip xmlns:r="http://schemas.openxmlformats.org/officeDocument/2006/relationships" r:embed="rId2"/>
        <a:stretch>
          <a:fillRect/>
        </a:stretch>
      </xdr:blipFill>
      <xdr:spPr>
        <a:xfrm>
          <a:off x="266700" y="66675"/>
          <a:ext cx="809625" cy="69462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4</xdr:col>
      <xdr:colOff>733424</xdr:colOff>
      <xdr:row>0</xdr:row>
      <xdr:rowOff>133350</xdr:rowOff>
    </xdr:from>
    <xdr:ext cx="1278903" cy="577008"/>
    <xdr:pic>
      <xdr:nvPicPr>
        <xdr:cNvPr id="2" name="Imagem 1">
          <a:extLst>
            <a:ext uri="{FF2B5EF4-FFF2-40B4-BE49-F238E27FC236}">
              <a16:creationId xmlns:a16="http://schemas.microsoft.com/office/drawing/2014/main" id="{77FB4EBF-485F-44BE-B03B-656DC6063F5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 t="34681" r="122" b="33457"/>
        <a:stretch/>
      </xdr:blipFill>
      <xdr:spPr>
        <a:xfrm>
          <a:off x="7458074" y="133350"/>
          <a:ext cx="1278903" cy="577008"/>
        </a:xfrm>
        <a:prstGeom prst="rect">
          <a:avLst/>
        </a:prstGeom>
      </xdr:spPr>
    </xdr:pic>
    <xdr:clientData/>
  </xdr:oneCellAnchor>
  <xdr:twoCellAnchor editAs="oneCell">
    <xdr:from>
      <xdr:col>0</xdr:col>
      <xdr:colOff>266700</xdr:colOff>
      <xdr:row>0</xdr:row>
      <xdr:rowOff>66675</xdr:rowOff>
    </xdr:from>
    <xdr:to>
      <xdr:col>0</xdr:col>
      <xdr:colOff>1076325</xdr:colOff>
      <xdr:row>0</xdr:row>
      <xdr:rowOff>761297</xdr:rowOff>
    </xdr:to>
    <xdr:pic>
      <xdr:nvPicPr>
        <xdr:cNvPr id="3" name="Imagem 2">
          <a:extLst>
            <a:ext uri="{FF2B5EF4-FFF2-40B4-BE49-F238E27FC236}">
              <a16:creationId xmlns:a16="http://schemas.microsoft.com/office/drawing/2014/main" id="{D25F18AC-A9F2-4050-9723-14951F31CB2E}"/>
            </a:ext>
          </a:extLst>
        </xdr:cNvPr>
        <xdr:cNvPicPr>
          <a:picLocks noChangeAspect="1"/>
        </xdr:cNvPicPr>
      </xdr:nvPicPr>
      <xdr:blipFill>
        <a:blip xmlns:r="http://schemas.openxmlformats.org/officeDocument/2006/relationships" r:embed="rId2"/>
        <a:stretch>
          <a:fillRect/>
        </a:stretch>
      </xdr:blipFill>
      <xdr:spPr>
        <a:xfrm>
          <a:off x="266700" y="66675"/>
          <a:ext cx="809625" cy="69462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4</xdr:col>
      <xdr:colOff>733424</xdr:colOff>
      <xdr:row>0</xdr:row>
      <xdr:rowOff>133350</xdr:rowOff>
    </xdr:from>
    <xdr:ext cx="1278903" cy="577008"/>
    <xdr:pic>
      <xdr:nvPicPr>
        <xdr:cNvPr id="2" name="Imagem 1">
          <a:extLst>
            <a:ext uri="{FF2B5EF4-FFF2-40B4-BE49-F238E27FC236}">
              <a16:creationId xmlns:a16="http://schemas.microsoft.com/office/drawing/2014/main" id="{1B08D611-66BF-49B4-9AC2-38BE6E2F6C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 t="34681" r="122" b="33457"/>
        <a:stretch/>
      </xdr:blipFill>
      <xdr:spPr>
        <a:xfrm>
          <a:off x="7458074" y="133350"/>
          <a:ext cx="1278903" cy="577008"/>
        </a:xfrm>
        <a:prstGeom prst="rect">
          <a:avLst/>
        </a:prstGeom>
      </xdr:spPr>
    </xdr:pic>
    <xdr:clientData/>
  </xdr:oneCellAnchor>
  <xdr:twoCellAnchor editAs="oneCell">
    <xdr:from>
      <xdr:col>0</xdr:col>
      <xdr:colOff>266700</xdr:colOff>
      <xdr:row>0</xdr:row>
      <xdr:rowOff>66675</xdr:rowOff>
    </xdr:from>
    <xdr:to>
      <xdr:col>0</xdr:col>
      <xdr:colOff>1076325</xdr:colOff>
      <xdr:row>0</xdr:row>
      <xdr:rowOff>761297</xdr:rowOff>
    </xdr:to>
    <xdr:pic>
      <xdr:nvPicPr>
        <xdr:cNvPr id="3" name="Imagem 2">
          <a:extLst>
            <a:ext uri="{FF2B5EF4-FFF2-40B4-BE49-F238E27FC236}">
              <a16:creationId xmlns:a16="http://schemas.microsoft.com/office/drawing/2014/main" id="{4A09D094-26D7-42E9-A95A-5E1D3D4CA32E}"/>
            </a:ext>
          </a:extLst>
        </xdr:cNvPr>
        <xdr:cNvPicPr>
          <a:picLocks noChangeAspect="1"/>
        </xdr:cNvPicPr>
      </xdr:nvPicPr>
      <xdr:blipFill>
        <a:blip xmlns:r="http://schemas.openxmlformats.org/officeDocument/2006/relationships" r:embed="rId2"/>
        <a:stretch>
          <a:fillRect/>
        </a:stretch>
      </xdr:blipFill>
      <xdr:spPr>
        <a:xfrm>
          <a:off x="266700" y="66675"/>
          <a:ext cx="809625" cy="69462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577774</xdr:colOff>
      <xdr:row>0</xdr:row>
      <xdr:rowOff>95250</xdr:rowOff>
    </xdr:from>
    <xdr:to>
      <xdr:col>8</xdr:col>
      <xdr:colOff>1204662</xdr:colOff>
      <xdr:row>1</xdr:row>
      <xdr:rowOff>28575</xdr:rowOff>
    </xdr:to>
    <xdr:pic>
      <xdr:nvPicPr>
        <xdr:cNvPr id="3" name="Imagem 2">
          <a:extLst>
            <a:ext uri="{FF2B5EF4-FFF2-40B4-BE49-F238E27FC236}">
              <a16:creationId xmlns:a16="http://schemas.microsoft.com/office/drawing/2014/main" id="{90DDEF2E-DF9A-47BE-9548-DA45C78BD7B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 t="34681" r="122" b="33457"/>
        <a:stretch/>
      </xdr:blipFill>
      <xdr:spPr>
        <a:xfrm>
          <a:off x="7064299" y="95250"/>
          <a:ext cx="1931812" cy="714375"/>
        </a:xfrm>
        <a:prstGeom prst="rect">
          <a:avLst/>
        </a:prstGeom>
      </xdr:spPr>
    </xdr:pic>
    <xdr:clientData/>
  </xdr:twoCellAnchor>
  <xdr:twoCellAnchor editAs="oneCell">
    <xdr:from>
      <xdr:col>0</xdr:col>
      <xdr:colOff>266700</xdr:colOff>
      <xdr:row>0</xdr:row>
      <xdr:rowOff>66675</xdr:rowOff>
    </xdr:from>
    <xdr:to>
      <xdr:col>0</xdr:col>
      <xdr:colOff>1076325</xdr:colOff>
      <xdr:row>0</xdr:row>
      <xdr:rowOff>761297</xdr:rowOff>
    </xdr:to>
    <xdr:pic>
      <xdr:nvPicPr>
        <xdr:cNvPr id="5" name="Imagem 4">
          <a:extLst>
            <a:ext uri="{FF2B5EF4-FFF2-40B4-BE49-F238E27FC236}">
              <a16:creationId xmlns:a16="http://schemas.microsoft.com/office/drawing/2014/main" id="{D2890972-BCA4-4D55-9329-40006A099A31}"/>
            </a:ext>
          </a:extLst>
        </xdr:cNvPr>
        <xdr:cNvPicPr>
          <a:picLocks noChangeAspect="1"/>
        </xdr:cNvPicPr>
      </xdr:nvPicPr>
      <xdr:blipFill>
        <a:blip xmlns:r="http://schemas.openxmlformats.org/officeDocument/2006/relationships" r:embed="rId2"/>
        <a:stretch>
          <a:fillRect/>
        </a:stretch>
      </xdr:blipFill>
      <xdr:spPr>
        <a:xfrm>
          <a:off x="266700" y="66675"/>
          <a:ext cx="809625" cy="69462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6</xdr:col>
      <xdr:colOff>934529</xdr:colOff>
      <xdr:row>0</xdr:row>
      <xdr:rowOff>165100</xdr:rowOff>
    </xdr:from>
    <xdr:ext cx="969848" cy="577008"/>
    <xdr:pic>
      <xdr:nvPicPr>
        <xdr:cNvPr id="4" name="Imagem 3">
          <a:extLst>
            <a:ext uri="{FF2B5EF4-FFF2-40B4-BE49-F238E27FC236}">
              <a16:creationId xmlns:a16="http://schemas.microsoft.com/office/drawing/2014/main" id="{B10607DE-5A68-476E-BCF5-6D080F5DEE0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 t="34681" r="122" b="33457"/>
        <a:stretch/>
      </xdr:blipFill>
      <xdr:spPr>
        <a:xfrm>
          <a:off x="7215637" y="165100"/>
          <a:ext cx="969848" cy="577008"/>
        </a:xfrm>
        <a:prstGeom prst="rect">
          <a:avLst/>
        </a:prstGeom>
      </xdr:spPr>
    </xdr:pic>
    <xdr:clientData/>
  </xdr:oneCellAnchor>
  <xdr:twoCellAnchor editAs="oneCell">
    <xdr:from>
      <xdr:col>0</xdr:col>
      <xdr:colOff>122925</xdr:colOff>
      <xdr:row>0</xdr:row>
      <xdr:rowOff>147548</xdr:rowOff>
    </xdr:from>
    <xdr:to>
      <xdr:col>1</xdr:col>
      <xdr:colOff>170730</xdr:colOff>
      <xdr:row>0</xdr:row>
      <xdr:rowOff>700896</xdr:rowOff>
    </xdr:to>
    <xdr:pic>
      <xdr:nvPicPr>
        <xdr:cNvPr id="5" name="Imagem 4">
          <a:extLst>
            <a:ext uri="{FF2B5EF4-FFF2-40B4-BE49-F238E27FC236}">
              <a16:creationId xmlns:a16="http://schemas.microsoft.com/office/drawing/2014/main" id="{E5A71FB9-4CDA-4A1A-8D7E-F9696D1AC38C}"/>
            </a:ext>
          </a:extLst>
        </xdr:cNvPr>
        <xdr:cNvPicPr>
          <a:picLocks noChangeAspect="1"/>
        </xdr:cNvPicPr>
      </xdr:nvPicPr>
      <xdr:blipFill>
        <a:blip xmlns:r="http://schemas.openxmlformats.org/officeDocument/2006/relationships" r:embed="rId2"/>
        <a:stretch>
          <a:fillRect/>
        </a:stretch>
      </xdr:blipFill>
      <xdr:spPr>
        <a:xfrm>
          <a:off x="122925" y="147548"/>
          <a:ext cx="658843" cy="55334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320599</xdr:colOff>
      <xdr:row>0</xdr:row>
      <xdr:rowOff>57151</xdr:rowOff>
    </xdr:from>
    <xdr:to>
      <xdr:col>13</xdr:col>
      <xdr:colOff>314325</xdr:colOff>
      <xdr:row>0</xdr:row>
      <xdr:rowOff>742950</xdr:rowOff>
    </xdr:to>
    <xdr:pic>
      <xdr:nvPicPr>
        <xdr:cNvPr id="3" name="Imagem 2">
          <a:extLst>
            <a:ext uri="{FF2B5EF4-FFF2-40B4-BE49-F238E27FC236}">
              <a16:creationId xmlns:a16="http://schemas.microsoft.com/office/drawing/2014/main" id="{1F6C0103-5767-44BA-9B9D-E1719AB35D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 t="34681" r="122" b="33457"/>
        <a:stretch/>
      </xdr:blipFill>
      <xdr:spPr>
        <a:xfrm>
          <a:off x="10378999" y="57151"/>
          <a:ext cx="1717751" cy="685799"/>
        </a:xfrm>
        <a:prstGeom prst="rect">
          <a:avLst/>
        </a:prstGeom>
      </xdr:spPr>
    </xdr:pic>
    <xdr:clientData/>
  </xdr:twoCellAnchor>
  <xdr:twoCellAnchor editAs="oneCell">
    <xdr:from>
      <xdr:col>0</xdr:col>
      <xdr:colOff>266700</xdr:colOff>
      <xdr:row>0</xdr:row>
      <xdr:rowOff>66675</xdr:rowOff>
    </xdr:from>
    <xdr:to>
      <xdr:col>1</xdr:col>
      <xdr:colOff>466725</xdr:colOff>
      <xdr:row>0</xdr:row>
      <xdr:rowOff>761297</xdr:rowOff>
    </xdr:to>
    <xdr:pic>
      <xdr:nvPicPr>
        <xdr:cNvPr id="5" name="Imagem 4">
          <a:extLst>
            <a:ext uri="{FF2B5EF4-FFF2-40B4-BE49-F238E27FC236}">
              <a16:creationId xmlns:a16="http://schemas.microsoft.com/office/drawing/2014/main" id="{6B496978-7B2D-4972-993C-BB375BCC1C2E}"/>
            </a:ext>
          </a:extLst>
        </xdr:cNvPr>
        <xdr:cNvPicPr>
          <a:picLocks noChangeAspect="1"/>
        </xdr:cNvPicPr>
      </xdr:nvPicPr>
      <xdr:blipFill>
        <a:blip xmlns:r="http://schemas.openxmlformats.org/officeDocument/2006/relationships" r:embed="rId2"/>
        <a:stretch>
          <a:fillRect/>
        </a:stretch>
      </xdr:blipFill>
      <xdr:spPr>
        <a:xfrm>
          <a:off x="266700" y="66675"/>
          <a:ext cx="809625" cy="69462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425450</xdr:colOff>
      <xdr:row>0</xdr:row>
      <xdr:rowOff>222250</xdr:rowOff>
    </xdr:from>
    <xdr:to>
      <xdr:col>6</xdr:col>
      <xdr:colOff>539750</xdr:colOff>
      <xdr:row>0</xdr:row>
      <xdr:rowOff>650875</xdr:rowOff>
    </xdr:to>
    <xdr:pic>
      <xdr:nvPicPr>
        <xdr:cNvPr id="3" name="Imagem 2">
          <a:extLst>
            <a:ext uri="{FF2B5EF4-FFF2-40B4-BE49-F238E27FC236}">
              <a16:creationId xmlns:a16="http://schemas.microsoft.com/office/drawing/2014/main" id="{8FEE8375-5F50-4C6F-BEFF-0CBFB1366A0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 t="34681" r="122" b="33457"/>
        <a:stretch/>
      </xdr:blipFill>
      <xdr:spPr>
        <a:xfrm>
          <a:off x="7140575" y="222250"/>
          <a:ext cx="1289050" cy="428625"/>
        </a:xfrm>
        <a:prstGeom prst="rect">
          <a:avLst/>
        </a:prstGeom>
      </xdr:spPr>
    </xdr:pic>
    <xdr:clientData/>
  </xdr:twoCellAnchor>
  <xdr:twoCellAnchor editAs="oneCell">
    <xdr:from>
      <xdr:col>0</xdr:col>
      <xdr:colOff>266700</xdr:colOff>
      <xdr:row>0</xdr:row>
      <xdr:rowOff>63500</xdr:rowOff>
    </xdr:from>
    <xdr:to>
      <xdr:col>1</xdr:col>
      <xdr:colOff>225893</xdr:colOff>
      <xdr:row>0</xdr:row>
      <xdr:rowOff>714375</xdr:rowOff>
    </xdr:to>
    <xdr:pic>
      <xdr:nvPicPr>
        <xdr:cNvPr id="5" name="Imagem 4">
          <a:extLst>
            <a:ext uri="{FF2B5EF4-FFF2-40B4-BE49-F238E27FC236}">
              <a16:creationId xmlns:a16="http://schemas.microsoft.com/office/drawing/2014/main" id="{F456F1D1-C94D-4A25-AEA8-70AA6C2CF270}"/>
            </a:ext>
          </a:extLst>
        </xdr:cNvPr>
        <xdr:cNvPicPr>
          <a:picLocks noChangeAspect="1"/>
        </xdr:cNvPicPr>
      </xdr:nvPicPr>
      <xdr:blipFill>
        <a:blip xmlns:r="http://schemas.openxmlformats.org/officeDocument/2006/relationships" r:embed="rId2"/>
        <a:stretch>
          <a:fillRect/>
        </a:stretch>
      </xdr:blipFill>
      <xdr:spPr>
        <a:xfrm>
          <a:off x="266700" y="63500"/>
          <a:ext cx="562443" cy="6508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4</xdr:col>
      <xdr:colOff>284040</xdr:colOff>
      <xdr:row>0</xdr:row>
      <xdr:rowOff>355600</xdr:rowOff>
    </xdr:from>
    <xdr:ext cx="836980" cy="377624"/>
    <xdr:pic>
      <xdr:nvPicPr>
        <xdr:cNvPr id="6" name="Imagem 5">
          <a:extLst>
            <a:ext uri="{FF2B5EF4-FFF2-40B4-BE49-F238E27FC236}">
              <a16:creationId xmlns:a16="http://schemas.microsoft.com/office/drawing/2014/main" id="{37D05940-FE72-4AC7-AEDA-250D33CCCBF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 t="34681" r="122" b="33457"/>
        <a:stretch/>
      </xdr:blipFill>
      <xdr:spPr>
        <a:xfrm>
          <a:off x="4028098" y="355600"/>
          <a:ext cx="836980" cy="377624"/>
        </a:xfrm>
        <a:prstGeom prst="rect">
          <a:avLst/>
        </a:prstGeom>
      </xdr:spPr>
    </xdr:pic>
    <xdr:clientData/>
  </xdr:oneCellAnchor>
  <xdr:twoCellAnchor editAs="oneCell">
    <xdr:from>
      <xdr:col>0</xdr:col>
      <xdr:colOff>61547</xdr:colOff>
      <xdr:row>0</xdr:row>
      <xdr:rowOff>117232</xdr:rowOff>
    </xdr:from>
    <xdr:to>
      <xdr:col>0</xdr:col>
      <xdr:colOff>556846</xdr:colOff>
      <xdr:row>0</xdr:row>
      <xdr:rowOff>603119</xdr:rowOff>
    </xdr:to>
    <xdr:pic>
      <xdr:nvPicPr>
        <xdr:cNvPr id="7" name="Imagem 6">
          <a:extLst>
            <a:ext uri="{FF2B5EF4-FFF2-40B4-BE49-F238E27FC236}">
              <a16:creationId xmlns:a16="http://schemas.microsoft.com/office/drawing/2014/main" id="{6C856ADE-818A-4888-9D95-FB67161FC2D8}"/>
            </a:ext>
          </a:extLst>
        </xdr:cNvPr>
        <xdr:cNvPicPr>
          <a:picLocks noChangeAspect="1"/>
        </xdr:cNvPicPr>
      </xdr:nvPicPr>
      <xdr:blipFill>
        <a:blip xmlns:r="http://schemas.openxmlformats.org/officeDocument/2006/relationships" r:embed="rId2"/>
        <a:stretch>
          <a:fillRect/>
        </a:stretch>
      </xdr:blipFill>
      <xdr:spPr>
        <a:xfrm>
          <a:off x="61547" y="117232"/>
          <a:ext cx="495299" cy="48588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5</xdr:col>
      <xdr:colOff>264990</xdr:colOff>
      <xdr:row>0</xdr:row>
      <xdr:rowOff>298450</xdr:rowOff>
    </xdr:from>
    <xdr:ext cx="836980" cy="377624"/>
    <xdr:pic>
      <xdr:nvPicPr>
        <xdr:cNvPr id="4" name="Imagem 3">
          <a:extLst>
            <a:ext uri="{FF2B5EF4-FFF2-40B4-BE49-F238E27FC236}">
              <a16:creationId xmlns:a16="http://schemas.microsoft.com/office/drawing/2014/main" id="{335F6695-E059-4DA7-B25E-F40CE6B3E0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 t="34681" r="122" b="33457"/>
        <a:stretch/>
      </xdr:blipFill>
      <xdr:spPr>
        <a:xfrm>
          <a:off x="4360740" y="298450"/>
          <a:ext cx="836980" cy="377624"/>
        </a:xfrm>
        <a:prstGeom prst="rect">
          <a:avLst/>
        </a:prstGeom>
      </xdr:spPr>
    </xdr:pic>
    <xdr:clientData/>
  </xdr:oneCellAnchor>
  <xdr:twoCellAnchor editAs="oneCell">
    <xdr:from>
      <xdr:col>0</xdr:col>
      <xdr:colOff>147272</xdr:colOff>
      <xdr:row>0</xdr:row>
      <xdr:rowOff>145807</xdr:rowOff>
    </xdr:from>
    <xdr:to>
      <xdr:col>1</xdr:col>
      <xdr:colOff>39321</xdr:colOff>
      <xdr:row>0</xdr:row>
      <xdr:rowOff>631694</xdr:rowOff>
    </xdr:to>
    <xdr:pic>
      <xdr:nvPicPr>
        <xdr:cNvPr id="5" name="Imagem 4">
          <a:extLst>
            <a:ext uri="{FF2B5EF4-FFF2-40B4-BE49-F238E27FC236}">
              <a16:creationId xmlns:a16="http://schemas.microsoft.com/office/drawing/2014/main" id="{93C7479B-BE8F-4522-97DF-2F819A832FF6}"/>
            </a:ext>
          </a:extLst>
        </xdr:cNvPr>
        <xdr:cNvPicPr>
          <a:picLocks noChangeAspect="1"/>
        </xdr:cNvPicPr>
      </xdr:nvPicPr>
      <xdr:blipFill>
        <a:blip xmlns:r="http://schemas.openxmlformats.org/officeDocument/2006/relationships" r:embed="rId2"/>
        <a:stretch>
          <a:fillRect/>
        </a:stretch>
      </xdr:blipFill>
      <xdr:spPr>
        <a:xfrm>
          <a:off x="147272" y="145807"/>
          <a:ext cx="501649" cy="48588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2</xdr:col>
      <xdr:colOff>474540</xdr:colOff>
      <xdr:row>0</xdr:row>
      <xdr:rowOff>212725</xdr:rowOff>
    </xdr:from>
    <xdr:ext cx="836980" cy="377624"/>
    <xdr:pic>
      <xdr:nvPicPr>
        <xdr:cNvPr id="4" name="Imagem 3">
          <a:extLst>
            <a:ext uri="{FF2B5EF4-FFF2-40B4-BE49-F238E27FC236}">
              <a16:creationId xmlns:a16="http://schemas.microsoft.com/office/drawing/2014/main" id="{690D7376-2389-442E-A4AA-1CDF00D58FE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 t="34681" r="122" b="33457"/>
        <a:stretch/>
      </xdr:blipFill>
      <xdr:spPr>
        <a:xfrm>
          <a:off x="4427415" y="212725"/>
          <a:ext cx="836980" cy="377624"/>
        </a:xfrm>
        <a:prstGeom prst="rect">
          <a:avLst/>
        </a:prstGeom>
      </xdr:spPr>
    </xdr:pic>
    <xdr:clientData/>
  </xdr:oneCellAnchor>
  <xdr:twoCellAnchor editAs="oneCell">
    <xdr:from>
      <xdr:col>0</xdr:col>
      <xdr:colOff>252047</xdr:colOff>
      <xdr:row>0</xdr:row>
      <xdr:rowOff>164857</xdr:rowOff>
    </xdr:from>
    <xdr:to>
      <xdr:col>1</xdr:col>
      <xdr:colOff>256155</xdr:colOff>
      <xdr:row>0</xdr:row>
      <xdr:rowOff>650744</xdr:rowOff>
    </xdr:to>
    <xdr:pic>
      <xdr:nvPicPr>
        <xdr:cNvPr id="5" name="Imagem 4">
          <a:extLst>
            <a:ext uri="{FF2B5EF4-FFF2-40B4-BE49-F238E27FC236}">
              <a16:creationId xmlns:a16="http://schemas.microsoft.com/office/drawing/2014/main" id="{5D93B7B4-3A8F-4E93-8407-DF62A531D0BA}"/>
            </a:ext>
          </a:extLst>
        </xdr:cNvPr>
        <xdr:cNvPicPr>
          <a:picLocks noChangeAspect="1"/>
        </xdr:cNvPicPr>
      </xdr:nvPicPr>
      <xdr:blipFill>
        <a:blip xmlns:r="http://schemas.openxmlformats.org/officeDocument/2006/relationships" r:embed="rId2"/>
        <a:stretch>
          <a:fillRect/>
        </a:stretch>
      </xdr:blipFill>
      <xdr:spPr>
        <a:xfrm>
          <a:off x="252047" y="164857"/>
          <a:ext cx="501649" cy="4858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104775</xdr:colOff>
      <xdr:row>1</xdr:row>
      <xdr:rowOff>95251</xdr:rowOff>
    </xdr:from>
    <xdr:to>
      <xdr:col>5</xdr:col>
      <xdr:colOff>1504950</xdr:colOff>
      <xdr:row>1</xdr:row>
      <xdr:rowOff>619126</xdr:rowOff>
    </xdr:to>
    <xdr:pic>
      <xdr:nvPicPr>
        <xdr:cNvPr id="4" name="Imagem 3">
          <a:extLst>
            <a:ext uri="{FF2B5EF4-FFF2-40B4-BE49-F238E27FC236}">
              <a16:creationId xmlns:a16="http://schemas.microsoft.com/office/drawing/2014/main" id="{714EECFC-7611-45E8-991D-A55D0040CEA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2877" b="34931"/>
        <a:stretch/>
      </xdr:blipFill>
      <xdr:spPr>
        <a:xfrm>
          <a:off x="6943725" y="285751"/>
          <a:ext cx="1400175" cy="523875"/>
        </a:xfrm>
        <a:prstGeom prst="rect">
          <a:avLst/>
        </a:prstGeom>
      </xdr:spPr>
    </xdr:pic>
    <xdr:clientData/>
  </xdr:twoCellAnchor>
  <xdr:oneCellAnchor>
    <xdr:from>
      <xdr:col>4</xdr:col>
      <xdr:colOff>657225</xdr:colOff>
      <xdr:row>26</xdr:row>
      <xdr:rowOff>142875</xdr:rowOff>
    </xdr:from>
    <xdr:ext cx="65" cy="172227"/>
    <xdr:sp macro="" textlink="">
      <xdr:nvSpPr>
        <xdr:cNvPr id="5" name="CaixaDeTexto 4">
          <a:extLst>
            <a:ext uri="{FF2B5EF4-FFF2-40B4-BE49-F238E27FC236}">
              <a16:creationId xmlns:a16="http://schemas.microsoft.com/office/drawing/2014/main" id="{FE4634D5-29D4-4764-9B93-99517FE1942E}"/>
            </a:ext>
          </a:extLst>
        </xdr:cNvPr>
        <xdr:cNvSpPr txBox="1"/>
      </xdr:nvSpPr>
      <xdr:spPr>
        <a:xfrm>
          <a:off x="6029325" y="5648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sz="1100"/>
        </a:p>
      </xdr:txBody>
    </xdr:sp>
    <xdr:clientData/>
  </xdr:oneCellAnchor>
  <xdr:oneCellAnchor>
    <xdr:from>
      <xdr:col>1</xdr:col>
      <xdr:colOff>895350</xdr:colOff>
      <xdr:row>30</xdr:row>
      <xdr:rowOff>19050</xdr:rowOff>
    </xdr:from>
    <xdr:ext cx="6057900" cy="53340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C4432A6-E3C9-4B74-BB2C-87F01AC83C82}"/>
                </a:ext>
              </a:extLst>
            </xdr:cNvPr>
            <xdr:cNvSpPr txBox="1"/>
          </xdr:nvSpPr>
          <xdr:spPr>
            <a:xfrm>
              <a:off x="1504950" y="6353175"/>
              <a:ext cx="60579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pt-BR" sz="1100" b="0" i="1">
                        <a:latin typeface="Cambria Math" panose="02040503050406030204" pitchFamily="18" charset="0"/>
                      </a:rPr>
                      <m:t>𝐵𝐷𝐼</m:t>
                    </m:r>
                    <m:r>
                      <a:rPr lang="pt-BR" sz="1100" i="1">
                        <a:latin typeface="Cambria Math" panose="02040503050406030204" pitchFamily="18" charset="0"/>
                      </a:rPr>
                      <m:t>=</m:t>
                    </m:r>
                    <m:f>
                      <m:fPr>
                        <m:ctrlPr>
                          <a:rPr lang="pt-BR" sz="1100" i="1">
                            <a:latin typeface="Cambria Math" panose="02040503050406030204" pitchFamily="18" charset="0"/>
                          </a:rPr>
                        </m:ctrlPr>
                      </m:fPr>
                      <m:num>
                        <m:d>
                          <m:dPr>
                            <m:ctrlPr>
                              <a:rPr lang="pt-BR" sz="1100" i="1">
                                <a:latin typeface="Cambria Math" panose="02040503050406030204" pitchFamily="18" charset="0"/>
                              </a:rPr>
                            </m:ctrlPr>
                          </m:dPr>
                          <m:e>
                            <m:r>
                              <a:rPr lang="pt-BR" sz="1100" b="0" i="1">
                                <a:latin typeface="Cambria Math" panose="02040503050406030204" pitchFamily="18" charset="0"/>
                              </a:rPr>
                              <m:t>1+</m:t>
                            </m:r>
                            <m:r>
                              <a:rPr lang="pt-BR" sz="1100" b="0" i="1">
                                <a:latin typeface="Cambria Math" panose="02040503050406030204" pitchFamily="18" charset="0"/>
                              </a:rPr>
                              <m:t>𝐴𝐶</m:t>
                            </m:r>
                            <m:r>
                              <a:rPr lang="pt-BR" sz="1100" b="0" i="1">
                                <a:latin typeface="Cambria Math" panose="02040503050406030204" pitchFamily="18" charset="0"/>
                              </a:rPr>
                              <m:t>+</m:t>
                            </m:r>
                            <m:r>
                              <a:rPr lang="pt-BR" sz="1100" b="0" i="1">
                                <a:latin typeface="Cambria Math" panose="02040503050406030204" pitchFamily="18" charset="0"/>
                              </a:rPr>
                              <m:t>𝑆</m:t>
                            </m:r>
                            <m:r>
                              <a:rPr lang="pt-BR" sz="1100" b="0" i="1">
                                <a:latin typeface="Cambria Math" panose="02040503050406030204" pitchFamily="18" charset="0"/>
                              </a:rPr>
                              <m:t>+</m:t>
                            </m:r>
                            <m:r>
                              <a:rPr lang="pt-BR" sz="1100" b="0" i="1">
                                <a:latin typeface="Cambria Math" panose="02040503050406030204" pitchFamily="18" charset="0"/>
                              </a:rPr>
                              <m:t>𝑅</m:t>
                            </m:r>
                            <m:r>
                              <a:rPr lang="pt-BR" sz="1100" b="0" i="1">
                                <a:latin typeface="Cambria Math" panose="02040503050406030204" pitchFamily="18" charset="0"/>
                              </a:rPr>
                              <m:t>+</m:t>
                            </m:r>
                            <m:r>
                              <a:rPr lang="pt-BR" sz="1100" b="0" i="1">
                                <a:latin typeface="Cambria Math" panose="02040503050406030204" pitchFamily="18" charset="0"/>
                              </a:rPr>
                              <m:t>𝐺</m:t>
                            </m:r>
                          </m:e>
                        </m:d>
                        <m:r>
                          <a:rPr lang="pt-BR" sz="1100" b="0" i="1">
                            <a:latin typeface="Cambria Math" panose="02040503050406030204" pitchFamily="18" charset="0"/>
                          </a:rPr>
                          <m:t> </m:t>
                        </m:r>
                        <m:d>
                          <m:dPr>
                            <m:ctrlPr>
                              <a:rPr lang="pt-BR" sz="1100" b="0" i="1">
                                <a:latin typeface="Cambria Math" panose="02040503050406030204" pitchFamily="18" charset="0"/>
                              </a:rPr>
                            </m:ctrlPr>
                          </m:dPr>
                          <m:e>
                            <m:r>
                              <a:rPr lang="pt-BR" sz="1100" b="0" i="1">
                                <a:latin typeface="Cambria Math" panose="02040503050406030204" pitchFamily="18" charset="0"/>
                              </a:rPr>
                              <m:t>1+</m:t>
                            </m:r>
                            <m:r>
                              <a:rPr lang="pt-BR" sz="1100" b="0" i="1">
                                <a:latin typeface="Cambria Math" panose="02040503050406030204" pitchFamily="18" charset="0"/>
                              </a:rPr>
                              <m:t>𝐷𝐹</m:t>
                            </m:r>
                          </m:e>
                        </m:d>
                        <m:r>
                          <a:rPr lang="pt-BR" sz="1100" b="0" i="1">
                            <a:latin typeface="Cambria Math" panose="02040503050406030204" pitchFamily="18" charset="0"/>
                          </a:rPr>
                          <m:t> (1+</m:t>
                        </m:r>
                        <m:r>
                          <a:rPr lang="pt-BR" sz="1100" b="0" i="1">
                            <a:latin typeface="Cambria Math" panose="02040503050406030204" pitchFamily="18" charset="0"/>
                          </a:rPr>
                          <m:t>𝐿</m:t>
                        </m:r>
                        <m:r>
                          <a:rPr lang="pt-BR" sz="1100" b="0" i="1">
                            <a:latin typeface="Cambria Math" panose="02040503050406030204" pitchFamily="18" charset="0"/>
                          </a:rPr>
                          <m:t>)</m:t>
                        </m:r>
                      </m:num>
                      <m:den>
                        <m:r>
                          <a:rPr lang="pt-BR" sz="1100" b="0" i="1">
                            <a:latin typeface="Cambria Math" panose="02040503050406030204" pitchFamily="18" charset="0"/>
                          </a:rPr>
                          <m:t>(1−</m:t>
                        </m:r>
                        <m:r>
                          <a:rPr lang="pt-BR" sz="1100" b="0" i="1">
                            <a:latin typeface="Cambria Math" panose="02040503050406030204" pitchFamily="18" charset="0"/>
                          </a:rPr>
                          <m:t>𝐼</m:t>
                        </m:r>
                        <m:r>
                          <a:rPr lang="pt-BR" sz="1100" b="0" i="1">
                            <a:latin typeface="Cambria Math" panose="02040503050406030204" pitchFamily="18" charset="0"/>
                          </a:rPr>
                          <m:t>)</m:t>
                        </m:r>
                      </m:den>
                    </m:f>
                    <m:r>
                      <a:rPr lang="pt-BR" sz="1100" b="0" i="1">
                        <a:latin typeface="Cambria Math" panose="02040503050406030204" pitchFamily="18" charset="0"/>
                      </a:rPr>
                      <m:t>−1</m:t>
                    </m:r>
                  </m:oMath>
                </m:oMathPara>
              </a14:m>
              <a:endParaRPr lang="pt-BR" sz="1100"/>
            </a:p>
          </xdr:txBody>
        </xdr:sp>
      </mc:Choice>
      <mc:Fallback xmlns="">
        <xdr:sp macro="" textlink="">
          <xdr:nvSpPr>
            <xdr:cNvPr id="6" name="CaixaDeTexto 5">
              <a:extLst>
                <a:ext uri="{FF2B5EF4-FFF2-40B4-BE49-F238E27FC236}">
                  <a16:creationId xmlns:a16="http://schemas.microsoft.com/office/drawing/2014/main" id="{3C4432A6-E3C9-4B74-BB2C-87F01AC83C82}"/>
                </a:ext>
              </a:extLst>
            </xdr:cNvPr>
            <xdr:cNvSpPr txBox="1"/>
          </xdr:nvSpPr>
          <xdr:spPr>
            <a:xfrm>
              <a:off x="1504950" y="6353175"/>
              <a:ext cx="605790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pt-BR" sz="1100" b="0" i="0">
                  <a:latin typeface="Cambria Math" panose="02040503050406030204" pitchFamily="18" charset="0"/>
                </a:rPr>
                <a:t>𝐵𝐷𝐼</a:t>
              </a:r>
              <a:r>
                <a:rPr lang="pt-BR" sz="1100" i="0">
                  <a:latin typeface="Cambria Math" panose="02040503050406030204" pitchFamily="18" charset="0"/>
                </a:rPr>
                <a:t>=((</a:t>
              </a:r>
              <a:r>
                <a:rPr lang="pt-BR" sz="1100" b="0" i="0">
                  <a:latin typeface="Cambria Math" panose="02040503050406030204" pitchFamily="18" charset="0"/>
                </a:rPr>
                <a:t>1+𝐴𝐶+𝑆+𝑅+𝐺)  (1+𝐷𝐹)  (1+𝐿))/((1−𝐼))−1</a:t>
              </a:r>
              <a:endParaRPr lang="pt-BR" sz="1100"/>
            </a:p>
          </xdr:txBody>
        </xdr:sp>
      </mc:Fallback>
    </mc:AlternateContent>
    <xdr:clientData/>
  </xdr:oneCellAnchor>
  <xdr:twoCellAnchor editAs="oneCell">
    <xdr:from>
      <xdr:col>1</xdr:col>
      <xdr:colOff>459926</xdr:colOff>
      <xdr:row>1</xdr:row>
      <xdr:rowOff>73026</xdr:rowOff>
    </xdr:from>
    <xdr:to>
      <xdr:col>1</xdr:col>
      <xdr:colOff>1067250</xdr:colOff>
      <xdr:row>1</xdr:row>
      <xdr:rowOff>596900</xdr:rowOff>
    </xdr:to>
    <xdr:pic>
      <xdr:nvPicPr>
        <xdr:cNvPr id="9" name="Imagem 8">
          <a:extLst>
            <a:ext uri="{FF2B5EF4-FFF2-40B4-BE49-F238E27FC236}">
              <a16:creationId xmlns:a16="http://schemas.microsoft.com/office/drawing/2014/main" id="{024A47E1-47A7-429D-8D63-9BB1CFA8D2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9526" y="263526"/>
          <a:ext cx="607324" cy="52387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3</xdr:col>
      <xdr:colOff>633999</xdr:colOff>
      <xdr:row>0</xdr:row>
      <xdr:rowOff>207818</xdr:rowOff>
    </xdr:from>
    <xdr:ext cx="1231703" cy="555713"/>
    <xdr:pic>
      <xdr:nvPicPr>
        <xdr:cNvPr id="3" name="Imagem 2">
          <a:extLst>
            <a:ext uri="{FF2B5EF4-FFF2-40B4-BE49-F238E27FC236}">
              <a16:creationId xmlns:a16="http://schemas.microsoft.com/office/drawing/2014/main" id="{58576061-EAC7-4AAB-9C8A-F0E95C63A0D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 t="34681" r="122" b="33457"/>
        <a:stretch/>
      </xdr:blipFill>
      <xdr:spPr>
        <a:xfrm>
          <a:off x="11405908" y="207818"/>
          <a:ext cx="1231703" cy="555713"/>
        </a:xfrm>
        <a:prstGeom prst="rect">
          <a:avLst/>
        </a:prstGeom>
      </xdr:spPr>
    </xdr:pic>
    <xdr:clientData/>
  </xdr:oneCellAnchor>
  <xdr:twoCellAnchor editAs="oneCell">
    <xdr:from>
      <xdr:col>0</xdr:col>
      <xdr:colOff>269365</xdr:colOff>
      <xdr:row>0</xdr:row>
      <xdr:rowOff>60948</xdr:rowOff>
    </xdr:from>
    <xdr:to>
      <xdr:col>1</xdr:col>
      <xdr:colOff>296334</xdr:colOff>
      <xdr:row>0</xdr:row>
      <xdr:rowOff>735603</xdr:rowOff>
    </xdr:to>
    <xdr:pic>
      <xdr:nvPicPr>
        <xdr:cNvPr id="4" name="Imagem 3">
          <a:extLst>
            <a:ext uri="{FF2B5EF4-FFF2-40B4-BE49-F238E27FC236}">
              <a16:creationId xmlns:a16="http://schemas.microsoft.com/office/drawing/2014/main" id="{66089740-F573-4F86-ABC9-E5F978180871}"/>
            </a:ext>
          </a:extLst>
        </xdr:cNvPr>
        <xdr:cNvPicPr>
          <a:picLocks noChangeAspect="1"/>
        </xdr:cNvPicPr>
      </xdr:nvPicPr>
      <xdr:blipFill>
        <a:blip xmlns:r="http://schemas.openxmlformats.org/officeDocument/2006/relationships" r:embed="rId2"/>
        <a:stretch>
          <a:fillRect/>
        </a:stretch>
      </xdr:blipFill>
      <xdr:spPr>
        <a:xfrm>
          <a:off x="269365" y="60948"/>
          <a:ext cx="672552" cy="6746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5317415</xdr:colOff>
      <xdr:row>0</xdr:row>
      <xdr:rowOff>121920</xdr:rowOff>
    </xdr:from>
    <xdr:to>
      <xdr:col>3</xdr:col>
      <xdr:colOff>562677</xdr:colOff>
      <xdr:row>0</xdr:row>
      <xdr:rowOff>756309</xdr:rowOff>
    </xdr:to>
    <xdr:pic>
      <xdr:nvPicPr>
        <xdr:cNvPr id="6" name="Imagem 5">
          <a:extLst>
            <a:ext uri="{FF2B5EF4-FFF2-40B4-BE49-F238E27FC236}">
              <a16:creationId xmlns:a16="http://schemas.microsoft.com/office/drawing/2014/main" id="{FF3FFEE9-DEC2-4BA4-A48F-72F03DC05F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 t="34681" r="122" b="33457"/>
        <a:stretch/>
      </xdr:blipFill>
      <xdr:spPr>
        <a:xfrm>
          <a:off x="5927015" y="121920"/>
          <a:ext cx="2028967" cy="634389"/>
        </a:xfrm>
        <a:prstGeom prst="rect">
          <a:avLst/>
        </a:prstGeom>
      </xdr:spPr>
    </xdr:pic>
    <xdr:clientData/>
  </xdr:twoCellAnchor>
  <xdr:twoCellAnchor editAs="oneCell">
    <xdr:from>
      <xdr:col>0</xdr:col>
      <xdr:colOff>593276</xdr:colOff>
      <xdr:row>0</xdr:row>
      <xdr:rowOff>158751</xdr:rowOff>
    </xdr:from>
    <xdr:to>
      <xdr:col>1</xdr:col>
      <xdr:colOff>597350</xdr:colOff>
      <xdr:row>0</xdr:row>
      <xdr:rowOff>682625</xdr:rowOff>
    </xdr:to>
    <xdr:pic>
      <xdr:nvPicPr>
        <xdr:cNvPr id="3" name="Imagem 2">
          <a:extLst>
            <a:ext uri="{FF2B5EF4-FFF2-40B4-BE49-F238E27FC236}">
              <a16:creationId xmlns:a16="http://schemas.microsoft.com/office/drawing/2014/main" id="{4DB26DB0-0446-4AFE-A5CA-26A132811C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3276" y="158751"/>
          <a:ext cx="607324" cy="5238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437029</xdr:colOff>
      <xdr:row>0</xdr:row>
      <xdr:rowOff>92448</xdr:rowOff>
    </xdr:from>
    <xdr:to>
      <xdr:col>9</xdr:col>
      <xdr:colOff>1495171</xdr:colOff>
      <xdr:row>0</xdr:row>
      <xdr:rowOff>821214</xdr:rowOff>
    </xdr:to>
    <xdr:pic>
      <xdr:nvPicPr>
        <xdr:cNvPr id="3" name="Imagem 2">
          <a:extLst>
            <a:ext uri="{FF2B5EF4-FFF2-40B4-BE49-F238E27FC236}">
              <a16:creationId xmlns:a16="http://schemas.microsoft.com/office/drawing/2014/main" id="{76B23603-6D87-476A-997D-55A636DF54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 t="34681" r="122" b="33457"/>
        <a:stretch/>
      </xdr:blipFill>
      <xdr:spPr>
        <a:xfrm>
          <a:off x="11340353" y="92448"/>
          <a:ext cx="2257172" cy="728766"/>
        </a:xfrm>
        <a:prstGeom prst="rect">
          <a:avLst/>
        </a:prstGeom>
      </xdr:spPr>
    </xdr:pic>
    <xdr:clientData/>
  </xdr:twoCellAnchor>
  <xdr:twoCellAnchor editAs="oneCell">
    <xdr:from>
      <xdr:col>0</xdr:col>
      <xdr:colOff>470648</xdr:colOff>
      <xdr:row>0</xdr:row>
      <xdr:rowOff>56030</xdr:rowOff>
    </xdr:from>
    <xdr:to>
      <xdr:col>1</xdr:col>
      <xdr:colOff>571501</xdr:colOff>
      <xdr:row>1</xdr:row>
      <xdr:rowOff>2695</xdr:rowOff>
    </xdr:to>
    <xdr:pic>
      <xdr:nvPicPr>
        <xdr:cNvPr id="4" name="Imagem 3">
          <a:extLst>
            <a:ext uri="{FF2B5EF4-FFF2-40B4-BE49-F238E27FC236}">
              <a16:creationId xmlns:a16="http://schemas.microsoft.com/office/drawing/2014/main" id="{14FE1C60-1471-464D-B3FF-B77762DE87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0648" y="56030"/>
          <a:ext cx="997324" cy="8602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90133</xdr:colOff>
      <xdr:row>0</xdr:row>
      <xdr:rowOff>60325</xdr:rowOff>
    </xdr:from>
    <xdr:to>
      <xdr:col>14</xdr:col>
      <xdr:colOff>369795</xdr:colOff>
      <xdr:row>1</xdr:row>
      <xdr:rowOff>3108</xdr:rowOff>
    </xdr:to>
    <xdr:pic>
      <xdr:nvPicPr>
        <xdr:cNvPr id="3" name="Imagem 2">
          <a:extLst>
            <a:ext uri="{FF2B5EF4-FFF2-40B4-BE49-F238E27FC236}">
              <a16:creationId xmlns:a16="http://schemas.microsoft.com/office/drawing/2014/main" id="{8331B65C-63D9-4B49-923A-E9B40D25B15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 t="34681" r="122" b="33457"/>
        <a:stretch/>
      </xdr:blipFill>
      <xdr:spPr>
        <a:xfrm>
          <a:off x="13055339" y="60325"/>
          <a:ext cx="1982956" cy="626342"/>
        </a:xfrm>
        <a:prstGeom prst="rect">
          <a:avLst/>
        </a:prstGeom>
      </xdr:spPr>
    </xdr:pic>
    <xdr:clientData/>
  </xdr:twoCellAnchor>
  <xdr:twoCellAnchor editAs="oneCell">
    <xdr:from>
      <xdr:col>1</xdr:col>
      <xdr:colOff>714375</xdr:colOff>
      <xdr:row>0</xdr:row>
      <xdr:rowOff>111126</xdr:rowOff>
    </xdr:from>
    <xdr:to>
      <xdr:col>1</xdr:col>
      <xdr:colOff>1270000</xdr:colOff>
      <xdr:row>0</xdr:row>
      <xdr:rowOff>590406</xdr:rowOff>
    </xdr:to>
    <xdr:pic>
      <xdr:nvPicPr>
        <xdr:cNvPr id="5" name="Imagem 4">
          <a:extLst>
            <a:ext uri="{FF2B5EF4-FFF2-40B4-BE49-F238E27FC236}">
              <a16:creationId xmlns:a16="http://schemas.microsoft.com/office/drawing/2014/main" id="{B6B9CC2A-3DE9-41EB-ABFD-6A03392DD5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0625" y="111126"/>
          <a:ext cx="555625" cy="4792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800100</xdr:colOff>
      <xdr:row>0</xdr:row>
      <xdr:rowOff>123825</xdr:rowOff>
    </xdr:from>
    <xdr:to>
      <xdr:col>7</xdr:col>
      <xdr:colOff>1033210</xdr:colOff>
      <xdr:row>0</xdr:row>
      <xdr:rowOff>660180</xdr:rowOff>
    </xdr:to>
    <xdr:pic>
      <xdr:nvPicPr>
        <xdr:cNvPr id="11" name="Imagem 10">
          <a:extLst>
            <a:ext uri="{FF2B5EF4-FFF2-40B4-BE49-F238E27FC236}">
              <a16:creationId xmlns:a16="http://schemas.microsoft.com/office/drawing/2014/main" id="{DA4C2186-6A99-49DF-9162-290E648386B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 t="34681" r="122" b="33457"/>
        <a:stretch/>
      </xdr:blipFill>
      <xdr:spPr>
        <a:xfrm>
          <a:off x="7667625" y="123825"/>
          <a:ext cx="1633285" cy="536355"/>
        </a:xfrm>
        <a:prstGeom prst="rect">
          <a:avLst/>
        </a:prstGeom>
      </xdr:spPr>
    </xdr:pic>
    <xdr:clientData/>
  </xdr:twoCellAnchor>
  <xdr:twoCellAnchor editAs="oneCell">
    <xdr:from>
      <xdr:col>0</xdr:col>
      <xdr:colOff>114300</xdr:colOff>
      <xdr:row>0</xdr:row>
      <xdr:rowOff>85725</xdr:rowOff>
    </xdr:from>
    <xdr:to>
      <xdr:col>1</xdr:col>
      <xdr:colOff>276225</xdr:colOff>
      <xdr:row>0</xdr:row>
      <xdr:rowOff>747659</xdr:rowOff>
    </xdr:to>
    <xdr:pic>
      <xdr:nvPicPr>
        <xdr:cNvPr id="3" name="Imagem 2">
          <a:extLst>
            <a:ext uri="{FF2B5EF4-FFF2-40B4-BE49-F238E27FC236}">
              <a16:creationId xmlns:a16="http://schemas.microsoft.com/office/drawing/2014/main" id="{F74C6F13-8D12-4224-A4E2-6C37793D8A03}"/>
            </a:ext>
          </a:extLst>
        </xdr:cNvPr>
        <xdr:cNvPicPr>
          <a:picLocks noChangeAspect="1"/>
        </xdr:cNvPicPr>
      </xdr:nvPicPr>
      <xdr:blipFill>
        <a:blip xmlns:r="http://schemas.openxmlformats.org/officeDocument/2006/relationships" r:embed="rId2"/>
        <a:stretch>
          <a:fillRect/>
        </a:stretch>
      </xdr:blipFill>
      <xdr:spPr>
        <a:xfrm>
          <a:off x="114300" y="85725"/>
          <a:ext cx="771525" cy="6619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4</xdr:col>
      <xdr:colOff>733424</xdr:colOff>
      <xdr:row>0</xdr:row>
      <xdr:rowOff>133350</xdr:rowOff>
    </xdr:from>
    <xdr:ext cx="1278903" cy="577008"/>
    <xdr:pic>
      <xdr:nvPicPr>
        <xdr:cNvPr id="2" name="Imagem 1">
          <a:extLst>
            <a:ext uri="{FF2B5EF4-FFF2-40B4-BE49-F238E27FC236}">
              <a16:creationId xmlns:a16="http://schemas.microsoft.com/office/drawing/2014/main" id="{4D0790E3-9A0F-46AC-90E6-429080CEEC3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 t="34681" r="122" b="33457"/>
        <a:stretch/>
      </xdr:blipFill>
      <xdr:spPr>
        <a:xfrm>
          <a:off x="7534274" y="133350"/>
          <a:ext cx="1278903" cy="577008"/>
        </a:xfrm>
        <a:prstGeom prst="rect">
          <a:avLst/>
        </a:prstGeom>
      </xdr:spPr>
    </xdr:pic>
    <xdr:clientData/>
  </xdr:oneCellAnchor>
  <xdr:twoCellAnchor editAs="oneCell">
    <xdr:from>
      <xdr:col>0</xdr:col>
      <xdr:colOff>266700</xdr:colOff>
      <xdr:row>0</xdr:row>
      <xdr:rowOff>66675</xdr:rowOff>
    </xdr:from>
    <xdr:to>
      <xdr:col>0</xdr:col>
      <xdr:colOff>1076325</xdr:colOff>
      <xdr:row>0</xdr:row>
      <xdr:rowOff>761297</xdr:rowOff>
    </xdr:to>
    <xdr:pic>
      <xdr:nvPicPr>
        <xdr:cNvPr id="3" name="Imagem 2">
          <a:extLst>
            <a:ext uri="{FF2B5EF4-FFF2-40B4-BE49-F238E27FC236}">
              <a16:creationId xmlns:a16="http://schemas.microsoft.com/office/drawing/2014/main" id="{59340152-95EB-47FD-B43E-9312F4799ED9}"/>
            </a:ext>
          </a:extLst>
        </xdr:cNvPr>
        <xdr:cNvPicPr>
          <a:picLocks noChangeAspect="1"/>
        </xdr:cNvPicPr>
      </xdr:nvPicPr>
      <xdr:blipFill>
        <a:blip xmlns:r="http://schemas.openxmlformats.org/officeDocument/2006/relationships" r:embed="rId2"/>
        <a:stretch>
          <a:fillRect/>
        </a:stretch>
      </xdr:blipFill>
      <xdr:spPr>
        <a:xfrm>
          <a:off x="266700" y="66675"/>
          <a:ext cx="809625" cy="69462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4</xdr:col>
      <xdr:colOff>733424</xdr:colOff>
      <xdr:row>0</xdr:row>
      <xdr:rowOff>133350</xdr:rowOff>
    </xdr:from>
    <xdr:ext cx="1278903" cy="577008"/>
    <xdr:pic>
      <xdr:nvPicPr>
        <xdr:cNvPr id="2" name="Imagem 1">
          <a:extLst>
            <a:ext uri="{FF2B5EF4-FFF2-40B4-BE49-F238E27FC236}">
              <a16:creationId xmlns:a16="http://schemas.microsoft.com/office/drawing/2014/main" id="{30F008ED-E808-4D84-9E29-9CF6151E1AA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 t="34681" r="122" b="33457"/>
        <a:stretch/>
      </xdr:blipFill>
      <xdr:spPr>
        <a:xfrm>
          <a:off x="7534274" y="133350"/>
          <a:ext cx="1278903" cy="577008"/>
        </a:xfrm>
        <a:prstGeom prst="rect">
          <a:avLst/>
        </a:prstGeom>
      </xdr:spPr>
    </xdr:pic>
    <xdr:clientData/>
  </xdr:oneCellAnchor>
  <xdr:twoCellAnchor editAs="oneCell">
    <xdr:from>
      <xdr:col>0</xdr:col>
      <xdr:colOff>266700</xdr:colOff>
      <xdr:row>0</xdr:row>
      <xdr:rowOff>66675</xdr:rowOff>
    </xdr:from>
    <xdr:to>
      <xdr:col>0</xdr:col>
      <xdr:colOff>1076325</xdr:colOff>
      <xdr:row>0</xdr:row>
      <xdr:rowOff>761297</xdr:rowOff>
    </xdr:to>
    <xdr:pic>
      <xdr:nvPicPr>
        <xdr:cNvPr id="3" name="Imagem 2">
          <a:extLst>
            <a:ext uri="{FF2B5EF4-FFF2-40B4-BE49-F238E27FC236}">
              <a16:creationId xmlns:a16="http://schemas.microsoft.com/office/drawing/2014/main" id="{664D87BB-6EA4-4E72-9439-DA167142D96D}"/>
            </a:ext>
          </a:extLst>
        </xdr:cNvPr>
        <xdr:cNvPicPr>
          <a:picLocks noChangeAspect="1"/>
        </xdr:cNvPicPr>
      </xdr:nvPicPr>
      <xdr:blipFill>
        <a:blip xmlns:r="http://schemas.openxmlformats.org/officeDocument/2006/relationships" r:embed="rId2"/>
        <a:stretch>
          <a:fillRect/>
        </a:stretch>
      </xdr:blipFill>
      <xdr:spPr>
        <a:xfrm>
          <a:off x="266700" y="66675"/>
          <a:ext cx="809625" cy="69462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4</xdr:col>
      <xdr:colOff>733424</xdr:colOff>
      <xdr:row>0</xdr:row>
      <xdr:rowOff>133350</xdr:rowOff>
    </xdr:from>
    <xdr:ext cx="1278903" cy="577008"/>
    <xdr:pic>
      <xdr:nvPicPr>
        <xdr:cNvPr id="2" name="Imagem 1">
          <a:extLst>
            <a:ext uri="{FF2B5EF4-FFF2-40B4-BE49-F238E27FC236}">
              <a16:creationId xmlns:a16="http://schemas.microsoft.com/office/drawing/2014/main" id="{D1C07107-DB5C-423C-AE7B-A005A7D95E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 t="34681" r="122" b="33457"/>
        <a:stretch/>
      </xdr:blipFill>
      <xdr:spPr>
        <a:xfrm>
          <a:off x="7534274" y="133350"/>
          <a:ext cx="1278903" cy="577008"/>
        </a:xfrm>
        <a:prstGeom prst="rect">
          <a:avLst/>
        </a:prstGeom>
      </xdr:spPr>
    </xdr:pic>
    <xdr:clientData/>
  </xdr:oneCellAnchor>
  <xdr:twoCellAnchor editAs="oneCell">
    <xdr:from>
      <xdr:col>0</xdr:col>
      <xdr:colOff>266700</xdr:colOff>
      <xdr:row>0</xdr:row>
      <xdr:rowOff>66675</xdr:rowOff>
    </xdr:from>
    <xdr:to>
      <xdr:col>0</xdr:col>
      <xdr:colOff>1076325</xdr:colOff>
      <xdr:row>0</xdr:row>
      <xdr:rowOff>761297</xdr:rowOff>
    </xdr:to>
    <xdr:pic>
      <xdr:nvPicPr>
        <xdr:cNvPr id="3" name="Imagem 2">
          <a:extLst>
            <a:ext uri="{FF2B5EF4-FFF2-40B4-BE49-F238E27FC236}">
              <a16:creationId xmlns:a16="http://schemas.microsoft.com/office/drawing/2014/main" id="{822E7EB1-689E-4024-BE67-3588FB4CFAA6}"/>
            </a:ext>
          </a:extLst>
        </xdr:cNvPr>
        <xdr:cNvPicPr>
          <a:picLocks noChangeAspect="1"/>
        </xdr:cNvPicPr>
      </xdr:nvPicPr>
      <xdr:blipFill>
        <a:blip xmlns:r="http://schemas.openxmlformats.org/officeDocument/2006/relationships" r:embed="rId2"/>
        <a:stretch>
          <a:fillRect/>
        </a:stretch>
      </xdr:blipFill>
      <xdr:spPr>
        <a:xfrm>
          <a:off x="266700" y="66675"/>
          <a:ext cx="809625" cy="6946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YURI%20M\YURI%20M\OR&#199;AMENTO\BANCO%20DE%20DADOS%20-%202022\5.%20MAIO\BANCO%20DE%20DADOS%20DE%20MAIO%20-%20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I"/>
      <sheetName val="DECL. DE RESP."/>
      <sheetName val="RESUMO"/>
      <sheetName val="ASS"/>
      <sheetName val="M.C PISO"/>
      <sheetName val="M.C. PINTURA INT"/>
      <sheetName val="ORÇAMENTO "/>
      <sheetName val="CURVA ABC  "/>
      <sheetName val="COMPOSIÇÃO CIVIL"/>
      <sheetName val="COMPOSIÇÃO ESTRUTURAL"/>
      <sheetName val="BANCO DE DADOS MAIO-22 SERV"/>
      <sheetName val="BANCO DE DADOS MAIO-22 INS"/>
      <sheetName val="COMPOSIÇÕES"/>
      <sheetName val="Mobilização_Desmobilização"/>
      <sheetName val="COMP. HIDRO"/>
      <sheetName val="ACADEMIA DA 3 IDADE "/>
      <sheetName val="COMP. ELETRICO "/>
      <sheetName val="COMP. SPDA "/>
      <sheetName val="COMP. LOG"/>
      <sheetName val="COMP. IP"/>
      <sheetName val="COMP. INC"/>
      <sheetName val="COMP. PAISAGISMO"/>
      <sheetName val="COMP. ACAD CEF"/>
      <sheetName val="PLAYGROUND "/>
      <sheetName val="M.C. FUNDAÇÃO"/>
      <sheetName val="MEM. DE CALCULO"/>
      <sheetName val="CRONOGRAMA PLE"/>
      <sheetName val="CRONOGRAMA"/>
      <sheetName val="BDI "/>
      <sheetName val="BDI DIF"/>
      <sheetName val="ENCARGOS SOCIAIS"/>
    </sheetNames>
    <sheetDataSet>
      <sheetData sheetId="0"/>
      <sheetData sheetId="1"/>
      <sheetData sheetId="2"/>
      <sheetData sheetId="3"/>
      <sheetData sheetId="4"/>
      <sheetData sheetId="5"/>
      <sheetData sheetId="6"/>
      <sheetData sheetId="7"/>
      <sheetData sheetId="8"/>
      <sheetData sheetId="9"/>
      <sheetData sheetId="10">
        <row r="1">
          <cell r="B1" t="str">
            <v>Código</v>
          </cell>
          <cell r="C1" t="str">
            <v>Descrição</v>
          </cell>
          <cell r="D1" t="str">
            <v>Unidade</v>
          </cell>
          <cell r="E1" t="str">
            <v>Preço</v>
          </cell>
        </row>
        <row r="2">
          <cell r="B2">
            <v>97141</v>
          </cell>
          <cell r="C2" t="str">
            <v>ASSENTAMENTO DE TUBO DE FERRO FUNDIDO PARA REDE DE ÁGUA, DN 80 MM, JUNTA ELÁSTICA, INSTALADO EM LOCAL COM NÍVEL ALTO DE INTERFERÊNCIAS (NÃO INCLUI FORNECIMENTO). AF_11/2017</v>
          </cell>
          <cell r="D2" t="str">
            <v>M</v>
          </cell>
          <cell r="E2" t="str">
            <v>7,16</v>
          </cell>
        </row>
        <row r="3">
          <cell r="B3">
            <v>97142</v>
          </cell>
          <cell r="C3" t="str">
            <v>ASSENTAMENTO DE TUBO DE FERRO FUNDIDO PARA REDE DE ÁGUA, DN 100 MM, JUNTA ELÁSTICA, INSTALADO EM LOCAL COM NÍVEL ALTO DE INTERFERÊNCIAS (NÃO INCLUI FORNECIMENTO). AF_11/2017</v>
          </cell>
          <cell r="D3" t="str">
            <v>M</v>
          </cell>
          <cell r="E3" t="str">
            <v>7,96</v>
          </cell>
        </row>
        <row r="4">
          <cell r="B4">
            <v>97143</v>
          </cell>
          <cell r="C4" t="str">
            <v>ASSENTAMENTO DE TUBO DE FERRO FUNDIDO PARA REDE DE ÁGUA, DN 150 MM, JUNTA ELÁSTICA, INSTALADO EM LOCAL COM NÍVEL ALTO DE INTERFERÊNCIAS (NÃO INCLUI FORNECIMENTO). AF_11/2017</v>
          </cell>
          <cell r="D4" t="str">
            <v>M</v>
          </cell>
          <cell r="E4" t="str">
            <v>9,96</v>
          </cell>
        </row>
        <row r="5">
          <cell r="B5">
            <v>97144</v>
          </cell>
          <cell r="C5" t="str">
            <v>ASSENTAMENTO DE TUBO DE FERRO FUNDIDO PARA REDE DE ÁGUA, DN 200 MM, JUNTA ELÁSTICA, INSTALADO EM LOCAL COM NÍVEL ALTO DE INTERFERÊNCIAS (NÃO INCLUI FORNECIMENTO). AF_11/2017</v>
          </cell>
          <cell r="D5" t="str">
            <v>M</v>
          </cell>
          <cell r="E5" t="str">
            <v>11,95</v>
          </cell>
        </row>
        <row r="6">
          <cell r="B6">
            <v>97145</v>
          </cell>
          <cell r="C6" t="str">
            <v>ASSENTAMENTO DE TUBO DE FERRO FUNDIDO PARA REDE DE ÁGUA, DN 250 MM, JUNTA ELÁSTICA, INSTALADO EM LOCAL COM NÍVEL ALTO DE INTERFERÊNCIAS (NÃO INCLUI FORNECIMENTO). AF_11/2017</v>
          </cell>
          <cell r="D6" t="str">
            <v>M</v>
          </cell>
          <cell r="E6" t="str">
            <v>13,97</v>
          </cell>
        </row>
        <row r="7">
          <cell r="B7">
            <v>97146</v>
          </cell>
          <cell r="C7" t="str">
            <v>ASSENTAMENTO DE TUBO DE FERRO FUNDIDO PARA REDE DE ÁGUA, DN 300 MM, JUNTA ELÁSTICA, INSTALADO EM LOCAL COM NÍVEL ALTO DE INTERFERÊNCIAS (NÃO INCLUI FORNECIMENTO). AF_11/2017</v>
          </cell>
          <cell r="D7" t="str">
            <v>M</v>
          </cell>
          <cell r="E7" t="str">
            <v>15,99</v>
          </cell>
        </row>
        <row r="8">
          <cell r="B8">
            <v>97147</v>
          </cell>
          <cell r="C8" t="str">
            <v>ASSENTAMENTO DE TUBO DE FERRO FUNDIDO PARA REDE DE ÁGUA, DN 350 MM, JUNTA ELÁSTICA, INSTALADO EM LOCAL COM NÍVEL ALTO DE INTERFERÊNCIAS (NÃO INCLUI FORNECIMENTO). AF_11/2017</v>
          </cell>
          <cell r="D8" t="str">
            <v>M</v>
          </cell>
          <cell r="E8" t="str">
            <v>18,02</v>
          </cell>
        </row>
        <row r="9">
          <cell r="B9">
            <v>97148</v>
          </cell>
          <cell r="C9" t="str">
            <v>ASSENTAMENTO DE TUBO DE FERRO FUNDIDO PARA REDE DE ÁGUA, DN 400 MM, JUNTA ELÁSTICA, INSTALADO EM LOCAL COM NÍVEL ALTO DE INTERFERÊNCIAS (NÃO INCLUI FORNECIMENTO). AF_11/2017</v>
          </cell>
          <cell r="D9" t="str">
            <v>M</v>
          </cell>
          <cell r="E9" t="str">
            <v>20,04</v>
          </cell>
        </row>
        <row r="10">
          <cell r="B10">
            <v>97149</v>
          </cell>
          <cell r="C10" t="str">
            <v>ASSENTAMENTO DE TUBO DE FERRO FUNDIDO PARA REDE DE ÁGUA, DN 450 MM, JUNTA ELÁSTICA, INSTALADO EM LOCAL COM NÍVEL ALTO DE INTERFERÊNCIAS (NÃO INCLUI FORNECIMENTO). AF_11/2017</v>
          </cell>
          <cell r="D10" t="str">
            <v>M</v>
          </cell>
          <cell r="E10" t="str">
            <v>22,10</v>
          </cell>
        </row>
        <row r="11">
          <cell r="B11">
            <v>97150</v>
          </cell>
          <cell r="C11" t="str">
            <v>ASSENTAMENTO DE TUBO DE FERRO FUNDIDO PARA REDE DE ÁGUA, DN 500 MM, JUNTA ELÁSTICA, INSTALADO EM LOCAL COM NÍVEL ALTO DE INTERFERÊNCIAS (NÃO INCLUI FORNECIMENTO). AF_11/2017</v>
          </cell>
          <cell r="D11" t="str">
            <v>M</v>
          </cell>
          <cell r="E11" t="str">
            <v>28,91</v>
          </cell>
        </row>
        <row r="12">
          <cell r="B12">
            <v>97151</v>
          </cell>
          <cell r="C12" t="str">
            <v>ASSENTAMENTO DE TUBO DE FERRO FUNDIDO PARA REDE DE ÁGUA, DN 600 MM, JUNTA ELÁSTICA, INSTALADO EM LOCAL COM NÍVEL ALTO DE INTERFERÊNCIAS (NÃO INCLUI FORNECIMENTO). AF_11/2017</v>
          </cell>
          <cell r="D12" t="str">
            <v>M</v>
          </cell>
          <cell r="E12" t="str">
            <v>33,68</v>
          </cell>
        </row>
        <row r="13">
          <cell r="B13">
            <v>97152</v>
          </cell>
          <cell r="C13" t="str">
            <v>ASSENTAMENTO DE TUBO DE FERRO FUNDIDO PARA REDE DE ÁGUA, DN 700 MM, JUNTA ELÁSTICA, INSTALADO EM LOCAL COM NÍVEL ALTO DE INTERFERÊNCIAS (NÃO INCLUI FORNECIMENTO). AF_11/2017</v>
          </cell>
          <cell r="D13" t="str">
            <v>M</v>
          </cell>
          <cell r="E13" t="str">
            <v>38,17</v>
          </cell>
        </row>
        <row r="14">
          <cell r="B14">
            <v>97153</v>
          </cell>
          <cell r="C14" t="str">
            <v>ASSENTAMENTO DE TUBO DE FERRO FUNDIDO PARA REDE DE ÁGUA, DN 800 MM, JUNTA ELÁSTICA, INSTALADO EM LOCAL COM NÍVEL ALTO DE INTERFERÊNCIAS (NÃO INCLUI FORNECIMENTO). AF_11/2017</v>
          </cell>
          <cell r="D14" t="str">
            <v>M</v>
          </cell>
          <cell r="E14" t="str">
            <v>42,82</v>
          </cell>
        </row>
        <row r="15">
          <cell r="B15">
            <v>97154</v>
          </cell>
          <cell r="C15" t="str">
            <v>ASSENTAMENTO DE TUBO DE FERRO FUNDIDO PARA REDE DE ÁGUA, DN 900 MM, JUNTA ELÁSTICA, INSTALADO EM LOCAL COM NÍVEL ALTO DE INTERFERÊNCIAS (NÃO INCLUI FORNECIMENTO). AF_11/2017</v>
          </cell>
          <cell r="D15" t="str">
            <v>M</v>
          </cell>
          <cell r="E15" t="str">
            <v>47,52</v>
          </cell>
        </row>
        <row r="16">
          <cell r="B16">
            <v>97155</v>
          </cell>
          <cell r="C16" t="str">
            <v>ASSENTAMENTO DE TUBO DE FERRO FUNDIDO PARA REDE DE ÁGUA, DN 1000 MM, JUNTA ELÁSTICA, INSTALADO EM LOCAL COM NÍVEL ALTO DE INTERFERÊNCIAS (NÃO INCLUI FORNECIMENTO). AF_11/2017</v>
          </cell>
          <cell r="D16" t="str">
            <v>M</v>
          </cell>
          <cell r="E16" t="str">
            <v>52,23</v>
          </cell>
        </row>
        <row r="17">
          <cell r="B17">
            <v>97156</v>
          </cell>
          <cell r="C17" t="str">
            <v>ASSENTAMENTO DE TUBO DE FERRO FUNDIDO PARA REDE DE ÁGUA, DN 1200 MM, JUNTA ELÁSTICA, INSTALADO EM LOCAL COM NÍVEL ALTO DE INTERFERÊNCIAS (NÃO INCLUI FORNECIMENTO). AF_11/2017</v>
          </cell>
          <cell r="D17" t="str">
            <v>M</v>
          </cell>
          <cell r="E17" t="str">
            <v>62,14</v>
          </cell>
        </row>
        <row r="18">
          <cell r="B18">
            <v>97157</v>
          </cell>
          <cell r="C18" t="str">
            <v>ASSENTAMENTO DE TUBO DE FERRO FUNDIDO PARA REDE DE ÁGUA, DN 80 MM, JUNTA ELÁSTICA, INSTALADO EM LOCAL COM NÍVEL BAIXO DE INTERFERÊNCIAS (NÃO INCLUI FORNECIMENTO). AF_11/2017</v>
          </cell>
          <cell r="D18" t="str">
            <v>M</v>
          </cell>
          <cell r="E18" t="str">
            <v>4,44</v>
          </cell>
        </row>
        <row r="19">
          <cell r="B19">
            <v>97158</v>
          </cell>
          <cell r="C19" t="str">
            <v>ASSENTAMENTO DE TUBO DE FERRO FUNDIDO PARA REDE DE ÁGUA, DN 100 MM, JUNTA ELÁSTICA, INSTALADO EM LOCAL COM NÍVEL BAIXO DE INTERFERÊNCIAS (NÃO INCLUI FORNECIMENTO). AF_11/2017</v>
          </cell>
          <cell r="D19" t="str">
            <v>M</v>
          </cell>
          <cell r="E19" t="str">
            <v>4,94</v>
          </cell>
        </row>
        <row r="20">
          <cell r="B20">
            <v>97159</v>
          </cell>
          <cell r="C20" t="str">
            <v>ASSENTAMENTO DE TUBO DE FERRO FUNDIDO PARA REDE DE ÁGUA, DN 150 MM, JUNTA ELÁSTICA, INSTALADO EM LOCAL COM NÍVEL BAIXO DE INTERFERÊNCIAS (NÃO INCLUI FORNECIMENTO). AF_11/2017</v>
          </cell>
          <cell r="D20" t="str">
            <v>M</v>
          </cell>
          <cell r="E20" t="str">
            <v>6,20</v>
          </cell>
        </row>
        <row r="21">
          <cell r="B21">
            <v>97160</v>
          </cell>
          <cell r="C21" t="str">
            <v>ASSENTAMENTO DE TUBO DE FERRO FUNDIDO PARA REDE DE ÁGUA, DN 200 MM, JUNTA ELÁSTICA, INSTALADO EM LOCAL COM NÍVEL BAIXO DE INTERFERÊNCIAS (NÃO INCLUI FORNECIMENTO). AF_11/2017</v>
          </cell>
          <cell r="D21" t="str">
            <v>M</v>
          </cell>
          <cell r="E21" t="str">
            <v>7,42</v>
          </cell>
        </row>
        <row r="22">
          <cell r="B22">
            <v>97161</v>
          </cell>
          <cell r="C22" t="str">
            <v>ASSENTAMENTO DE TUBO DE FERRO FUNDIDO PARA REDE DE ÁGUA, DN 250 MM, JUNTA ELÁSTICA, INSTALADO EM LOCAL COM NÍVEL BAIXO DE INTERFERÊNCIAS (NÃO INCLUI FORNECIMENTO). AF_11/2017</v>
          </cell>
          <cell r="D22" t="str">
            <v>M</v>
          </cell>
          <cell r="E22" t="str">
            <v>8,70</v>
          </cell>
        </row>
        <row r="23">
          <cell r="B23">
            <v>97162</v>
          </cell>
          <cell r="C23" t="str">
            <v>ASSENTAMENTO DE TUBO DE FERRO FUNDIDO PARA REDE DE ÁGUA, DN 300 MM, JUNTA ELÁSTICA, INSTALADO EM LOCAL COM NÍVEL BAIXO DE INTERFERÊNCIAS (NÃO INCLUI FORNECIMENTO). AF_11/2017</v>
          </cell>
          <cell r="D23" t="str">
            <v>M</v>
          </cell>
          <cell r="E23" t="str">
            <v>9,96</v>
          </cell>
        </row>
        <row r="24">
          <cell r="B24">
            <v>97163</v>
          </cell>
          <cell r="C24" t="str">
            <v>ASSENTAMENTO DE TUBO DE FERRO FUNDIDO PARA REDE DE ÁGUA, DN 350 MM, JUNTA ELÁSTICA, INSTALADO EM LOCAL COM NÍVEL BAIXO DE INTERFERÊNCIAS (NÃO INCLUI FORNECIMENTO). AF_11/2017</v>
          </cell>
          <cell r="D24" t="str">
            <v>M</v>
          </cell>
          <cell r="E24" t="str">
            <v>11,23</v>
          </cell>
        </row>
        <row r="25">
          <cell r="B25">
            <v>97164</v>
          </cell>
          <cell r="C25" t="str">
            <v>ASSENTAMENTO DE TUBO DE FERRO FUNDIDO PARA REDE DE ÁGUA, DN 400 MM, JUNTA ELÁSTICA, INSTALADO EM LOCAL COM NÍVEL BAIXO DE INTERFERÊNCIAS (NÃO INCLUI FORNECIMENTO). AF_11/2017</v>
          </cell>
          <cell r="D25" t="str">
            <v>M</v>
          </cell>
          <cell r="E25" t="str">
            <v>12,49</v>
          </cell>
        </row>
        <row r="26">
          <cell r="B26">
            <v>97165</v>
          </cell>
          <cell r="C26" t="str">
            <v>ASSENTAMENTO DE TUBO DE FERRO FUNDIDO PARA REDE DE ÁGUA, DN 450 MM, JUNTA ELÁSTICA, INSTALADO EM LOCAL COM NÍVEL BAIXO DE INTERFERÊNCIAS (NÃO INCLUI FORNECIMENTO). AF_11/2017</v>
          </cell>
          <cell r="D26" t="str">
            <v>M</v>
          </cell>
          <cell r="E26" t="str">
            <v>13,80</v>
          </cell>
        </row>
        <row r="27">
          <cell r="B27">
            <v>97166</v>
          </cell>
          <cell r="C27" t="str">
            <v>ASSENTAMENTO DE TUBO DE FERRO FUNDIDO PARA REDE DE ÁGUA, DN 500 MM, JUNTA ELÁSTICA, INSTALADO EM LOCAL COM NÍVEL BAIXO DE INTERFERÊNCIAS (NÃO INCLUI FORNECIMENTO). AF_11/2017</v>
          </cell>
          <cell r="D27" t="str">
            <v>M</v>
          </cell>
          <cell r="E27" t="str">
            <v>18,01</v>
          </cell>
        </row>
        <row r="28">
          <cell r="B28">
            <v>97167</v>
          </cell>
          <cell r="C28" t="str">
            <v>ASSENTAMENTO DE TUBO DE FERRO FUNDIDO PARA REDE DE ÁGUA, DN 600 MM, JUNTA ELÁSTICA, INSTALADO EM LOCAL COM NÍVEL BAIXO DE INTERFERÊNCIAS (NÃO INCLUI FORNECIMENTO). AF_11/2017</v>
          </cell>
          <cell r="D28" t="str">
            <v>M</v>
          </cell>
          <cell r="E28" t="str">
            <v>21,02</v>
          </cell>
        </row>
        <row r="29">
          <cell r="B29">
            <v>97168</v>
          </cell>
          <cell r="C29" t="str">
            <v>ASSENTAMENTO DE TUBO DE FERRO FUNDIDO PARA REDE DE ÁGUA, DN 700 MM, JUNTA ELÁSTICA, INSTALADO EM LOCAL COM NÍVEL BAIXO DE INTERFERÊNCIAS (NÃO INCLUI FORNECIMENTO). AF_11/2017</v>
          </cell>
          <cell r="D29" t="str">
            <v>M</v>
          </cell>
          <cell r="E29" t="str">
            <v>23,72</v>
          </cell>
        </row>
        <row r="30">
          <cell r="B30">
            <v>97169</v>
          </cell>
          <cell r="C30" t="str">
            <v>ASSENTAMENTO DE TUBO DE FERRO FUNDIDO PARA REDE DE ÁGUA, DN 800 MM, JUNTA ELÁSTICA, INSTALADO EM LOCAL COM NÍVEL BAIXO DE INTERFERÊNCIAS (NÃO INCLUI FORNECIMENTO). AF_11/2017</v>
          </cell>
          <cell r="D30" t="str">
            <v>M</v>
          </cell>
          <cell r="E30" t="str">
            <v>26,61</v>
          </cell>
        </row>
        <row r="31">
          <cell r="B31">
            <v>97170</v>
          </cell>
          <cell r="C31" t="str">
            <v>ASSENTAMENTO DE TUBO DE FERRO FUNDIDO PARA REDE DE ÁGUA, DN 900 MM, JUNTA ELÁSTICA, INSTALADO EM LOCAL COM NÍVEL BAIXO DE INTERFERÊNCIAS (NÃO INCLUI FORNECIMENTO). AF_11/2017</v>
          </cell>
          <cell r="D31" t="str">
            <v>M</v>
          </cell>
          <cell r="E31" t="str">
            <v>29,54</v>
          </cell>
        </row>
        <row r="32">
          <cell r="B32">
            <v>97171</v>
          </cell>
          <cell r="C32" t="str">
            <v>ASSENTAMENTO DE TUBO DE FERRO FUNDIDO PARA REDE DE ÁGUA, DN 1000 MM, JUNTA ELÁSTICA, INSTALADO EM LOCAL COM NÍVEL BAIXO DE INTERFERÊNCIAS (NÃO INCLUI FORNECIMENTO). AF_11/2017</v>
          </cell>
          <cell r="D32" t="str">
            <v>M</v>
          </cell>
          <cell r="E32" t="str">
            <v>32,48</v>
          </cell>
        </row>
        <row r="33">
          <cell r="B33">
            <v>97172</v>
          </cell>
          <cell r="C33" t="str">
            <v>ASSENTAMENTO DE TUBO DE FERRO FUNDIDO PARA REDE DE ÁGUA, DN 1200 MM, JUNTA ELÁSTICA, INSTALADO EM LOCAL COM NÍVEL BAIXO DE INTERFERÊNCIAS (NÃO INCLUI FORNECIMENTO). AF_11/2017</v>
          </cell>
          <cell r="D33" t="str">
            <v>M</v>
          </cell>
          <cell r="E33" t="str">
            <v>38,85</v>
          </cell>
        </row>
        <row r="34">
          <cell r="B34">
            <v>97173</v>
          </cell>
          <cell r="C34" t="str">
            <v>ASSENTAMENTO DE TUBO DE AÇO CARBONO PARA REDE DE ÁGUA, DN 600 MM (24), JUNTA SOLDADA, INSTALADO EM LOCAL COM NÍVEL ALTO DE INTERFERÊNCIAS (NÃO INCLUI FORNECIMENTO). AF_11/2017</v>
          </cell>
          <cell r="D34" t="str">
            <v>M</v>
          </cell>
          <cell r="E34" t="str">
            <v>32,93</v>
          </cell>
        </row>
        <row r="35">
          <cell r="B35">
            <v>97174</v>
          </cell>
          <cell r="C35" t="str">
            <v>ASSENTAMENTO DE TUBO DE AÇO CARBONO PARA REDE DE ÁGUA, DN 700 MM (28), JUNTA SOLDADA, INSTALADO EM LOCAL COM NÍVEL ALTO DE INTERFERÊNCIAS (NÃO INCLUI FORNECIMENTO). AF_11/2017</v>
          </cell>
          <cell r="D35" t="str">
            <v>M</v>
          </cell>
          <cell r="E35" t="str">
            <v>38,16</v>
          </cell>
        </row>
        <row r="36">
          <cell r="B36">
            <v>97175</v>
          </cell>
          <cell r="C36" t="str">
            <v>ASSENTAMENTO DE TUBO DE AÇO CARBONO PARA REDE DE ÁGUA, DN 800 MM (32), JUNTA SOLDADA, INSTALADO EM LOCAL COM NÍVEL ALTO DE INTERFERÊNCIAS (NÃO INCLUI FORNECIMENTO). AF_11/2017</v>
          </cell>
          <cell r="D36" t="str">
            <v>M</v>
          </cell>
          <cell r="E36" t="str">
            <v>43,36</v>
          </cell>
        </row>
        <row r="37">
          <cell r="B37">
            <v>97176</v>
          </cell>
          <cell r="C37" t="str">
            <v>ASSENTAMENTO DE TUBO DE AÇO CARBONO PARA REDE DE ÁGUA, DN 900 MM (36), JUNTA SOLDADA, INSTALADO EM LOCAL COM NÍVEL ALTO DE INTERFERÊNCIAS (NÃO INCLUI FORNECIMENTO). AF_11/2017</v>
          </cell>
          <cell r="D37" t="str">
            <v>M</v>
          </cell>
          <cell r="E37" t="str">
            <v>48,58</v>
          </cell>
        </row>
        <row r="38">
          <cell r="B38">
            <v>97177</v>
          </cell>
          <cell r="C38" t="str">
            <v>ASSENTAMENTO DE TUBO DE AÇO CARBONO PARA REDE DE ÁGUA, DN 1000 MM (40) OU DN 1100 MM (44), JUNTA SOLDADA, INSTALADO EM LOCAL COM NÍVEL ALTO DE INTERFERÊNCIAS (NÃO INCLUI FORNECIMENTO). AF_11/2017</v>
          </cell>
          <cell r="D38" t="str">
            <v>M</v>
          </cell>
          <cell r="E38" t="str">
            <v>59,00</v>
          </cell>
        </row>
        <row r="39">
          <cell r="B39">
            <v>97178</v>
          </cell>
          <cell r="C39" t="str">
            <v>ASSENTAMENTO DE TUBO DE AÇO CARBONO PARA REDE DE ÁGUA, DN 1200 MM (48) OU DN 1300 MM (52), JUNTA SOLDADA, INSTALADO EM LOCAL COM NÍVEL ALTO DE INTERFERÊNCIAS (NÃO INCLUI FORNECIMENTO). AF_11/2017</v>
          </cell>
          <cell r="D39" t="str">
            <v>M</v>
          </cell>
          <cell r="E39" t="str">
            <v>69,43</v>
          </cell>
        </row>
        <row r="40">
          <cell r="B40">
            <v>97179</v>
          </cell>
          <cell r="C40" t="str">
            <v>ASSENTAMENTO DE TUBO DE AÇO CARBONO PARA REDE DE ÁGUA, DN 1400 MM (56'') OU DN 1500 MM (60), JUNTA SOLDADA, INSTALADO EM LOCAL COM NÍVEL ALTO DE INTERFERÊNCIAS (NÃO INCLUI FORNECIMENTO). AF_11/2017</v>
          </cell>
          <cell r="D40" t="str">
            <v>M</v>
          </cell>
          <cell r="E40" t="str">
            <v>79,85</v>
          </cell>
        </row>
        <row r="41">
          <cell r="B41">
            <v>97180</v>
          </cell>
          <cell r="C41" t="str">
            <v>ASSENTAMENTO DE TUBO DE AÇO CARBONO PARA REDE DE ÁGUA, DN 1600 MM (64) OU DN 1700 MM (68), JUNTA SOLDADA, INSTALADO EM LOCAL COM NÍVEL ALTO DE INTERFERÊNCIAS (NÃO INCLUI FORNECIMENTO). AF_11/2017</v>
          </cell>
          <cell r="D41" t="str">
            <v>M</v>
          </cell>
          <cell r="E41" t="str">
            <v>90,28</v>
          </cell>
        </row>
        <row r="42">
          <cell r="B42">
            <v>97181</v>
          </cell>
          <cell r="C42" t="str">
            <v>ASSENTAMENTO DE TUBO DE AÇO CARBONO PARA REDE DE ÁGUA, DN 1800 MM (72) OU DN 1900 MM (76), JUNTA SOLDADA, INSTALADO EM LOCAL COM NÍVEL ALTO DE INTERFERÊNCIAS (NÃO INCLUI FORNECIMENTO). AF_11/2017</v>
          </cell>
          <cell r="D42" t="str">
            <v>M</v>
          </cell>
          <cell r="E42" t="str">
            <v>105,48</v>
          </cell>
        </row>
        <row r="43">
          <cell r="B43">
            <v>97182</v>
          </cell>
          <cell r="C43" t="str">
            <v>ASSENTAMENTO DE TUBO DE AÇO CARBONO PARA REDE DE ÁGUA, DN 2000 MM (80) OU DN 2100 MM (84), JUNTA SOLDADA, INSTALADO EM LOCAL COM NÍVEL ALTO DE INTERFERÊNCIAS (NÃO INCLUI FORNECIMENTO). AF_11/2017</v>
          </cell>
          <cell r="D43" t="str">
            <v>M</v>
          </cell>
          <cell r="E43" t="str">
            <v>116,41</v>
          </cell>
        </row>
        <row r="44">
          <cell r="B44">
            <v>97183</v>
          </cell>
          <cell r="C44" t="str">
            <v>ASSENTAMENTO DE TUBO DE AÇO CARBONO PARA REDE DE ÁGUA, DN 600 MM (24), JUNTA SOLDADA, INSTALADO EM LOCAL COM NÍVEL BAIXO DE INTERFERÊNCIAS (NÃO INCLUI FORNECIMENTO). AF_11/2017</v>
          </cell>
          <cell r="D44" t="str">
            <v>M</v>
          </cell>
          <cell r="E44" t="str">
            <v>26,82</v>
          </cell>
        </row>
        <row r="45">
          <cell r="B45">
            <v>97184</v>
          </cell>
          <cell r="C45" t="str">
            <v>ASSENTAMENTO DE TUBO DE AÇO CARBONO PARA REDE DE ÁGUA, DN 700 MM (28), JUNTA SOLDADA, INSTALADO EM LOCAL COM NÍVEL BAIXO DE INTERFERÊNCIAS (NÃO INCLUI FORNECIMENTO). AF_11/2017</v>
          </cell>
          <cell r="D45" t="str">
            <v>M</v>
          </cell>
          <cell r="E45" t="str">
            <v>31,14</v>
          </cell>
        </row>
        <row r="46">
          <cell r="B46">
            <v>97185</v>
          </cell>
          <cell r="C46" t="str">
            <v>ASSENTAMENTO DE TUBO DE AÇO CARBONO PARA REDE DE ÁGUA, DN 800 MM (32), JUNTA SOLDADA, INSTALADO EM LOCAL COM NÍVEL BAIXO DE INTERFERÊNCIAS (NÃO INCLUI FORNECIMENTO). AF_11/2017</v>
          </cell>
          <cell r="D46" t="str">
            <v>M</v>
          </cell>
          <cell r="E46" t="str">
            <v>35,43</v>
          </cell>
        </row>
        <row r="47">
          <cell r="B47">
            <v>97186</v>
          </cell>
          <cell r="C47" t="str">
            <v>ASSENTAMENTO DE TUBO DE AÇO CARBONO PARA REDE DE ÁGUA, DN 900 MM (36), JUNTA SOLDADA, INSTALADO EM LOCAL COM NÍVEL BAIXO DE INTERFERÊNCIAS (NÃO INCLUI FORNECIMENTO). AF_11/2017</v>
          </cell>
          <cell r="D47" t="str">
            <v>M</v>
          </cell>
          <cell r="E47" t="str">
            <v>39,75</v>
          </cell>
        </row>
        <row r="48">
          <cell r="B48">
            <v>97187</v>
          </cell>
          <cell r="C48" t="str">
            <v>ASSENTAMENTO DE TUBO DE AÇO CARBONO PARA REDE DE ÁGUA, DN 1000 MM (40  ) OU DN 1100 MM (44  ), JUNTA SOLDADA, INSTALADO EM LOCAL COM NÍVEL BAIXO DE INTERFERÊNCIAS (NÃO INCLUI FORNECIMENTO). AF_11/2017</v>
          </cell>
          <cell r="D48" t="str">
            <v>M</v>
          </cell>
          <cell r="E48" t="str">
            <v>48,35</v>
          </cell>
        </row>
        <row r="49">
          <cell r="B49">
            <v>97188</v>
          </cell>
          <cell r="C49" t="str">
            <v>ASSENTAMENTO DE TUBO DE AÇO CARBONO PARA REDE DE ÁGUA, DN 1200 MM (48) OU DN 1300 MM (52), JUNTA SOLDADA, INSTALADO EM LOCAL COM NÍVEL BAIXO DE INTERFERÊNCIAS (NÃO INCLUI FORNECIMENTO). AF_11/2017</v>
          </cell>
          <cell r="D49" t="str">
            <v>M</v>
          </cell>
          <cell r="E49" t="str">
            <v>56,97</v>
          </cell>
        </row>
        <row r="50">
          <cell r="B50">
            <v>97189</v>
          </cell>
          <cell r="C50" t="str">
            <v>ASSENTAMENTO DE TUBO DE AÇO CARBONO PARA REDE DE ÁGUA, DN 1400 MM (56'') OU DN 1500 MM (60), JUNTA SOLDADA, INSTALADO EM LOCAL COM NÍVEL BAIXO DE INTERFERÊNCIAS (NÃO INCLUI FORNECIMENTO). AF_11/2017</v>
          </cell>
          <cell r="D50" t="str">
            <v>M</v>
          </cell>
          <cell r="E50" t="str">
            <v>65,58</v>
          </cell>
        </row>
        <row r="51">
          <cell r="B51">
            <v>97190</v>
          </cell>
          <cell r="C51" t="str">
            <v>ASSENTAMENTO DE TUBO DE AÇO CARBONO PARA REDE DE ÁGUA, DN 1600 MM (64) OU DN 1700 MM (68), JUNTA SOLDADA, INSTALADO EM LOCAL COM NÍVEL BAIXO DE INTERFERÊNCIAS (NÃO INCLUI FORNECIMENTO). AF_11/2017</v>
          </cell>
          <cell r="D51" t="str">
            <v>M</v>
          </cell>
          <cell r="E51" t="str">
            <v>74,19</v>
          </cell>
        </row>
        <row r="52">
          <cell r="B52">
            <v>97191</v>
          </cell>
          <cell r="C52" t="str">
            <v>ASSENTAMENTO DE TUBO DE AÇO CARBONO PARA REDE DE ÁGUA, DN 1800 MM (72) OU DN 1900 MM (76), JUNTA SOLDADA, INSTALADO EM LOCAL COM NÍVEL BAIXO DE INTERFERÊNCIAS (NÃO INCLUI FORNECIMENTO). AF_11/2017</v>
          </cell>
          <cell r="D52" t="str">
            <v>M</v>
          </cell>
          <cell r="E52" t="str">
            <v>86,42</v>
          </cell>
        </row>
        <row r="53">
          <cell r="B53">
            <v>97192</v>
          </cell>
          <cell r="C53" t="str">
            <v>ASSENTAMENTO DE TUBO DE AÇO CARBONO PARA REDE DE ÁGUA, DN 2000 MM (80) OU DN 2100 MM (84), JUNTA SOLDADA, INSTALADO EM LOCAL COM NÍVEL BAIXO DE INTERFERÊNCIAS (NÃO INCLUI FORNECIMENTO). AF_11/2017</v>
          </cell>
          <cell r="D53" t="str">
            <v>M</v>
          </cell>
          <cell r="E53" t="str">
            <v>95,41</v>
          </cell>
        </row>
        <row r="54">
          <cell r="B54">
            <v>90694</v>
          </cell>
          <cell r="C54" t="str">
            <v>TUBO DE PVC PARA REDE COLETORA DE ESGOTO DE PAREDE MACIÇA, DN 100 MM, JUNTA ELÁSTICA - FORNECIMENTO E ASSENTAMENTO. AF_01/2021</v>
          </cell>
          <cell r="D54" t="str">
            <v>M</v>
          </cell>
          <cell r="E54" t="str">
            <v>47,47</v>
          </cell>
        </row>
        <row r="55">
          <cell r="B55">
            <v>90695</v>
          </cell>
          <cell r="C55" t="str">
            <v>TUBO DE PVC PARA REDE COLETORA DE ESGOTO DE PAREDE MACIÇA, DN 150 MM, JUNTA ELÁSTICA  - FORNECIMENTO E ASSENTAMENTO. AF_01/2021</v>
          </cell>
          <cell r="D55" t="str">
            <v>M</v>
          </cell>
          <cell r="E55" t="str">
            <v>99,45</v>
          </cell>
        </row>
        <row r="56">
          <cell r="B56">
            <v>90696</v>
          </cell>
          <cell r="C56" t="str">
            <v>TUBO DE PVC PARA REDE COLETORA DE ESGOTO DE PAREDE MACIÇA, DN 200 MM, JUNTA ELÁSTICA - FORNECIMENTO E ASSENTAMENTO. AF_01/2021</v>
          </cell>
          <cell r="D56" t="str">
            <v>M</v>
          </cell>
          <cell r="E56" t="str">
            <v>148,01</v>
          </cell>
        </row>
        <row r="57">
          <cell r="B57">
            <v>90697</v>
          </cell>
          <cell r="C57" t="str">
            <v>TUBO DE PVC PARA REDE COLETORA DE ESGOTO DE PAREDE MACIÇA, DN 250 MM, JUNTA ELÁSTICA  - FORNECIMENTO E ASSENTAMENTO. AF_01/2021</v>
          </cell>
          <cell r="D57" t="str">
            <v>M</v>
          </cell>
          <cell r="E57" t="str">
            <v>249,99</v>
          </cell>
        </row>
        <row r="58">
          <cell r="B58">
            <v>90698</v>
          </cell>
          <cell r="C58" t="str">
            <v>TUBO DE PVC PARA REDE COLETORA DE ESGOTO DE PAREDE MACIÇA, DN 300 MM, JUNTA ELÁSTICA,  FORNECIMENTO E ASSENTAMENTO. AF_01/2021</v>
          </cell>
          <cell r="D58" t="str">
            <v>M</v>
          </cell>
          <cell r="E58" t="str">
            <v>401,39</v>
          </cell>
        </row>
        <row r="59">
          <cell r="B59">
            <v>90699</v>
          </cell>
          <cell r="C59" t="str">
            <v>TUBO DE PVC PARA REDE COLETORA DE ESGOTO DE PAREDE MACIÇA, DN 350 MM, JUNTA ELÁSTICA  - FORNECIMENTO E ASSENTAMENTO. AF_01/2021</v>
          </cell>
          <cell r="D59" t="str">
            <v>M</v>
          </cell>
          <cell r="E59" t="str">
            <v>496,44</v>
          </cell>
        </row>
        <row r="60">
          <cell r="B60">
            <v>90700</v>
          </cell>
          <cell r="C60" t="str">
            <v>TUBO DE PVC PARA REDE COLETORA DE ESGOTO DE PAREDE MACIÇA, DN 400 MM, JUNTA ELÁSTICA  FORNECIMENTO E ASSENTAMENTO. AF_01/2021</v>
          </cell>
          <cell r="D60" t="str">
            <v>M</v>
          </cell>
          <cell r="E60" t="str">
            <v>643,99</v>
          </cell>
        </row>
        <row r="61">
          <cell r="B61">
            <v>90701</v>
          </cell>
          <cell r="C61" t="str">
            <v>TUBO DE PVC CORRUGADO DE DUPLA PAREDE PARA REDE COLETORA DE ESGOTO, DN 150 MM, JUNTA ELÁSTICA - FORNECIMENTO E ASSENTAMENTO. AF_01/2021</v>
          </cell>
          <cell r="D61" t="str">
            <v>M</v>
          </cell>
          <cell r="E61" t="str">
            <v>80,35</v>
          </cell>
        </row>
        <row r="62">
          <cell r="B62">
            <v>90702</v>
          </cell>
          <cell r="C62" t="str">
            <v>TUBO DE PVC CORRUGADO DE DUPLA PAREDE PARA REDE COLETORA DE ESGOTO, DN 200 MM, JUNTA ELÁSTICA - FORNECIMENTO E ASSENTAMENTO. AF_01/2021</v>
          </cell>
          <cell r="D62" t="str">
            <v>M</v>
          </cell>
          <cell r="E62" t="str">
            <v>129,21</v>
          </cell>
        </row>
        <row r="63">
          <cell r="B63">
            <v>90703</v>
          </cell>
          <cell r="C63" t="str">
            <v>TUBO DE PVC CORRUGADO DE DUPLA PAREDE PARA REDE COLETORA DE ESGOTO, DN 250 MM, JUNTA ELÁSTICA - FORNECIMENTO E ASSENTAMENTO. AF_01/2021</v>
          </cell>
          <cell r="D63" t="str">
            <v>M</v>
          </cell>
          <cell r="E63" t="str">
            <v>213,95</v>
          </cell>
        </row>
        <row r="64">
          <cell r="B64">
            <v>90704</v>
          </cell>
          <cell r="C64" t="str">
            <v>TUBO DE PVC CORRUGADO DE DUPLA PAREDE PARA REDE COLETORA DE ESGOTO, DN 300 MM, JUNTA ELÁSTICA - FORNECIMENTO E ASSENTAMENTO. AF_01/2021</v>
          </cell>
          <cell r="D64" t="str">
            <v>M</v>
          </cell>
          <cell r="E64" t="str">
            <v>303,20</v>
          </cell>
        </row>
        <row r="65">
          <cell r="B65">
            <v>90705</v>
          </cell>
          <cell r="C65" t="str">
            <v>TUBO DE PVC CORRUGADO DE DUPLA PAREDE PARA REDE COLETORA DE ESGOTO, DN 350 MM, JUNTA ELÁSTICA - FORNECIMENTO E ASSENTAMENTO. AF_01/2021</v>
          </cell>
          <cell r="D65" t="str">
            <v>M</v>
          </cell>
          <cell r="E65" t="str">
            <v>414,25</v>
          </cell>
        </row>
        <row r="66">
          <cell r="B66">
            <v>90706</v>
          </cell>
          <cell r="C66" t="str">
            <v>TUBO DE PVC CORRUGADO DE DUPLA PAREDE PARA REDE COLETORA DE ESGOTO, DN 400 MM, JUNTA ELÁSTICA - FORNECIMENTO E ASSENTAMENTO. AF_01/2021</v>
          </cell>
          <cell r="D66" t="str">
            <v>M</v>
          </cell>
          <cell r="E66" t="str">
            <v>485,50</v>
          </cell>
        </row>
        <row r="67">
          <cell r="B67">
            <v>90708</v>
          </cell>
          <cell r="C67" t="str">
            <v>TUBO DE PEAD CORRUGADO DE DUPLA PAREDE PARA REDE COLETORA DE ESGOTO, DN 600 MM, JUNTA ELÁSTICA INTEGRADA - FORNECIMENTO E ASSENTAMENTO. AF_01/2021</v>
          </cell>
          <cell r="D67" t="str">
            <v>M</v>
          </cell>
          <cell r="E67" t="str">
            <v>594,89</v>
          </cell>
        </row>
        <row r="68">
          <cell r="B68">
            <v>90724</v>
          </cell>
          <cell r="C68" t="str">
            <v>JUNTA ARGAMASSADA ENTRE TUBO DN 100 MM E O POÇO DE VISITA/ CAIXA DE CONCRETO OU ALVENARIA EM REDES DE ESGOTO. AF_01/2021</v>
          </cell>
          <cell r="D68" t="str">
            <v>UN</v>
          </cell>
          <cell r="E68" t="str">
            <v>19,91</v>
          </cell>
        </row>
        <row r="69">
          <cell r="B69">
            <v>90725</v>
          </cell>
          <cell r="C69" t="str">
            <v>JUNTA ARGAMASSADA ENTRE TUBO DN 150 MM E O POÇO DE VISITA/ CAIXA DE CONCRETO OU ALVENARIA EM REDES DE ESGOTO. AF_01/2021</v>
          </cell>
          <cell r="D69" t="str">
            <v>UN</v>
          </cell>
          <cell r="E69" t="str">
            <v>24,55</v>
          </cell>
        </row>
        <row r="70">
          <cell r="B70">
            <v>90726</v>
          </cell>
          <cell r="C70" t="str">
            <v>JUNTA ARGAMASSADA ENTRE TUBO DN 200 MM E O POÇO/ CAIXA DE CONCRETO OU ALVENARIA EM REDES DE ESGOTO. AF_01/2021</v>
          </cell>
          <cell r="D70" t="str">
            <v>UN</v>
          </cell>
          <cell r="E70" t="str">
            <v>29,25</v>
          </cell>
        </row>
        <row r="71">
          <cell r="B71">
            <v>90727</v>
          </cell>
          <cell r="C71" t="str">
            <v>JUNTA ARGAMASSADA ENTRE TUBO DN 250 MM E O POÇO DE VISITA/ CAIXA DE CONCRETO OU ALVENARIA EM REDES DE ESGOTO. AF_01/2021</v>
          </cell>
          <cell r="D71" t="str">
            <v>UN</v>
          </cell>
          <cell r="E71" t="str">
            <v>33,88</v>
          </cell>
        </row>
        <row r="72">
          <cell r="B72">
            <v>90728</v>
          </cell>
          <cell r="C72" t="str">
            <v>JUNTA ARGAMASSADA ENTRE TUBO DN 300 MM E O POÇO DE VISITA/ CAIXA DE CONCRETO OU ALVENARIA EM REDES DE ESGOTO. AF_01/2021</v>
          </cell>
          <cell r="D72" t="str">
            <v>UN</v>
          </cell>
          <cell r="E72" t="str">
            <v>38,52</v>
          </cell>
        </row>
        <row r="73">
          <cell r="B73">
            <v>90729</v>
          </cell>
          <cell r="C73" t="str">
            <v>JUNTA ARGAMASSADA ENTRE TUBO DN 350 MM E O POÇO DE VISITA/ CAIXA DE CONCRETO OU ALVENARIA EM REDES DE ESGOTO. AF_01/2021</v>
          </cell>
          <cell r="D73" t="str">
            <v>UN</v>
          </cell>
          <cell r="E73" t="str">
            <v>43,16</v>
          </cell>
        </row>
        <row r="74">
          <cell r="B74">
            <v>90730</v>
          </cell>
          <cell r="C74" t="str">
            <v>JUNTA ARGAMASSADA ENTRE TUBO DN 400 MM E O POÇO DE VISITA/ CAIXA DE CONCRETO OU ALVENARIA EM REDES DE ESGOTO. AF_01/2021</v>
          </cell>
          <cell r="D74" t="str">
            <v>UN</v>
          </cell>
          <cell r="E74" t="str">
            <v>47,79</v>
          </cell>
        </row>
        <row r="75">
          <cell r="B75">
            <v>90731</v>
          </cell>
          <cell r="C75" t="str">
            <v>JUNTA ARGAMASSADA ENTRE TUBO DN 450 MM E O POÇO DE VISITA/ CAIXA DE CONCRETO OU ALVENARIA EM REDES DE ESGOTO. AF_01/2021</v>
          </cell>
          <cell r="D75" t="str">
            <v>UN</v>
          </cell>
          <cell r="E75" t="str">
            <v>52,43</v>
          </cell>
        </row>
        <row r="76">
          <cell r="B76">
            <v>90732</v>
          </cell>
          <cell r="C76" t="str">
            <v>JUNTA ARGAMASSADA ENTRE TUBO DN 600 MM E O POÇO DE VISITA/ CAIXA DE CONCRETO OU ALVENARIA EM REDES DE ESGOTO. AF_01/2021</v>
          </cell>
          <cell r="D76" t="str">
            <v>UN</v>
          </cell>
          <cell r="E76" t="str">
            <v>66,33</v>
          </cell>
        </row>
        <row r="77">
          <cell r="B77">
            <v>90733</v>
          </cell>
          <cell r="C77" t="str">
            <v>ASSENTAMENTO DE TUBO DE PVC PARA REDE COLETORA DE ESGOTO DE PAREDE MACIÇA, DN 100 MM, JUNTA ELÁSTICA (NÃO INCLUI FORNECIMENTO). AF_01/2021</v>
          </cell>
          <cell r="D77" t="str">
            <v>M</v>
          </cell>
          <cell r="E77" t="str">
            <v>2,76</v>
          </cell>
        </row>
        <row r="78">
          <cell r="B78">
            <v>90734</v>
          </cell>
          <cell r="C78" t="str">
            <v>ASSENTAMENTO DE TUBO DE PVC PARA REDE COLETORA DE ESGOTO DE PAREDE MACIÇA, DN 150 MM, JUNTA ELÁSTICA,  (NÃO INCLUI FORNECIMENTO). AF_01/2021</v>
          </cell>
          <cell r="D78" t="str">
            <v>M</v>
          </cell>
          <cell r="E78" t="str">
            <v>3,27</v>
          </cell>
        </row>
        <row r="79">
          <cell r="B79">
            <v>90735</v>
          </cell>
          <cell r="C79" t="str">
            <v>ASSENTAMENTO DE TUBO DE PVC PARA REDE COLETORA DE ESGOTO DE PAREDE MACIÇA, DN 200 MM, JUNTA ELÁSTICA (NÃO INCLUI FORNECIMENTO). AF_01/2021</v>
          </cell>
          <cell r="D79" t="str">
            <v>M</v>
          </cell>
          <cell r="E79" t="str">
            <v>3,78</v>
          </cell>
        </row>
        <row r="80">
          <cell r="B80">
            <v>90736</v>
          </cell>
          <cell r="C80" t="str">
            <v>ASSENTAMENTO DE TUBO DE PVC PARA REDE COLETORA DE ESGOTO DE PAREDE MACIÇA, DN 250 MM, JUNTA ELÁSTICA (NÃO INCLUI FORNECIMENTO). AF_01/2021</v>
          </cell>
          <cell r="D80" t="str">
            <v>M</v>
          </cell>
          <cell r="E80" t="str">
            <v>4,29</v>
          </cell>
        </row>
        <row r="81">
          <cell r="B81">
            <v>90737</v>
          </cell>
          <cell r="C81" t="str">
            <v>ASSENTAMENTO DE TUBO DE PVC PARA REDE COLETORA DE ESGOTO DE PAREDE MACIÇA, DN 300 MM, JUNTA ELÁSTICA  (NÃO INCLUI FORNECIMENTO). AF_01/2021</v>
          </cell>
          <cell r="D81" t="str">
            <v>M</v>
          </cell>
          <cell r="E81" t="str">
            <v>4,80</v>
          </cell>
        </row>
        <row r="82">
          <cell r="B82">
            <v>90738</v>
          </cell>
          <cell r="C82" t="str">
            <v>ASSENTAMENTO DE TUBO DE PVC PARA REDE COLETORA DE ESGOTO DE PAREDE MACIÇA, DN 350 MM, JUNTA ELÁSTICA (NÃO INCLUI FORNECIMENTO). AF_01/2021</v>
          </cell>
          <cell r="D82" t="str">
            <v>M</v>
          </cell>
          <cell r="E82" t="str">
            <v>5,31</v>
          </cell>
        </row>
        <row r="83">
          <cell r="B83">
            <v>90739</v>
          </cell>
          <cell r="C83" t="str">
            <v>ASSENTAMENTO DE TUBO DE PVC PARA REDE COLETORA DE ESGOTO DE PAREDE MACIÇA, DN 400 MM, JUNTA ELÁSTICA (NÃO INCLUI FORNECIMENTO). AF_01/2021</v>
          </cell>
          <cell r="D83" t="str">
            <v>M</v>
          </cell>
          <cell r="E83" t="str">
            <v>8,00</v>
          </cell>
        </row>
        <row r="84">
          <cell r="B84">
            <v>90740</v>
          </cell>
          <cell r="C84" t="str">
            <v>ASSENTAMENTO DE TUBO DE PVC CORRUGADO DE DUPLA PAREDE PARA REDE COLETORA DE ESGOTO, DN 150 MM, JUNTA ELÁSTICA (NÃO INCLUI FORNECIMENTO). AF_01/2021</v>
          </cell>
          <cell r="D84" t="str">
            <v>M</v>
          </cell>
          <cell r="E84" t="str">
            <v>3,64</v>
          </cell>
        </row>
        <row r="85">
          <cell r="B85">
            <v>90741</v>
          </cell>
          <cell r="C85" t="str">
            <v>ASSENTAMENTO DE TUBO DE PVC CORRUGADO DE DUPLA PAREDE PARA REDE COLETORA DE ESGOTO, DN 200 MM, JUNTA ELÁSTICA (NÃO INCLUI FORNECIMENTO). AF_01/2021</v>
          </cell>
          <cell r="D85" t="str">
            <v>M</v>
          </cell>
          <cell r="E85" t="str">
            <v>4,15</v>
          </cell>
        </row>
        <row r="86">
          <cell r="B86">
            <v>90742</v>
          </cell>
          <cell r="C86" t="str">
            <v>ASSENTAMENTO DE TUBO DE PVC CORRUGADO DE DUPLA PAREDE PARA REDE COLETORA DE ESGOTO, DN 250 MM, JUNTA ELÁSTICA (NÃO INCLUI FORNECIMENTO). AF_01/2021</v>
          </cell>
          <cell r="D86" t="str">
            <v>M</v>
          </cell>
          <cell r="E86" t="str">
            <v>4,66</v>
          </cell>
        </row>
        <row r="87">
          <cell r="B87">
            <v>90743</v>
          </cell>
          <cell r="C87" t="str">
            <v>ASSENTAMENTO DE TUBO DE PVC CORRUGADO DE DUPLA PAREDE PARA REDE COLETORA DE ESGOTO, DN 300 MM, JUNTA ELÁSTICA (NÃO INCLUI FORNECIMENTO). AF_01/2021</v>
          </cell>
          <cell r="D87" t="str">
            <v>M</v>
          </cell>
          <cell r="E87" t="str">
            <v>5,18</v>
          </cell>
        </row>
        <row r="88">
          <cell r="B88">
            <v>90744</v>
          </cell>
          <cell r="C88" t="str">
            <v>ASSENTAMENTO DE TUBO DE PVC CORRUGADO DE DUPLA PAREDE PARA REDE COLETORA DE ESGOTO, DN 350 MM, JUNTA ELÁSTICA (NÃO INCLUI FORNECIMENTO). AF_01/2021</v>
          </cell>
          <cell r="D88" t="str">
            <v>M</v>
          </cell>
          <cell r="E88" t="str">
            <v>5,69</v>
          </cell>
        </row>
        <row r="89">
          <cell r="B89">
            <v>90745</v>
          </cell>
          <cell r="C89" t="str">
            <v>ASSENTAMENTO DE TUBO DE PVC CORRUGADO DE DUPLA PAREDE PARA REDE COLETORA DE ESGOTO, DN 400 MM, JUNTA ELÁSTICA  (NÃO INCLUI FORNECIMENTO). AF_01/2021</v>
          </cell>
          <cell r="D89" t="str">
            <v>M</v>
          </cell>
          <cell r="E89" t="str">
            <v>8,93</v>
          </cell>
        </row>
        <row r="90">
          <cell r="B90">
            <v>90746</v>
          </cell>
          <cell r="C90" t="str">
            <v>ASSENTAMENTO DE TUBO DE PEAD CORRUGADO DE DUPLA PAREDE PARA REDE COLETORA DE ESGOTO, DN 450 MM, JUNTA ELÁSTICA INTEGRADA (NÃO INCLUI FORNECIMENTO). AF_01/2021</v>
          </cell>
          <cell r="D90" t="str">
            <v>M</v>
          </cell>
          <cell r="E90" t="str">
            <v>2,99</v>
          </cell>
        </row>
        <row r="91">
          <cell r="B91">
            <v>90747</v>
          </cell>
          <cell r="C91" t="str">
            <v>ASSENTAMENTO DE TUBO DE PEAD CORRUGADO DE DUPLA PAREDE PARA REDE COLETORA DE ESGOTO, DN 600 MM, JUNTA ELÁSTICA INTEGRADA (NÃO INCLUI FORNECIMENTO). AF_01/2021</v>
          </cell>
          <cell r="D91" t="str">
            <v>M</v>
          </cell>
          <cell r="E91" t="str">
            <v>15,57</v>
          </cell>
        </row>
        <row r="92">
          <cell r="B92">
            <v>94869</v>
          </cell>
          <cell r="C92" t="str">
            <v>TUBO DE PEAD CORRUGADO DE DUPLA PAREDE PARA REDE COLETORA DE ESGOTO, DN 250 MM, JUNTA ELÁSTICA INTEGRADA - FORNECIMENTO E ASSENTAMENTO. AF_01/2021</v>
          </cell>
          <cell r="D92" t="str">
            <v>M</v>
          </cell>
          <cell r="E92" t="str">
            <v>104,74</v>
          </cell>
        </row>
        <row r="93">
          <cell r="B93">
            <v>94870</v>
          </cell>
          <cell r="C93" t="str">
            <v>ASSENTAMENTO DE TUBO DE PEAD CORRUGADO DE DUPLA PAREDE PARA REDE COLETORA DE ESGOTO, DN 250 MM, JUNTA ELÁSTICA INTEGRADA (NÃO INCLUI FORNECIMENTO). AF_01/2021</v>
          </cell>
          <cell r="D93" t="str">
            <v>M</v>
          </cell>
          <cell r="E93" t="str">
            <v>1,92</v>
          </cell>
        </row>
        <row r="94">
          <cell r="B94">
            <v>94871</v>
          </cell>
          <cell r="C94" t="str">
            <v>TUBO DE PEAD CORRUGADO DE DUPLA PAREDE PARA REDE COLETORA DE ESGOTO, DN 300 MM, JUNTA ELÁSTICA INTEGRADA - FORNECIMENTO E ASSENTAMENTO. AF_01/2021</v>
          </cell>
          <cell r="D94" t="str">
            <v>M</v>
          </cell>
          <cell r="E94" t="str">
            <v>163,71</v>
          </cell>
        </row>
        <row r="95">
          <cell r="B95">
            <v>94872</v>
          </cell>
          <cell r="C95" t="str">
            <v>ASSENTAMENTO DE TUBO DE PEAD CORRUGADO DE DUPLA PAREDE PARA REDE COLETORA DE ESGOTO, DN 300 MM, JUNTA ELÁSTICA INTEGRADA  (NÃO INCLUI FORNECIMENTO). AF_01/2021</v>
          </cell>
          <cell r="D95" t="str">
            <v>M</v>
          </cell>
          <cell r="E95" t="str">
            <v>2,60</v>
          </cell>
        </row>
        <row r="96">
          <cell r="B96">
            <v>94875</v>
          </cell>
          <cell r="C96" t="str">
            <v>TUBO DE PEAD CORRUGADO DE DUPLA PAREDE PARA REDE COLETORA DE ESGOTO, DN 800 MM, JUNTA ELÁSTICA INTEGRADA - FORNECIMENTO E ASSENTAMENTO. AF_01/2021</v>
          </cell>
          <cell r="D96" t="str">
            <v>M</v>
          </cell>
          <cell r="E96" t="str">
            <v>965,60</v>
          </cell>
        </row>
        <row r="97">
          <cell r="B97">
            <v>94876</v>
          </cell>
          <cell r="C97" t="str">
            <v>ASSENTAMENTO DE TUBO DE PEAD CORRUGADO DE DUPLA PAREDE PARA REDE COLETORA DE ESGOTO, DN 800 MM, JUNTA ELÁSTICA INTEGRADA  (NÃO INCLUI FORNECIMENTO). AF_01/2021</v>
          </cell>
          <cell r="D97" t="str">
            <v>M</v>
          </cell>
          <cell r="E97" t="str">
            <v>26,89</v>
          </cell>
        </row>
        <row r="98">
          <cell r="B98">
            <v>94878</v>
          </cell>
          <cell r="C98" t="str">
            <v>ASSENTAMENTO DE TUBO DE PEAD CORRUGADO DE DUPLA PAREDE PARA REDE COLETORA DE ESGOTO, DN 900 MM, JUNTA ELÁSTICA INTEGRADA (NÃO INCLUI FORNECIMENTO). AF_01/2021</v>
          </cell>
          <cell r="D98" t="str">
            <v>M</v>
          </cell>
          <cell r="E98" t="str">
            <v>30,97</v>
          </cell>
        </row>
        <row r="99">
          <cell r="B99">
            <v>94879</v>
          </cell>
          <cell r="C99" t="str">
            <v>TUBO DE PEAD CORRUGADO DE DUPLA PAREDE PARA REDE COLETORA DE ESGOTO, DN 1000 MM, JUNTA ELÁSTICA INTEGRADA - FORNECIMENTO E ASSENTAMENTO. AF_01/2021</v>
          </cell>
          <cell r="D99" t="str">
            <v>M</v>
          </cell>
          <cell r="E99" t="str">
            <v>1.486,56</v>
          </cell>
        </row>
        <row r="100">
          <cell r="B100">
            <v>94880</v>
          </cell>
          <cell r="C100" t="str">
            <v>ASSENTAMENTO DE TUBO DE PEAD CORRUGADO DE DUPLA PAREDE PARA REDE COLETORA DE ESGOTO, DN 1000 MM, JUNTA ELÁSTICA INTEGRADA (NÃO INCLUI FORNECIMENTO). AF_01/2021</v>
          </cell>
          <cell r="D100" t="str">
            <v>M</v>
          </cell>
          <cell r="E100" t="str">
            <v>40,49</v>
          </cell>
        </row>
        <row r="101">
          <cell r="B101">
            <v>94881</v>
          </cell>
          <cell r="C101" t="str">
            <v>TUBO DE PEAD CORRUGADO DE DUPLA PAREDE PARA REDE COLETORA DE ESGOTO, DN 1200 MM, JUNTA ELÁSTICA INTEGRADA - FORNECIMENTO E ASSENTAMENTO. AF_01/2021</v>
          </cell>
          <cell r="D101" t="str">
            <v>M</v>
          </cell>
          <cell r="E101" t="str">
            <v>2.045,34</v>
          </cell>
        </row>
        <row r="102">
          <cell r="B102">
            <v>94882</v>
          </cell>
          <cell r="C102" t="str">
            <v>ASSENTAMENTO DE TUBO DE PEAD CORRUGADO DE DUPLA PAREDE PARA REDE COLETORA DE ESGOTO, DN 1200 MM, JUNTA ELÁSTICA INTEGRADA (NÃO INCLUI FORNECIMENTO). AF_01/2021</v>
          </cell>
          <cell r="D102" t="str">
            <v>M</v>
          </cell>
          <cell r="E102" t="str">
            <v>46,79</v>
          </cell>
        </row>
        <row r="103">
          <cell r="B103">
            <v>94884</v>
          </cell>
          <cell r="C103" t="str">
            <v>ASSENTAMENTO DE TUBO DE PEAD CORRUGADO DE DUPLA PAREDE PARA REDE COLETORA DE ESGOTO, DN 1500 MM, JUNTA ELÁSTICA INTEGRADA (NÃO INCLUI FORNECIMENTO). AF_01/2021</v>
          </cell>
          <cell r="D103" t="str">
            <v>M</v>
          </cell>
          <cell r="E103" t="str">
            <v>59,60</v>
          </cell>
        </row>
        <row r="104">
          <cell r="B104">
            <v>97121</v>
          </cell>
          <cell r="C104" t="str">
            <v>ASSENTAMENTO DE TUBO DE PVC PBA PARA REDE DE ÁGUA, DN 50 MM, JUNTA ELÁSTICA INTEGRADA, INSTALADO EM LOCAL COM NÍVEL ALTO DE INTERFERÊNCIAS (NÃO INCLUI FORNECIMENTO). AF_11/2017</v>
          </cell>
          <cell r="D104" t="str">
            <v>M</v>
          </cell>
          <cell r="E104" t="str">
            <v>1,68</v>
          </cell>
        </row>
        <row r="105">
          <cell r="B105">
            <v>97122</v>
          </cell>
          <cell r="C105" t="str">
            <v>ASSENTAMENTO DE TUBO DE PVC PBA PARA REDE DE ÁGUA, DN 75 MM, JUNTA ELÁSTICA INTEGRADA, INSTALADO EM LOCAL COM NÍVEL ALTO DE INTERFERÊNCIAS (NÃO INCLUI FORNECIMENTO). AF_11/2017</v>
          </cell>
          <cell r="D105" t="str">
            <v>M</v>
          </cell>
          <cell r="E105" t="str">
            <v>2,36</v>
          </cell>
        </row>
        <row r="106">
          <cell r="B106">
            <v>97123</v>
          </cell>
          <cell r="C106" t="str">
            <v>ASSENTAMENTO DE TUBO DE PVC PBA PARA REDE DE ÁGUA, DN 100 MM, JUNTA ELÁSTICA INTEGRADA, INSTALADO EM LOCAL COM NÍVEL ALTO DE INTERFERÊNCIAS (NÃO INCLUI FORNECIMENTO). AF_11/2017</v>
          </cell>
          <cell r="D106" t="str">
            <v>M</v>
          </cell>
          <cell r="E106" t="str">
            <v>3,00</v>
          </cell>
        </row>
        <row r="107">
          <cell r="B107">
            <v>97124</v>
          </cell>
          <cell r="C107" t="str">
            <v>ASSENTAMENTO DE TUBO DE PVC PBA PARA REDE DE ÁGUA, DN 50 MM, JUNTA ELÁSTICA INTEGRADA, INSTALADO EM LOCAL COM NÍVEL BAIXO DE INTERFERÊNCIAS (NÃO INCLUI FORNECIMENTO). AF_11/2017</v>
          </cell>
          <cell r="D107" t="str">
            <v>M</v>
          </cell>
          <cell r="E107" t="str">
            <v>0,77</v>
          </cell>
        </row>
        <row r="108">
          <cell r="B108">
            <v>97125</v>
          </cell>
          <cell r="C108" t="str">
            <v>ASSENTAMENTO DE TUBO DE PVC PBA PARA REDE DE ÁGUA, DN 75 MM, JUNTA ELÁSTICA INTEGRADA, INSTALADO EM LOCAL COM NÍVEL BAIXO DE INTERFERÊNCIAS (NÃO INCLUI FORNECIMENTO). AF_11/2017</v>
          </cell>
          <cell r="D108" t="str">
            <v>M</v>
          </cell>
          <cell r="E108" t="str">
            <v>1,10</v>
          </cell>
        </row>
        <row r="109">
          <cell r="B109">
            <v>97126</v>
          </cell>
          <cell r="C109" t="str">
            <v>ASSENTAMENTO DE TUBO DE PVC PBA PARA REDE DE ÁGUA, DN 100 MM, JUNTA ELÁSTICA INTEGRADA, INSTALADO EM LOCAL COM NÍVEL BAIXO DE INTERFERÊNCIAS (NÃO INCLUI FORNECIMENTO). AF_11/2017</v>
          </cell>
          <cell r="D109" t="str">
            <v>M</v>
          </cell>
          <cell r="E109" t="str">
            <v>1,41</v>
          </cell>
        </row>
        <row r="110">
          <cell r="B110">
            <v>102264</v>
          </cell>
          <cell r="C110" t="str">
            <v>TUBO DE PVC BRANCO PARA REDE COLETORA DE ESGOTO CONDOMINIAL DE PAREDE MACIÇA, DN 100 MM, JUNTA ELÁSTICA - FORNECIMENTO E ASSENTAMENTO. AF_01/2021</v>
          </cell>
          <cell r="D110" t="str">
            <v>M</v>
          </cell>
          <cell r="E110" t="str">
            <v>26,46</v>
          </cell>
        </row>
        <row r="111">
          <cell r="B111">
            <v>102265</v>
          </cell>
          <cell r="C111" t="str">
            <v>JUNTA ARGAMASSADA ENTRE TUBO DN 800 MM E O POÇO DE VISITA/ CAIXA DE CONCRETO OU ALVENARIA EM REDES DE ESGOTO. AF_01/2021</v>
          </cell>
          <cell r="D111" t="str">
            <v>UN</v>
          </cell>
          <cell r="E111" t="str">
            <v>84,87</v>
          </cell>
        </row>
        <row r="112">
          <cell r="B112">
            <v>102266</v>
          </cell>
          <cell r="C112" t="str">
            <v>JUNTA ARGAMASSADA ENTRE TUBO DN 900 MM E O POÇO DE VISITA/ CAIXA DE CONCRETO OU ALVENARIA EM REDES DE ESGOTO. AF_01/2021</v>
          </cell>
          <cell r="D112" t="str">
            <v>UN</v>
          </cell>
          <cell r="E112" t="str">
            <v>94,14</v>
          </cell>
        </row>
        <row r="113">
          <cell r="B113">
            <v>102267</v>
          </cell>
          <cell r="C113" t="str">
            <v>JUNTA ARGAMASSADA ENTRE TUBO DN 1000 MM E O POÇO DE VISITA/ CAIXA DE CONCRETO OU ALVENARIA EM REDES DE ESGOTO. AF_01/2021</v>
          </cell>
          <cell r="D113" t="str">
            <v>UN</v>
          </cell>
          <cell r="E113" t="str">
            <v>108,10</v>
          </cell>
        </row>
        <row r="114">
          <cell r="B114">
            <v>102268</v>
          </cell>
          <cell r="C114" t="str">
            <v>JUNTA ARGAMASSADA ENTRE TUBO DN 1200 MM E O POÇO DE VISITA/ CAIXA DE CONCRETO OU ALVENARIA EM REDES DE ESGOTO. AF_01/2021</v>
          </cell>
          <cell r="D114" t="str">
            <v>UN</v>
          </cell>
          <cell r="E114" t="str">
            <v>122,01</v>
          </cell>
        </row>
        <row r="115">
          <cell r="B115">
            <v>102269</v>
          </cell>
          <cell r="C115" t="str">
            <v>JUNTA ARGAMASSADA ENTRE TUBO DN 1500 MM E O POÇO DE VISITA/ CAIXA DE CONCRETO OU ALVENARIA EM REDES DE ESGOTO. AF_01/2021</v>
          </cell>
          <cell r="D115" t="str">
            <v>UN</v>
          </cell>
          <cell r="E115" t="str">
            <v>149,82</v>
          </cell>
        </row>
        <row r="116">
          <cell r="B116">
            <v>92833</v>
          </cell>
          <cell r="C116" t="str">
            <v>TUBO DE CONCRETO PARA REDES COLETORAS DE ESGOTO SANITÁRIO, DIÂMETRO DE 300 MM, JUNTA ELÁSTICA, INSTALADO EM LOCAL COM BAIXO NÍVEL DE INTERFERÊNCIAS - FORNECIMENTO E ASSENTAMENTO. AF_12/2015</v>
          </cell>
          <cell r="D116" t="str">
            <v>M</v>
          </cell>
          <cell r="E116" t="str">
            <v>207,51</v>
          </cell>
        </row>
        <row r="117">
          <cell r="B117">
            <v>92834</v>
          </cell>
          <cell r="C117" t="str">
            <v>ASSENTAMENTO DE TUBO DE CONCRETO PARA REDES COLETORAS DE ESGOTO SANITÁRIO, DIÂMETRO DE 300 MM, JUNTA ELÁSTICA, INSTALADO EM LOCAL COM BAIXO NÍVEL DE INTERFERÊNCIAS (NÃO INCLUI FORNECIMENTO). AF_12/2015</v>
          </cell>
          <cell r="D117" t="str">
            <v>M</v>
          </cell>
          <cell r="E117" t="str">
            <v>8,14</v>
          </cell>
        </row>
        <row r="118">
          <cell r="B118">
            <v>92835</v>
          </cell>
          <cell r="C118" t="str">
            <v>TUBO DE CONCRETO PARA REDES COLETORAS DE ESGOTO SANITÁRIO, DIÂMETRO DE 400 MM, JUNTA ELÁSTICA, INSTALADO EM LOCAL COM BAIXO NÍVEL DE INTERFERÊNCIAS - FORNECIMENTO E ASSENTAMENTO. AF_12/2015</v>
          </cell>
          <cell r="D118" t="str">
            <v>M</v>
          </cell>
          <cell r="E118" t="str">
            <v>217,05</v>
          </cell>
        </row>
        <row r="119">
          <cell r="B119">
            <v>92836</v>
          </cell>
          <cell r="C119" t="str">
            <v>ASSENTAMENTO DE TUBO DE CONCRETO PARA REDES COLETORAS DE ESGOTO SANITÁRIO, DIÂMETRO DE 400 MM, JUNTA ELÁSTICA, INSTALADO EM LOCAL COM BAIXO NÍVEL DE INTERFERÊNCIAS (NÃO INCLUI FORNECIMENTO). AF_12/2015</v>
          </cell>
          <cell r="D119" t="str">
            <v>M</v>
          </cell>
          <cell r="E119" t="str">
            <v>10,41</v>
          </cell>
        </row>
        <row r="120">
          <cell r="B120">
            <v>92837</v>
          </cell>
          <cell r="C120" t="str">
            <v>TUBO DE CONCRETO PARA REDES COLETORAS DE ESGOTO SANITÁRIO, DIÂMETRO DE 500 MM, JUNTA ELÁSTICA, INSTALADO EM LOCAL COM BAIXO NÍVEL DE INTERFERÊNCIAS - FORNECIMENTO E ASSENTAMENTO. AF_12/2015</v>
          </cell>
          <cell r="D120" t="str">
            <v>M</v>
          </cell>
          <cell r="E120" t="str">
            <v>384,67</v>
          </cell>
        </row>
        <row r="121">
          <cell r="B121">
            <v>92838</v>
          </cell>
          <cell r="C121" t="str">
            <v>ASSENTAMENTO DE TUBO DE CONCRETO PARA REDES COLETORAS DE ESGOTO SANITÁRIO, DIÂMETRO DE 500 MM, JUNTA ELÁSTICA, INSTALADO EM LOCAL COM BAIXO NÍVEL DE INTERFERÊNCIAS (NÃO INCLUI FORNECIMENTO). AF_12/2015</v>
          </cell>
          <cell r="D121" t="str">
            <v>M</v>
          </cell>
          <cell r="E121" t="str">
            <v>12,48</v>
          </cell>
        </row>
        <row r="122">
          <cell r="B122">
            <v>92839</v>
          </cell>
          <cell r="C122" t="str">
            <v>TUBO DE CONCRETO PARA REDES COLETORAS DE ESGOTO SANITÁRIO, DIÂMETRO DE 600 MM, JUNTA ELÁSTICA, INSTALADO EM LOCAL COM BAIXO NÍVEL DE INTERFERÊNCIAS - FORNECIMENTO E ASSENTAMENTO. AF_12/2015</v>
          </cell>
          <cell r="D122" t="str">
            <v>M</v>
          </cell>
          <cell r="E122" t="str">
            <v>470,75</v>
          </cell>
        </row>
        <row r="123">
          <cell r="B123">
            <v>92840</v>
          </cell>
          <cell r="C123" t="str">
            <v>ASSENTAMENTO DE TUBO DE CONCRETO PARA REDES COLETORAS DE ESGOTO SANITÁRIO, DIÂMETRO DE 600 MM, JUNTA ELÁSTICA, INSTALADO EM LOCAL COM BAIXO NÍVEL DE INTERFERÊNCIAS (NÃO INCLUI FORNECIMENTO). AF_12/2015</v>
          </cell>
          <cell r="D123" t="str">
            <v>M</v>
          </cell>
          <cell r="E123" t="str">
            <v>14,81</v>
          </cell>
        </row>
        <row r="124">
          <cell r="B124">
            <v>92841</v>
          </cell>
          <cell r="C124" t="str">
            <v>TUBO DE CONCRETO PARA REDES COLETORAS DE ESGOTO SANITÁRIO, DIÂMETRO DE 700 MM, JUNTA ELÁSTICA, INSTALADO EM LOCAL COM BAIXO NÍVEL DE INTERFERÊNCIAS - FORNECIMENTO E ASSENTAMENTO. AF_12/2015</v>
          </cell>
          <cell r="D124" t="str">
            <v>M</v>
          </cell>
          <cell r="E124" t="str">
            <v>613,67</v>
          </cell>
        </row>
        <row r="125">
          <cell r="B125">
            <v>92842</v>
          </cell>
          <cell r="C125" t="str">
            <v>ASSENTAMENTO DE TUBO DE CONCRETO PARA REDES COLETORAS DE ESGOTO SANITÁRIO, DIÂMETRO DE 700 MM, JUNTA ELÁSTICA, INSTALADO EM LOCAL COM BAIXO NÍVEL DE INTERFERÊNCIAS (NÃO INCLUI FORNECIMENTO). AF_12/2015</v>
          </cell>
          <cell r="D125" t="str">
            <v>M</v>
          </cell>
          <cell r="E125" t="str">
            <v>16,89</v>
          </cell>
        </row>
        <row r="126">
          <cell r="B126">
            <v>92843</v>
          </cell>
          <cell r="C126" t="str">
            <v>TUBO DE CONCRETO PARA REDES COLETORAS DE ESGOTO SANITÁRIO, DIÂMETRO DE 800 MM, JUNTA ELÁSTICA, INSTALADO EM LOCAL COM BAIXO NÍVEL DE INTERFERÊNCIAS - FORNECIMENTO E ASSENTAMENTO. AF_12/2015</v>
          </cell>
          <cell r="D126" t="str">
            <v>M</v>
          </cell>
          <cell r="E126" t="str">
            <v>635,39</v>
          </cell>
        </row>
        <row r="127">
          <cell r="B127">
            <v>92844</v>
          </cell>
          <cell r="C127" t="str">
            <v>ASSENTAMENTO DE TUBO DE CONCRETO PARA REDES COLETORAS DE ESGOTO SANITÁRIO, DIÂMETRO DE 800 MM, JUNTA ELÁSTICA, INSTALADO EM LOCAL COM BAIXO NÍVEL DE INTERFERÊNCIAS (NÃO INCLUI FORNECIMENTO). AF_12/2015</v>
          </cell>
          <cell r="D127" t="str">
            <v>M</v>
          </cell>
          <cell r="E127" t="str">
            <v>19,21</v>
          </cell>
        </row>
        <row r="128">
          <cell r="B128">
            <v>92845</v>
          </cell>
          <cell r="C128" t="str">
            <v>TUBO DE CONCRETO PARA REDES COLETORAS DE ESGOTO SANITÁRIO, DIÂMETRO DE 900 MM, JUNTA ELÁSTICA, INSTALADO EM LOCAL COM BAIXO NÍVEL DE INTERFERÊNCIAS - FORNECIMENTO E ASSENTAMENTO. AF_12/2015</v>
          </cell>
          <cell r="D128" t="str">
            <v>M</v>
          </cell>
          <cell r="E128" t="str">
            <v>942,58</v>
          </cell>
        </row>
        <row r="129">
          <cell r="B129">
            <v>92846</v>
          </cell>
          <cell r="C129" t="str">
            <v>ASSENTAMENTO DE TUBO DE CONCRETO PARA REDES COLETORAS DE ESGOTO SANITÁRIO, DIÂMETRO DE 900 MM, JUNTA ELÁSTICA, INSTALADO EM LOCAL COM BAIXO NÍVEL DE INTERFERÊNCIAS (NÃO INCLUI FORNECIMENTO). AF_12/2015</v>
          </cell>
          <cell r="D129" t="str">
            <v>M</v>
          </cell>
          <cell r="E129" t="str">
            <v>21,28</v>
          </cell>
        </row>
        <row r="130">
          <cell r="B130">
            <v>92847</v>
          </cell>
          <cell r="C130" t="str">
            <v>TUBO DE CONCRETO PARA REDES COLETORAS DE ESGOTO SANITÁRIO, DIÂMETRO DE 1000 MM, JUNTA ELÁSTICA, INSTALADO EM LOCAL COM BAIXO NÍVEL DE INTERFERÊNCIAS - FORNECIMENTO E ASSENTAMENTO. AF_12/2015</v>
          </cell>
          <cell r="D130" t="str">
            <v>M</v>
          </cell>
          <cell r="E130" t="str">
            <v>968,22</v>
          </cell>
        </row>
        <row r="131">
          <cell r="B131">
            <v>92848</v>
          </cell>
          <cell r="C131" t="str">
            <v>ASSENTAMENTO DE TUBO DE CONCRETO PARA REDES COLETORAS DE ESGOTO SANITÁRIO, DIÂMETRO DE 1000 MM, JUNTA ELÁSTICA, INSTALADO EM LOCAL COM BAIXO NÍVEL DE INTERFERÊNCIAS (NÃO INCLUI FORNECIMENTO). AF_12/2015</v>
          </cell>
          <cell r="D131" t="str">
            <v>M</v>
          </cell>
          <cell r="E131" t="str">
            <v>23,63</v>
          </cell>
        </row>
        <row r="132">
          <cell r="B132">
            <v>92849</v>
          </cell>
          <cell r="C132" t="str">
            <v>TUBO DE CONCRETO PARA REDES COLETORAS DE ESGOTO SANITÁRIO, DIÂMETRO DE 300 MM, JUNTA ELÁSTICA, INSTALADO EM LOCAL COM ALTO NÍVEL DE INTERFERÊNCIAS - FORNECIMENTO E ASSENTAMENTO. AF_12/2015</v>
          </cell>
          <cell r="D132" t="str">
            <v>M</v>
          </cell>
          <cell r="E132" t="str">
            <v>214,79</v>
          </cell>
        </row>
        <row r="133">
          <cell r="B133">
            <v>92850</v>
          </cell>
          <cell r="C133" t="str">
            <v>ASSENTAMENTO DE TUBO DE CONCRETO PARA REDES COLETORAS DE ESGOTO SANITÁRIO, DIÂMETRO DE 300 MM, JUNTA ELÁSTICA, INSTALADO EM LOCAL COM ALTO NÍVEL DE INTERFERÊNCIAS (NÃO INCLUI FORNECIMENTO). AF_12/2015</v>
          </cell>
          <cell r="D133" t="str">
            <v>M</v>
          </cell>
          <cell r="E133" t="str">
            <v>15,42</v>
          </cell>
        </row>
        <row r="134">
          <cell r="B134">
            <v>92851</v>
          </cell>
          <cell r="C134" t="str">
            <v>TUBO DE CONCRETO PARA REDES COLETORAS DE ESGOTO SANITÁRIO, DIÂMETRO DE 400 MM, JUNTA ELÁSTICA, INSTALADO EM LOCAL COM ALTO NÍVEL DE INTERFERÊNCIAS - FORNECIMENTO E ASSENTAMENTO. AF_12/2015</v>
          </cell>
          <cell r="D134" t="str">
            <v>M</v>
          </cell>
          <cell r="E134" t="str">
            <v>226,09</v>
          </cell>
        </row>
        <row r="135">
          <cell r="B135">
            <v>92852</v>
          </cell>
          <cell r="C135" t="str">
            <v>ASSENTAMENTO DE TUBO DE CONCRETO PARA REDES COLETORAS DE ESGOTO SANITÁRIO, DIÂMETRO DE 400 MM, JUNTA ELÁSTICA, INSTALADO EM LOCAL COM ALTO NÍVEL DE INTERFERÊNCIAS (NÃO INCLUI FORNECIMENTO). AF_12/2015</v>
          </cell>
          <cell r="D135" t="str">
            <v>M</v>
          </cell>
          <cell r="E135" t="str">
            <v>19,45</v>
          </cell>
        </row>
        <row r="136">
          <cell r="B136">
            <v>92853</v>
          </cell>
          <cell r="C136" t="str">
            <v>TUBO DE CONCRETO PARA REDES COLETORAS DE ESGOTO SANITÁRIO, DIÂMETRO DE 500 MM, JUNTA ELÁSTICA, INSTALADO EM LOCAL COM ALTO NÍVEL DE INTERFERÊNCIAS - FORNECIMENTO E ASSENTAMENTO. AF_12/2015</v>
          </cell>
          <cell r="D136" t="str">
            <v>M</v>
          </cell>
          <cell r="E136" t="str">
            <v>395,89</v>
          </cell>
        </row>
        <row r="137">
          <cell r="B137">
            <v>92854</v>
          </cell>
          <cell r="C137" t="str">
            <v>ASSENTAMENTO DE TUBO DE CONCRETO PARA REDES COLETORAS DE ESGOTO SANITÁRIO, DIÂMETRO DE 500 MM, JUNTA ELÁSTICA, INSTALADO EM LOCAL COM ALTO NÍVEL DE INTERFERÊNCIAS (NÃO INCLUI FORNECIMENTO). AF_12/2015</v>
          </cell>
          <cell r="D137" t="str">
            <v>M</v>
          </cell>
          <cell r="E137" t="str">
            <v>23,70</v>
          </cell>
        </row>
        <row r="138">
          <cell r="B138">
            <v>92855</v>
          </cell>
          <cell r="C138" t="str">
            <v>TUBO DE CONCRETO PARA REDES COLETORAS DE ESGOTO SANITÁRIO, DIÂMETRO DE 600 MM, JUNTA ELÁSTICA, INSTALADO EM LOCAL COM ALTO NÍVEL DE INTERFERÊNCIAS - FORNECIMENTO E ASSENTAMENTO. AF_12/2015</v>
          </cell>
          <cell r="D138" t="str">
            <v>M</v>
          </cell>
          <cell r="E138" t="str">
            <v>483,88</v>
          </cell>
        </row>
        <row r="139">
          <cell r="B139">
            <v>92856</v>
          </cell>
          <cell r="C139" t="str">
            <v>ASSENTAMENTO DE TUBO DE CONCRETO PARA REDES COLETORAS DE ESGOTO SANITÁRIO, DIÂMETRO DE 600 MM, JUNTA ELÁSTICA, INSTALADO EM LOCAL COM ALTO NÍVEL DE INTERFERÊNCIAS (NÃO INCLUI FORNECIMENTO). AF_12/2015</v>
          </cell>
          <cell r="D139" t="str">
            <v>M</v>
          </cell>
          <cell r="E139" t="str">
            <v>27,94</v>
          </cell>
        </row>
        <row r="140">
          <cell r="B140">
            <v>92857</v>
          </cell>
          <cell r="C140" t="str">
            <v>TUBO DE CONCRETO PARA REDES COLETORAS DE ESGOTO SANITÁRIO, DIÂMETRO DE 700 MM, JUNTA ELÁSTICA, INSTALADO EM LOCAL COM ALTO NÍVEL DE INTERFERÊNCIAS - FORNECIMENTO E ASSENTAMENTO. AF_12/2015</v>
          </cell>
          <cell r="D140" t="str">
            <v>M</v>
          </cell>
          <cell r="E140" t="str">
            <v>628,74</v>
          </cell>
        </row>
        <row r="141">
          <cell r="B141">
            <v>92858</v>
          </cell>
          <cell r="C141" t="str">
            <v>ASSENTAMENTO DE TUBO DE CONCRETO PARA REDES COLETORAS DE ESGOTO SANITÁRIO, DIÂMETRO DE 700 MM, JUNTA ELÁSTICA, INSTALADO EM LOCAL COM ALTO NÍVEL DE INTERFERÊNCIAS (NÃO INCLUI FORNECIMENTO). AF_12/2015</v>
          </cell>
          <cell r="D141" t="str">
            <v>M</v>
          </cell>
          <cell r="E141" t="str">
            <v>31,96</v>
          </cell>
        </row>
        <row r="142">
          <cell r="B142">
            <v>92859</v>
          </cell>
          <cell r="C142" t="str">
            <v>TUBO DE CONCRETO PARA REDES COLETORAS DE ESGOTO SANITÁRIO, DIÂMETRO DE 800 MM, JUNTA ELÁSTICA, INSTALADO EM LOCAL COM ALTO NÍVEL DE INTERFERÊNCIAS - FORNECIMENTO E ASSENTAMENTO. AF_12/2015</v>
          </cell>
          <cell r="D142" t="str">
            <v>M</v>
          </cell>
          <cell r="E142" t="str">
            <v>652,48</v>
          </cell>
        </row>
        <row r="143">
          <cell r="B143">
            <v>92860</v>
          </cell>
          <cell r="C143" t="str">
            <v>ASSENTAMENTO DE TUBO DE CONCRETO PARA REDES COLETORAS DE ESGOTO SANITÁRIO, DIÂMETRO DE 800 MM, JUNTA ELÁSTICA, INSTALADO EM LOCAL COM ALTO NÍVEL DE INTERFERÊNCIAS (NÃO INCLUI FORNECIMENTO). AF_12/2015</v>
          </cell>
          <cell r="D143" t="str">
            <v>M</v>
          </cell>
          <cell r="E143" t="str">
            <v>36,30</v>
          </cell>
        </row>
        <row r="144">
          <cell r="B144">
            <v>92861</v>
          </cell>
          <cell r="C144" t="str">
            <v>TUBO DE CONCRETO PARA REDES COLETORAS DE ESGOTO SANITÁRIO, DIÂMETRO DE 900 MM, JUNTA ELÁSTICA, INSTALADO EM LOCAL COM ALTO NÍVEL DE INTERFERÊNCIAS - FORNECIMENTO E ASSENTAMENTO. AF_12/2015</v>
          </cell>
          <cell r="D144" t="str">
            <v>M</v>
          </cell>
          <cell r="E144" t="str">
            <v>961,81</v>
          </cell>
        </row>
        <row r="145">
          <cell r="B145">
            <v>92862</v>
          </cell>
          <cell r="C145" t="str">
            <v>ASSENTAMENTO DE TUBO DE CONCRETO PARA REDES COLETORAS DE ESGOTO SANITÁRIO, DIÂMETRO DE 900 MM, JUNTA ELÁSTICA, INSTALADO EM LOCAL COM ALTO NÍVEL DE INTERFERÊNCIAS (NÃO INCLUI FORNECIMENTO). AF_12/2015</v>
          </cell>
          <cell r="D145" t="str">
            <v>M</v>
          </cell>
          <cell r="E145" t="str">
            <v>40,51</v>
          </cell>
        </row>
        <row r="146">
          <cell r="B146">
            <v>92863</v>
          </cell>
          <cell r="C146" t="str">
            <v>TUBO DE CONCRETO PARA REDES COLETORAS DE ESGOTO SANITÁRIO, DIÂMETRO DE 1000 MM, JUNTA ELÁSTICA, INSTALADO EM LOCAL COM ALTO NÍVEL DE INTERFERÊNCIAS - FORNECIMENTO E ASSENTAMENTO. AF_12/2015</v>
          </cell>
          <cell r="D146" t="str">
            <v>M</v>
          </cell>
          <cell r="E146" t="str">
            <v>989,36</v>
          </cell>
        </row>
        <row r="147">
          <cell r="B147">
            <v>92864</v>
          </cell>
          <cell r="C147" t="str">
            <v>ASSENTAMENTO DE TUBO DE CONCRETO PARA REDES COLETORAS DE ESGOTO SANITÁRIO, DIÂMETRO DE 1000 MM, JUNTA ELÁSTICA, INSTALADO EM LOCAL COM ALTO NÍVEL DE INTERFERÊNCIAS (NÃO INCLUI FORNECIMENTO). AF_12/2015</v>
          </cell>
          <cell r="D147" t="str">
            <v>M</v>
          </cell>
          <cell r="E147" t="str">
            <v>44,77</v>
          </cell>
        </row>
        <row r="148">
          <cell r="B148">
            <v>92210</v>
          </cell>
          <cell r="C148" t="str">
            <v>TUBO DE CONCRETO PARA REDES COLETORAS DE ÁGUAS PLUVIAIS, DIÂMETRO DE 400 MM, JUNTA RÍGIDA, INSTALADO EM LOCAL COM BAIXO NÍVEL DE INTERFERÊNCIAS - FORNECIMENTO E ASSENTAMENTO. AF_12/2015</v>
          </cell>
          <cell r="D148" t="str">
            <v>M</v>
          </cell>
          <cell r="E148" t="str">
            <v>164,96</v>
          </cell>
        </row>
        <row r="149">
          <cell r="B149">
            <v>92211</v>
          </cell>
          <cell r="C149" t="str">
            <v>TUBO DE CONCRETO PARA REDES COLETORAS DE ÁGUAS PLUVIAIS, DIÂMETRO DE 500 MM, JUNTA RÍGIDA, INSTALADO EM LOCAL COM BAIXO NÍVEL DE INTERFERÊNCIAS - FORNECIMENTO E ASSENTAMENTO. AF_12/2015</v>
          </cell>
          <cell r="D149" t="str">
            <v>M</v>
          </cell>
          <cell r="E149" t="str">
            <v>198,24</v>
          </cell>
        </row>
        <row r="150">
          <cell r="B150">
            <v>92212</v>
          </cell>
          <cell r="C150" t="str">
            <v>TUBO DE CONCRETO PARA REDES COLETORAS DE ÁGUAS PLUVIAIS, DIÂMETRO DE 600 MM, JUNTA RÍGIDA, INSTALADO EM LOCAL COM BAIXO NÍVEL DE INTERFERÊNCIAS - FORNECIMENTO E ASSENTAMENTO. AF_12/2015</v>
          </cell>
          <cell r="D150" t="str">
            <v>M</v>
          </cell>
          <cell r="E150" t="str">
            <v>296,46</v>
          </cell>
        </row>
        <row r="151">
          <cell r="B151">
            <v>92213</v>
          </cell>
          <cell r="C151" t="str">
            <v>TUBO DE CONCRETO PARA REDES COLETORAS DE ÁGUAS PLUVIAIS, DIÂMETRO DE 700 MM, JUNTA RÍGIDA, INSTALADO EM LOCAL COM BAIXO NÍVEL DE INTERFERÊNCIAS - FORNECIMENTO E ASSENTAMENTO. AF_12/2015</v>
          </cell>
          <cell r="D151" t="str">
            <v>M</v>
          </cell>
          <cell r="E151" t="str">
            <v>390,07</v>
          </cell>
        </row>
        <row r="152">
          <cell r="B152">
            <v>92214</v>
          </cell>
          <cell r="C152" t="str">
            <v>TUBO DE CONCRETO PARA REDES COLETORAS DE ÁGUAS PLUVIAIS, DIÂMETRO DE 800 MM, JUNTA RÍGIDA, INSTALADO EM LOCAL COM BAIXO NÍVEL DE INTERFERÊNCIAS - FORNECIMENTO E ASSENTAMENTO. AF_12/2015</v>
          </cell>
          <cell r="D152" t="str">
            <v>M</v>
          </cell>
          <cell r="E152" t="str">
            <v>471,78</v>
          </cell>
        </row>
        <row r="153">
          <cell r="B153">
            <v>92215</v>
          </cell>
          <cell r="C153" t="str">
            <v>TUBO DE CONCRETO PARA REDES COLETORAS DE ÁGUAS PLUVIAIS, DIÂMETRO DE 900 MM, JUNTA RÍGIDA, INSTALADO EM LOCAL COM BAIXO NÍVEL DE INTERFERÊNCIAS - FORNECIMENTO E ASSENTAMENTO. AF_12/2015</v>
          </cell>
          <cell r="D153" t="str">
            <v>M</v>
          </cell>
          <cell r="E153" t="str">
            <v>542,13</v>
          </cell>
        </row>
        <row r="154">
          <cell r="B154">
            <v>92216</v>
          </cell>
          <cell r="C154" t="str">
            <v>TUBO DE CONCRETO PARA REDES COLETORAS DE ÁGUAS PLUVIAIS, DIÂMETRO DE 1000 MM, JUNTA RÍGIDA, INSTALADO EM LOCAL COM BAIXO NÍVEL DE INTERFERÊNCIAS - FORNECIMENTO E ASSENTAMENTO. AF_12/2015</v>
          </cell>
          <cell r="D154" t="str">
            <v>M</v>
          </cell>
          <cell r="E154" t="str">
            <v>567,09</v>
          </cell>
        </row>
        <row r="155">
          <cell r="B155">
            <v>92219</v>
          </cell>
          <cell r="C155" t="str">
            <v>TUBO DE CONCRETO PARA REDES COLETORAS DE ÁGUAS PLUVIAIS, DIÂMETRO DE 400 MM, JUNTA RÍGIDA, INSTALADO EM LOCAL COM ALTO NÍVEL DE INTERFERÊNCIAS - FORNECIMENTO E ASSENTAMENTO. AF_12/2015</v>
          </cell>
          <cell r="D155" t="str">
            <v>M</v>
          </cell>
          <cell r="E155" t="str">
            <v>174,00</v>
          </cell>
        </row>
        <row r="156">
          <cell r="B156">
            <v>92220</v>
          </cell>
          <cell r="C156" t="str">
            <v>TUBO DE CONCRETO PARA REDES COLETORAS DE ÁGUAS PLUVIAIS, DIÂMETRO DE 500 MM, JUNTA RÍGIDA, INSTALADO EM LOCAL COM ALTO NÍVEL DE INTERFERÊNCIAS - FORNECIMENTO E ASSENTAMENTO. AF_12/2015</v>
          </cell>
          <cell r="D156" t="str">
            <v>M</v>
          </cell>
          <cell r="E156" t="str">
            <v>209,45</v>
          </cell>
        </row>
        <row r="157">
          <cell r="B157">
            <v>92221</v>
          </cell>
          <cell r="C157" t="str">
            <v>TUBO DE CONCRETO PARA REDES COLETORAS DE ÁGUAS PLUVIAIS, DIÂMETRO DE 600 MM, JUNTA RÍGIDA, INSTALADO EM LOCAL COM ALTO NÍVEL DE INTERFERÊNCIAS - FORNECIMENTO E ASSENTAMENTO. AF_12/2015</v>
          </cell>
          <cell r="D157" t="str">
            <v>M</v>
          </cell>
          <cell r="E157" t="str">
            <v>309,58</v>
          </cell>
        </row>
        <row r="158">
          <cell r="B158">
            <v>92222</v>
          </cell>
          <cell r="C158" t="str">
            <v>TUBO DE CONCRETO PARA REDES COLETORAS DE ÁGUAS PLUVIAIS, DIÂMETRO DE 700 MM, JUNTA RÍGIDA, INSTALADO EM LOCAL COM ALTO NÍVEL DE INTERFERÊNCIAS - FORNECIMENTO E ASSENTAMENTO. AF_12/2015</v>
          </cell>
          <cell r="D158" t="str">
            <v>M</v>
          </cell>
          <cell r="E158" t="str">
            <v>405,37</v>
          </cell>
        </row>
        <row r="159">
          <cell r="B159">
            <v>92223</v>
          </cell>
          <cell r="C159" t="str">
            <v>TUBO DE CONCRETO PARA REDES COLETORAS DE ÁGUAS PLUVIAIS, DIÂMETRO DE 800 MM, JUNTA RÍGIDA, INSTALADO EM LOCAL COM ALTO NÍVEL DE INTERFERÊNCIAS - FORNECIMENTO E ASSENTAMENTO. AF_12/2015</v>
          </cell>
          <cell r="D159" t="str">
            <v>M</v>
          </cell>
          <cell r="E159" t="str">
            <v>488,87</v>
          </cell>
        </row>
        <row r="160">
          <cell r="B160">
            <v>92224</v>
          </cell>
          <cell r="C160" t="str">
            <v>TUBO DE CONCRETO PARA REDES COLETORAS DE ÁGUAS PLUVIAIS, DIÂMETRO DE 900 MM, JUNTA RÍGIDA, INSTALADO EM LOCAL COM ALTO NÍVEL DE INTERFERÊNCIAS - FORNECIMENTO E ASSENTAMENTO. AF_12/2015</v>
          </cell>
          <cell r="D160" t="str">
            <v>M</v>
          </cell>
          <cell r="E160" t="str">
            <v>561,08</v>
          </cell>
        </row>
        <row r="161">
          <cell r="B161">
            <v>92226</v>
          </cell>
          <cell r="C161" t="str">
            <v>TUBO DE CONCRETO PARA REDES COLETORAS DE ÁGUAS PLUVIAIS, DIÂMETRO DE 1000 MM, JUNTA RÍGIDA, INSTALADO EM LOCAL COM ALTO NÍVEL DE INTERFERÊNCIAS - FORNECIMENTO E ASSENTAMENTO. AF_12/2015</v>
          </cell>
          <cell r="D161" t="str">
            <v>M</v>
          </cell>
          <cell r="E161" t="str">
            <v>588,31</v>
          </cell>
        </row>
        <row r="162">
          <cell r="B162">
            <v>92808</v>
          </cell>
          <cell r="C162" t="str">
            <v>ASSENTAMENTO DE TUBO DE CONCRETO PARA REDES COLETORAS DE ÁGUAS PLUVIAIS, DIÂMETRO DE 300 MM, JUNTA RÍGIDA, INSTALADO EM LOCAL COM BAIXO NÍVEL DE INTERFERÊNCIAS (NÃO INCLUI FORNECIMENTO). AF_12/2015</v>
          </cell>
          <cell r="D162" t="str">
            <v>M</v>
          </cell>
          <cell r="E162" t="str">
            <v>36,83</v>
          </cell>
        </row>
        <row r="163">
          <cell r="B163">
            <v>92809</v>
          </cell>
          <cell r="C163" t="str">
            <v>ASSENTAMENTO DE TUBO DE CONCRETO PARA REDES COLETORAS DE ÁGUAS PLUVIAIS, DIÂMETRO DE 400 MM, JUNTA RÍGIDA, INSTALADO EM LOCAL COM BAIXO NÍVEL DE INTERFERÊNCIAS (NÃO INCLUI FORNECIMENTO). AF_12/2015</v>
          </cell>
          <cell r="D163" t="str">
            <v>M</v>
          </cell>
          <cell r="E163" t="str">
            <v>47,33</v>
          </cell>
        </row>
        <row r="164">
          <cell r="B164">
            <v>92810</v>
          </cell>
          <cell r="C164" t="str">
            <v>ASSENTAMENTO DE TUBO DE CONCRETO PARA REDES COLETORAS DE ÁGUAS PLUVIAIS, DIÂMETRO DE 500 MM, JUNTA RÍGIDA, INSTALADO EM LOCAL COM BAIXO NÍVEL DE INTERFERÊNCIAS (NÃO INCLUI FORNECIMENTO). AF_12/2015</v>
          </cell>
          <cell r="D164" t="str">
            <v>M</v>
          </cell>
          <cell r="E164" t="str">
            <v>57,65</v>
          </cell>
        </row>
        <row r="165">
          <cell r="B165">
            <v>92811</v>
          </cell>
          <cell r="C165" t="str">
            <v>ASSENTAMENTO DE TUBO DE CONCRETO PARA REDES COLETORAS DE ÁGUAS PLUVIAIS, DIÂMETRO DE 600 MM, JUNTA RÍGIDA, INSTALADO EM LOCAL COM BAIXO NÍVEL DE INTERFERÊNCIAS (NÃO INCLUI FORNECIMENTO). AF_12/2015</v>
          </cell>
          <cell r="D165" t="str">
            <v>M</v>
          </cell>
          <cell r="E165" t="str">
            <v>68,83</v>
          </cell>
        </row>
        <row r="166">
          <cell r="B166">
            <v>92812</v>
          </cell>
          <cell r="C166" t="str">
            <v>ASSENTAMENTO DE TUBO DE CONCRETO PARA REDES COLETORAS DE ÁGUAS PLUVIAIS, DIÂMETRO DE 700 MM, JUNTA RÍGIDA, INSTALADO EM LOCAL COM BAIXO NÍVEL DE INTERFERÊNCIAS (NÃO INCLUI FORNECIMENTO). AF_12/2015</v>
          </cell>
          <cell r="D166" t="str">
            <v>M</v>
          </cell>
          <cell r="E166" t="str">
            <v>79,82</v>
          </cell>
        </row>
        <row r="167">
          <cell r="B167">
            <v>92813</v>
          </cell>
          <cell r="C167" t="str">
            <v>ASSENTAMENTO DE TUBO DE CONCRETO PARA REDES COLETORAS DE ÁGUAS PLUVIAIS, DIÂMETRO DE 800 MM, JUNTA RÍGIDA, INSTALADO EM LOCAL COM BAIXO NÍVEL DE INTERFERÊNCIAS (NÃO INCLUI FORNECIMENTO). AF_12/2015</v>
          </cell>
          <cell r="D167" t="str">
            <v>M</v>
          </cell>
          <cell r="E167" t="str">
            <v>93,04</v>
          </cell>
        </row>
        <row r="168">
          <cell r="B168">
            <v>92814</v>
          </cell>
          <cell r="C168" t="str">
            <v>ASSENTAMENTO DE TUBO DE CONCRETO PARA REDES COLETORAS DE ÁGUAS PLUVIAIS, DIÂMETRO DE 900 MM, JUNTA RÍGIDA, INSTALADO EM LOCAL COM BAIXO NÍVEL DE INTERFERÊNCIAS (NÃO INCLUI FORNECIMENTO). AF_12/2015</v>
          </cell>
          <cell r="D168" t="str">
            <v>M</v>
          </cell>
          <cell r="E168" t="str">
            <v>106,97</v>
          </cell>
        </row>
        <row r="169">
          <cell r="B169">
            <v>92815</v>
          </cell>
          <cell r="C169" t="str">
            <v>ASSENTAMENTO DE TUBO DE CONCRETO PARA REDES COLETORAS DE ÁGUAS PLUVIAIS, DIÂMETRO DE 1000 MM, JUNTA RÍGIDA, INSTALADO EM LOCAL COM BAIXO NÍVEL DE INTERFERÊNCIAS (NÃO INCLUI FORNECIMENTO). AF_12/2015</v>
          </cell>
          <cell r="D169" t="str">
            <v>M</v>
          </cell>
          <cell r="E169" t="str">
            <v>123,32</v>
          </cell>
        </row>
        <row r="170">
          <cell r="B170">
            <v>92816</v>
          </cell>
          <cell r="C170" t="str">
            <v>TUBO DE CONCRETO PARA REDES COLETORAS DE ÁGUAS PLUVIAIS, DIÂMETRO DE 1200 MM, JUNTA RÍGIDA, INSTALADO EM LOCAL COM BAIXO NÍVEL DE INTERFERÊNCIAS - FORNECIMENTO E ASSENTAMENTO. AF_12/2015</v>
          </cell>
          <cell r="D170" t="str">
            <v>M</v>
          </cell>
          <cell r="E170" t="str">
            <v>817,09</v>
          </cell>
        </row>
        <row r="171">
          <cell r="B171">
            <v>92817</v>
          </cell>
          <cell r="C171" t="str">
            <v>ASSENTAMENTO DE TUBO DE CONCRETO PARA REDES COLETORAS DE ÁGUAS PLUVIAIS, DIÂMETRO DE 1200 MM, JUNTA RÍGIDA, INSTALADO EM LOCAL COM BAIXO NÍVEL DE INTERFERÊNCIAS (NÃO INCLUI FORNECIMENTO). AF_12/2015</v>
          </cell>
          <cell r="D171" t="str">
            <v>M</v>
          </cell>
          <cell r="E171" t="str">
            <v>154,30</v>
          </cell>
        </row>
        <row r="172">
          <cell r="B172">
            <v>92818</v>
          </cell>
          <cell r="C172" t="str">
            <v>TUBO DE CONCRETO PARA REDES COLETORAS DE ÁGUAS PLUVIAIS, DIÂMETRO DE 1500 MM, JUNTA RÍGIDA, INSTALADO EM LOCAL COM BAIXO NÍVEL DE INTERFERÊNCIAS - FORNECIMENTO E ASSENTAMENTO. AF_12/2015</v>
          </cell>
          <cell r="D172" t="str">
            <v>M</v>
          </cell>
          <cell r="E172" t="str">
            <v>1.167,95</v>
          </cell>
        </row>
        <row r="173">
          <cell r="B173">
            <v>92819</v>
          </cell>
          <cell r="C173" t="str">
            <v>ASSENTAMENTO DE TUBO DE CONCRETO PARA REDES COLETORAS DE ÁGUAS PLUVIAIS, DIÂMETRO DE 1500 MM, JUNTA RÍGIDA, INSTALADO EM LOCAL COM BAIXO NÍVEL DE INTERFERÊNCIAS (NÃO INCLUI FORNECIMENTO). AF_12/2015</v>
          </cell>
          <cell r="D173" t="str">
            <v>M</v>
          </cell>
          <cell r="E173" t="str">
            <v>207,71</v>
          </cell>
        </row>
        <row r="174">
          <cell r="B174">
            <v>92820</v>
          </cell>
          <cell r="C174" t="str">
            <v>ASSENTAMENTO DE TUBO DE CONCRETO PARA REDES COLETORAS DE ÁGUAS PLUVIAIS, DIÂMETRO DE 300 MM, JUNTA RÍGIDA, INSTALADO EM LOCAL COM ALTO NÍVEL DE INTERFERÊNCIAS (NÃO INCLUI FORNECIMENTO). AF_12/2015</v>
          </cell>
          <cell r="D174" t="str">
            <v>M</v>
          </cell>
          <cell r="E174" t="str">
            <v>43,89</v>
          </cell>
        </row>
        <row r="175">
          <cell r="B175">
            <v>92821</v>
          </cell>
          <cell r="C175" t="str">
            <v>ASSENTAMENTO DE TUBO DE CONCRETO PARA REDES COLETORAS DE ÁGUAS PLUVIAIS, DIÂMETRO DE 400 MM, JUNTA RÍGIDA, INSTALADO EM LOCAL COM ALTO NÍVEL DE INTERFERÊNCIAS (NÃO INCLUI FORNECIMENTO). AF_12/2015</v>
          </cell>
          <cell r="D175" t="str">
            <v>M</v>
          </cell>
          <cell r="E175" t="str">
            <v>56,37</v>
          </cell>
        </row>
        <row r="176">
          <cell r="B176">
            <v>92822</v>
          </cell>
          <cell r="C176" t="str">
            <v>ASSENTAMENTO DE TUBO DE CONCRETO PARA REDES COLETORAS DE ÁGUAS PLUVIAIS, DIÂMETRO DE 500 MM, JUNTA RÍGIDA, INSTALADO EM LOCAL COM ALTO NÍVEL DE INTERFERÊNCIAS (NÃO INCLUI FORNECIMENTO). AF_12/2015</v>
          </cell>
          <cell r="D176" t="str">
            <v>M</v>
          </cell>
          <cell r="E176" t="str">
            <v>68,86</v>
          </cell>
        </row>
        <row r="177">
          <cell r="B177">
            <v>92824</v>
          </cell>
          <cell r="C177" t="str">
            <v>ASSENTAMENTO DE TUBO DE CONCRETO PARA REDES COLETORAS DE ÁGUAS PLUVIAIS, DIÂMETRO DE 600 MM, JUNTA RÍGIDA, INSTALADO EM LOCAL COM ALTO NÍVEL DE INTERFERÊNCIAS (NÃO INCLUI FORNECIMENTO). AF_12/2015</v>
          </cell>
          <cell r="D177" t="str">
            <v>M</v>
          </cell>
          <cell r="E177" t="str">
            <v>81,95</v>
          </cell>
        </row>
        <row r="178">
          <cell r="B178">
            <v>92825</v>
          </cell>
          <cell r="C178" t="str">
            <v>ASSENTAMENTO DE TUBO DE CONCRETO PARA REDES COLETORAS DE ÁGUAS PLUVIAIS, DIÂMETRO DE 700 MM, JUNTA RÍGIDA, INSTALADO EM LOCAL COM ALTO NÍVEL DE INTERFERÊNCIAS (NÃO INCLUI FORNECIMENTO). AF_12/2015</v>
          </cell>
          <cell r="D178" t="str">
            <v>M</v>
          </cell>
          <cell r="E178" t="str">
            <v>95,12</v>
          </cell>
        </row>
        <row r="179">
          <cell r="B179">
            <v>92826</v>
          </cell>
          <cell r="C179" t="str">
            <v>ASSENTAMENTO DE TUBO DE CONCRETO PARA REDES COLETORAS DE ÁGUAS PLUVIAIS, DIÂMETRO DE 800 MM, JUNTA RÍGIDA, INSTALADO EM LOCAL COM ALTO NÍVEL DE INTERFERÊNCIAS (NÃO INCLUI FORNECIMENTO). AF_12/2015</v>
          </cell>
          <cell r="D179" t="str">
            <v>M</v>
          </cell>
          <cell r="E179" t="str">
            <v>110,13</v>
          </cell>
        </row>
        <row r="180">
          <cell r="B180">
            <v>92827</v>
          </cell>
          <cell r="C180" t="str">
            <v>ASSENTAMENTO DE TUBO DE CONCRETO PARA REDES COLETORAS DE ÁGUAS PLUVIAIS, DIÂMETRO DE 900 MM, JUNTA RÍGIDA, INSTALADO EM LOCAL COM ALTO NÍVEL DE INTERFERÊNCIAS (NÃO INCLUI FORNECIMENTO). AF_12/2015</v>
          </cell>
          <cell r="D180" t="str">
            <v>M</v>
          </cell>
          <cell r="E180" t="str">
            <v>125,92</v>
          </cell>
        </row>
        <row r="181">
          <cell r="B181">
            <v>92828</v>
          </cell>
          <cell r="C181" t="str">
            <v>ASSENTAMENTO DE TUBO DE CONCRETO PARA REDES COLETORAS DE ÁGUAS PLUVIAIS, DIÂMETRO DE 1000 MM, JUNTA RÍGIDA, INSTALADO EM LOCAL COM ALTO NÍVEL DE INTERFERÊNCIAS (NÃO INCLUI FORNECIMENTO). AF_12/2015</v>
          </cell>
          <cell r="D181" t="str">
            <v>M</v>
          </cell>
          <cell r="E181" t="str">
            <v>144,54</v>
          </cell>
        </row>
        <row r="182">
          <cell r="B182">
            <v>92829</v>
          </cell>
          <cell r="C182" t="str">
            <v>TUBO DE CONCRETO PARA REDES COLETORAS DE ÁGUAS PLUVIAIS, DIÂMETRO DE 1200 MM, JUNTA RÍGIDA, INSTALADO EM LOCAL COM ALTO NÍVEL DE INTERFERÊNCIAS - FORNECIMENTO E ASSENTAMENTO. AF_12/2015</v>
          </cell>
          <cell r="D182" t="str">
            <v>M</v>
          </cell>
          <cell r="E182" t="str">
            <v>842,09</v>
          </cell>
        </row>
        <row r="183">
          <cell r="B183">
            <v>92830</v>
          </cell>
          <cell r="C183" t="str">
            <v>ASSENTAMENTO DE TUBO DE CONCRETO PARA REDES COLETORAS DE ÁGUAS PLUVIAIS, DIÂMETRO DE 1200 MM, JUNTA RÍGIDA, INSTALADO EM LOCAL COM ALTO NÍVEL DE INTERFERÊNCIAS (NÃO INCLUI FORNECIMENTO). AF_12/2015</v>
          </cell>
          <cell r="D183" t="str">
            <v>M</v>
          </cell>
          <cell r="E183" t="str">
            <v>179,30</v>
          </cell>
        </row>
        <row r="184">
          <cell r="B184">
            <v>92831</v>
          </cell>
          <cell r="C184" t="str">
            <v>TUBO DE CONCRETO PARA REDES COLETORAS DE ÁGUAS PLUVIAIS, DIÂMETRO DE 1500 MM, JUNTA RÍGIDA, INSTALADO EM LOCAL COM ALTO NÍVEL DE INTERFERÊNCIAS - FORNECIMENTO E ASSENTAMENTO. AF_12/2015</v>
          </cell>
          <cell r="D184" t="str">
            <v>M</v>
          </cell>
          <cell r="E184" t="str">
            <v>1.198,62</v>
          </cell>
        </row>
        <row r="185">
          <cell r="B185">
            <v>92832</v>
          </cell>
          <cell r="C185" t="str">
            <v>ASSENTAMENTO DE TUBO DE CONCRETO PARA REDES COLETORAS DE ÁGUAS PLUVIAIS, DIÂMETRO DE 1500 MM, JUNTA RÍGIDA, INSTALADO EM LOCAL COM ALTO NÍVEL DE INTERFERÊNCIAS (NÃO INCLUI FORNECIMENTO). AF_12/2015</v>
          </cell>
          <cell r="D185" t="str">
            <v>M</v>
          </cell>
          <cell r="E185" t="str">
            <v>238,38</v>
          </cell>
        </row>
        <row r="186">
          <cell r="B186">
            <v>95565</v>
          </cell>
          <cell r="C186" t="str">
            <v>TUBO DE CONCRETO PARA REDES COLETORAS DE ÁGUAS PLUVIAIS, DIÂMETRO DE 300MM, JUNTA RÍGIDA, INSTALADO EM LOCAL COM BAIXO NÍVEL DE INTERFERÊNCIAS - FORNECIMENTO E ASSENTAMENTO. AF_12/2015</v>
          </cell>
          <cell r="D186" t="str">
            <v>M</v>
          </cell>
          <cell r="E186" t="str">
            <v>141,07</v>
          </cell>
        </row>
        <row r="187">
          <cell r="B187">
            <v>95566</v>
          </cell>
          <cell r="C187" t="str">
            <v>TUBO DE CONCRETO PARA REDES COLETORAS DE ÁGUAS PLUVIAIS, DIÂMETRO DE 300MM, JUNTA RÍGIDA, INSTALADO EM LOCAL COM ALTO NÍVEL DE INTERFERÊNCIAS - FORNECIMENTO E ASSENTAMENTO. AF_12/2015</v>
          </cell>
          <cell r="D187" t="str">
            <v>M</v>
          </cell>
          <cell r="E187" t="str">
            <v>148,13</v>
          </cell>
        </row>
        <row r="188">
          <cell r="B188">
            <v>95567</v>
          </cell>
          <cell r="C188" t="str">
            <v>TUBO DE CONCRETO (SIMPLES) PARA REDES COLETORAS DE ÁGUAS PLUVIAIS, DIÂMETRO DE 300 MM, JUNTA RÍGIDA, INSTALADO EM LOCAL COM BAIXO NÍVEL DE INTERFERÊNCIAS - FORNECIMENTO E ASSENTAMENTO. AF_12/2015</v>
          </cell>
          <cell r="D188" t="str">
            <v>M</v>
          </cell>
          <cell r="E188" t="str">
            <v>96,05</v>
          </cell>
        </row>
        <row r="189">
          <cell r="B189">
            <v>95568</v>
          </cell>
          <cell r="C189" t="str">
            <v>TUBO DE CONCRETO (SIMPLES) PARA REDES COLETORAS DE ÁGUAS PLUVIAIS, DIÂMETRO DE 400 MM, JUNTA RÍGIDA, INSTALADO EM LOCAL COM BAIXO NÍVEL DE INTERFERÊNCIAS - FORNECIMENTO E ASSENTAMENTO. AF_12/2015</v>
          </cell>
          <cell r="D189" t="str">
            <v>M</v>
          </cell>
          <cell r="E189" t="str">
            <v>117,31</v>
          </cell>
        </row>
        <row r="190">
          <cell r="B190">
            <v>95569</v>
          </cell>
          <cell r="C190" t="str">
            <v>TUBO DE CONCRETO (SIMPLES) PARA REDES COLETORAS DE ÁGUAS PLUVIAIS, DIÂMETRO DE 500 MM, JUNTA RÍGIDA, INSTALADO EM LOCAL COM BAIXO NÍVEL DE INTERFERÊNCIAS - FORNECIMENTO E ASSENTAMENTO. AF_12/2015</v>
          </cell>
          <cell r="D190" t="str">
            <v>M</v>
          </cell>
          <cell r="E190" t="str">
            <v>161,81</v>
          </cell>
        </row>
        <row r="191">
          <cell r="B191">
            <v>95570</v>
          </cell>
          <cell r="C191" t="str">
            <v>TUBO DE CONCRETO (SIMPLES) PARA REDES COLETORAS DE ÁGUAS PLUVIAIS, DIÂMETRO DE 300 MM, JUNTA RÍGIDA, INSTALADO EM LOCAL COM ALTO NÍVEL DE INTERFERÊNCIAS - FORNECIMENTO E ASSENTAMENTO. AF_12/2015</v>
          </cell>
          <cell r="D191" t="str">
            <v>M</v>
          </cell>
          <cell r="E191" t="str">
            <v>103,11</v>
          </cell>
        </row>
        <row r="192">
          <cell r="B192">
            <v>95571</v>
          </cell>
          <cell r="C192" t="str">
            <v>TUBO DE CONCRETO (SIMPLES) PARA REDES COLETORAS DE ÁGUAS PLUVIAIS, DIÂMETRO DE 400 MM, JUNTA RÍGIDA, INSTALADO EM LOCAL COM ALTO NÍVEL DE INTERFERÊNCIAS - FORNECIMENTO E ASSENTAMENTO. AF_12/2015</v>
          </cell>
          <cell r="D192" t="str">
            <v>M</v>
          </cell>
          <cell r="E192" t="str">
            <v>126,35</v>
          </cell>
        </row>
        <row r="193">
          <cell r="B193">
            <v>95572</v>
          </cell>
          <cell r="C193" t="str">
            <v>TUBO DE CONCRETO (SIMPLES) PARA REDES COLETORAS DE ÁGUAS PLUVIAIS, DIÂMETRO DE 500 MM, JUNTA RÍGIDA, INSTALADO EM LOCAL COM ALTO NÍVEL DE INTERFERÊNCIAS - FORNECIMENTO E ASSENTAMENTO. AF_12/2015</v>
          </cell>
          <cell r="D193" t="str">
            <v>M</v>
          </cell>
          <cell r="E193" t="str">
            <v>173,02</v>
          </cell>
        </row>
        <row r="194">
          <cell r="B194">
            <v>97127</v>
          </cell>
          <cell r="C194" t="str">
            <v>ASSENTAMENTO DE TUBO DE PVC DEFOFO OU PRFV OU RPVC PARA REDE DE ÁGUA, DN 150 MM, JUNTA ELÁSTICA INTEGRADA, INSTALADO EM LOCAL COM NÍVEL ALTO DE INTERFERÊNCIAS (NÃO INCLUI FORNECIMENTO). AF_11/2017</v>
          </cell>
          <cell r="D194" t="str">
            <v>M</v>
          </cell>
          <cell r="E194" t="str">
            <v>4,31</v>
          </cell>
        </row>
        <row r="195">
          <cell r="B195">
            <v>97128</v>
          </cell>
          <cell r="C195" t="str">
            <v>ASSENTAMENTO DE TUBO DE PVC DEFOFO OU PRFV OU RPVC PARA REDE DE ÁGUA, DN 200 MM, JUNTA ELÁSTICA INTEGRADA, INSTALADO EM LOCAL COM NÍVEL ALTO DE INTERFERÊNCIAS (NÃO INCLUI FORNECIMENTO). AF_11/2017</v>
          </cell>
          <cell r="D195" t="str">
            <v>M</v>
          </cell>
          <cell r="E195" t="str">
            <v>8,81</v>
          </cell>
        </row>
        <row r="196">
          <cell r="B196">
            <v>97129</v>
          </cell>
          <cell r="C196" t="str">
            <v>ASSENTAMENTO DE TUBO DE PVC DEFOFO OU PRFV OU RPVC PARA REDE DE ÁGUA, DN 250 MM, JUNTA ELÁSTICA INTEGRADA, INSTALADO EM LOCAL COM NÍVEL ALTO DE INTERFERÊNCIAS (NÃO INCLUI FORNECIMENTO). AF_11/2017</v>
          </cell>
          <cell r="D196" t="str">
            <v>M</v>
          </cell>
          <cell r="E196" t="str">
            <v>10,84</v>
          </cell>
        </row>
        <row r="197">
          <cell r="B197">
            <v>97130</v>
          </cell>
          <cell r="C197" t="str">
            <v>ASSENTAMENTO DE TUBO DE PVC DEFOFO OU PRFV OU RPVC PARA REDE DE ÁGUA, DN 300 MM, JUNTA ELÁSTICA INTEGRADA, INSTALADO EM LOCAL COM NÍVEL ALTO DE INTERFERÊNCIAS (NÃO INCLUI FORNECIMENTO). AF_11/2017</v>
          </cell>
          <cell r="D197" t="str">
            <v>M</v>
          </cell>
          <cell r="E197" t="str">
            <v>12,87</v>
          </cell>
        </row>
        <row r="198">
          <cell r="B198">
            <v>97131</v>
          </cell>
          <cell r="C198" t="str">
            <v>ASSENTAMENTO DE TUBO DE PVC DEFOFO OU PRFV OU RPVC PARA REDE DE ÁGUA, DN 350 MM, JUNTA ELÁSTICA INTEGRADA, INSTALADO EM LOCAL COM NÍVEL ALTO DE INTERFERÊNCIAS (NÃO INCLUI FORNECIMENTO). AF_11/2017</v>
          </cell>
          <cell r="D198" t="str">
            <v>M</v>
          </cell>
          <cell r="E198" t="str">
            <v>14,89</v>
          </cell>
        </row>
        <row r="199">
          <cell r="B199">
            <v>97132</v>
          </cell>
          <cell r="C199" t="str">
            <v>ASSENTAMENTO DE TUBO DE PVC DEFOFO OU PRFV OU RPVC PARA REDE DE ÁGUA, DN 400 MM, JUNTA ELÁSTICA INTEGRADA, INSTALADO EM LOCAL COM NÍVEL ALTO DE INTERFERÊNCIAS (NÃO INCLUI FORNECIMENTO). AF_11/2017</v>
          </cell>
          <cell r="D199" t="str">
            <v>M</v>
          </cell>
          <cell r="E199" t="str">
            <v>16,90</v>
          </cell>
        </row>
        <row r="200">
          <cell r="B200">
            <v>97133</v>
          </cell>
          <cell r="C200" t="str">
            <v>ASSENTAMENTO DE TUBO DE PVC DEFOFO OU PRFV OU RPVC PARA REDE DE ÁGUA, DN 500 MM, JUNTA ELÁSTICA INTEGRADA, INSTALADO EM LOCAL COM NÍVEL ALTO DE INTERFERÊNCIAS (NÃO INCLUI FORNECIMENTO). AF_11/2017</v>
          </cell>
          <cell r="D200" t="str">
            <v>M</v>
          </cell>
          <cell r="E200" t="str">
            <v>20,95</v>
          </cell>
        </row>
        <row r="201">
          <cell r="B201">
            <v>97134</v>
          </cell>
          <cell r="C201" t="str">
            <v>ASSENTAMENTO DE TUBO DE PVC DEFOFO OU PRFV OU RPVC PARA REDE DE ÁGUA, DN 150 MM, JUNTA ELÁSTICA INTEGRADA, INSTALADO EM LOCAL COM NÍVEL BAIXO DE INTERFERÊNCIAS (NÃO INCLUI FORNECIMENTO). AF_11/2017</v>
          </cell>
          <cell r="D201" t="str">
            <v>M</v>
          </cell>
          <cell r="E201" t="str">
            <v>2,06</v>
          </cell>
        </row>
        <row r="202">
          <cell r="B202">
            <v>97135</v>
          </cell>
          <cell r="C202" t="str">
            <v>ASSENTAMENTO DE TUBO DE PVC DEFOFO OU PRFV OU RPVC PARA REDE DE ÁGUA, DN 200 MM, JUNTA ELÁSTICA INTEGRADA, INSTALADO EM LOCAL COM NÍVEL BAIXO DE INTERFERÊNCIAS (NÃO INCLUI FORNECIMENTO). AF_11/2017</v>
          </cell>
          <cell r="D202" t="str">
            <v>M</v>
          </cell>
          <cell r="E202" t="str">
            <v>4,67</v>
          </cell>
        </row>
        <row r="203">
          <cell r="B203">
            <v>97136</v>
          </cell>
          <cell r="C203" t="str">
            <v>ASSENTAMENTO DE TUBO DE PVC DEFOFO OU PRFV OU RPVC PARA REDE DE ÁGUA, DN 250 MM, JUNTA ELÁSTICA INTEGRADA, INSTALADO EM LOCAL COM NÍVEL BAIXO DE INTERFERÊNCIAS (NÃO INCLUI FORNECIMENTO). AF_11/2017</v>
          </cell>
          <cell r="D203" t="str">
            <v>M</v>
          </cell>
          <cell r="E203" t="str">
            <v>5,73</v>
          </cell>
        </row>
        <row r="204">
          <cell r="B204">
            <v>97137</v>
          </cell>
          <cell r="C204" t="str">
            <v>ASSENTAMENTO DE TUBO DE PVC DEFOFO OU PRFV OU RPVC PARA REDE DE ÁGUA, DN 300 MM, JUNTA ELÁSTICA INTEGRADA, INSTALADO EM LOCAL COM NÍVEL BAIXO DE INTERFERÊNCIAS (NÃO INCLUI FORNECIMENTO). AF_11/2017</v>
          </cell>
          <cell r="D204" t="str">
            <v>M</v>
          </cell>
          <cell r="E204" t="str">
            <v>6,82</v>
          </cell>
        </row>
        <row r="205">
          <cell r="B205">
            <v>97138</v>
          </cell>
          <cell r="C205" t="str">
            <v>ASSENTAMENTO DE TUBO DE PVC DEFOFO OU PRFV OU RPVC PARA REDE DE ÁGUA, DN 350 MM, JUNTA ELÁSTICA INTEGRADA, INSTALADO EM LOCAL COM NÍVEL BAIXO DE INTERFERÊNCIAS (NÃO INCLUI FORNECIMENTO). AF_11/2017</v>
          </cell>
          <cell r="D205" t="str">
            <v>M</v>
          </cell>
          <cell r="E205" t="str">
            <v>7,89</v>
          </cell>
        </row>
        <row r="206">
          <cell r="B206">
            <v>97139</v>
          </cell>
          <cell r="C206" t="str">
            <v>ASSENTAMENTO DE TUBO DE PVC DEFOFO OU PRFV OU RPVC PARA REDE DE ÁGUA, DN 400 MM, JUNTA ELÁSTICA INTEGRADA, INSTALADO EM LOCAL COM NÍVEL BAIXO DE INTERFERÊNCIAS (NÃO INCLUI FORNECIMENTO). AF_11/2017</v>
          </cell>
          <cell r="D206" t="str">
            <v>M</v>
          </cell>
          <cell r="E206" t="str">
            <v>8,95</v>
          </cell>
        </row>
        <row r="207">
          <cell r="B207">
            <v>97140</v>
          </cell>
          <cell r="C207" t="str">
            <v>ASSENTAMENTO DE TUBO DE PVC DEFOFO OU PRFV OU RPVC PARA REDE DE ÁGUA, DN 500 MM, JUNTA ELÁSTICA INTEGRADA, INSTALADO EM LOCAL COM NÍVEL BAIXO DE INTERFERÊNCIAS (NÃO INCLUI FORNECIMENTO). AF_11/2017</v>
          </cell>
          <cell r="D207" t="str">
            <v>M</v>
          </cell>
          <cell r="E207" t="str">
            <v>11,12</v>
          </cell>
        </row>
        <row r="208">
          <cell r="B208">
            <v>103089</v>
          </cell>
          <cell r="C208" t="str">
            <v>ASSENTAMENTO DE TUBO DE FERRO FUNDIDO PARA REDE DE ÁGUA, DN 80 MM, JUNTA FLANGEADA (NÃO INCLUI O FORNECIMENTO). AF_09/2021</v>
          </cell>
          <cell r="D208" t="str">
            <v>M</v>
          </cell>
          <cell r="E208" t="str">
            <v>10,10</v>
          </cell>
        </row>
        <row r="209">
          <cell r="B209">
            <v>103090</v>
          </cell>
          <cell r="C209" t="str">
            <v>ASSENTAMENTO DE TUBO DE FERRO FUNDIDO PARA REDE DE ÁGUA, DN 100 MM, JUNTA FLANGEADA (NÃO INCLUI O FORNECIMENTO). AF_09/2021</v>
          </cell>
          <cell r="D209" t="str">
            <v>M</v>
          </cell>
          <cell r="E209" t="str">
            <v>12,07</v>
          </cell>
        </row>
        <row r="210">
          <cell r="B210">
            <v>103091</v>
          </cell>
          <cell r="C210" t="str">
            <v>ASSENTAMENTO DE TUBO DE FERRO FUNDIDO PARA REDE DE ÁGUA, DN 150 MM, JUNTA FLANGEADA (NÃO INCLUI O FORNECIMENTO). AF_09/2021</v>
          </cell>
          <cell r="D210" t="str">
            <v>M</v>
          </cell>
          <cell r="E210" t="str">
            <v>16,94</v>
          </cell>
        </row>
        <row r="211">
          <cell r="B211">
            <v>103092</v>
          </cell>
          <cell r="C211" t="str">
            <v>ASSENTAMENTO DE TUBO DE FERRO FUNDIDO PARA REDE DE ÁGUA, DN 200 MM, JUNTA FLANGEADA (NÃO INCLUI O FORNECIMENTO). AF_09/2021</v>
          </cell>
          <cell r="D211" t="str">
            <v>M</v>
          </cell>
          <cell r="E211" t="str">
            <v>21,82</v>
          </cell>
        </row>
        <row r="212">
          <cell r="B212">
            <v>103093</v>
          </cell>
          <cell r="C212" t="str">
            <v>ASSENTAMENTO DE TUBO DE FERRO FUNDIDO PARA REDE DE ÁGUA, DN 250 MM, JUNTA FLANGEADA (NÃO INCLUI O FORNECIMENTO). AF_09/2021</v>
          </cell>
          <cell r="D212" t="str">
            <v>M</v>
          </cell>
          <cell r="E212" t="str">
            <v>33,37</v>
          </cell>
        </row>
        <row r="213">
          <cell r="B213">
            <v>103094</v>
          </cell>
          <cell r="C213" t="str">
            <v>ASSENTAMENTO DE TUBO DE FERRO FUNDIDO PARA REDE DE ÁGUA, DN 300 MM, JUNTA FLANGEADA (NÃO INCLUI O FORNECIMENTO). AF_09/2021</v>
          </cell>
          <cell r="D213" t="str">
            <v>M</v>
          </cell>
          <cell r="E213" t="str">
            <v>38,28</v>
          </cell>
        </row>
        <row r="214">
          <cell r="B214">
            <v>103095</v>
          </cell>
          <cell r="C214" t="str">
            <v>ASSENTAMENTO DE TUBO DE FERRO FUNDIDO PARA REDE DE ÁGUA, DN 350 MM, JUNTA FLANGEADA (NÃO INCLUI O FORNECIMENTO). AF_09/2021</v>
          </cell>
          <cell r="D214" t="str">
            <v>M</v>
          </cell>
          <cell r="E214" t="str">
            <v>49,79</v>
          </cell>
        </row>
        <row r="215">
          <cell r="B215">
            <v>103096</v>
          </cell>
          <cell r="C215" t="str">
            <v>ASSENTAMENTO DE TUBO DE FERRO FUNDIDO PARA REDE DE ÁGUA, DN 400 MM, JUNTA FLANGEADA (NÃO INCLUI O FORNECIMENTO). AF_09/2021</v>
          </cell>
          <cell r="D215" t="str">
            <v>M</v>
          </cell>
          <cell r="E215" t="str">
            <v>54,70</v>
          </cell>
        </row>
        <row r="216">
          <cell r="B216">
            <v>103097</v>
          </cell>
          <cell r="C216" t="str">
            <v>ASSENTAMENTO DE TUBO DE FERRO FUNDIDO PARA REDE DE ÁGUA, DN 450 MM, JUNTA FLANGEADA (NÃO INCLUI O FORNECIMENTO). AF_09/2021</v>
          </cell>
          <cell r="D216" t="str">
            <v>M</v>
          </cell>
          <cell r="E216" t="str">
            <v>66,23</v>
          </cell>
        </row>
        <row r="217">
          <cell r="B217">
            <v>103098</v>
          </cell>
          <cell r="C217" t="str">
            <v>ASSENTAMENTO DE TUBO DE FERRO FUNDIDO PARA REDE DE ÁGUA, DN 500 MM, JUNTA FLANGEADA (NÃO INCLUI O FORNECIMENTO). AF_09/2021</v>
          </cell>
          <cell r="D217" t="str">
            <v>M</v>
          </cell>
          <cell r="E217" t="str">
            <v>71,14</v>
          </cell>
        </row>
        <row r="218">
          <cell r="B218">
            <v>103099</v>
          </cell>
          <cell r="C218" t="str">
            <v>ASSENTAMENTO DE TUBO DE FERRO FUNDIDO PARA REDE DE ÁGUA, DN 600 MM, JUNTA FLANGEADA (NÃO INCLUI O FORNECIMENTO). AF_09/2021</v>
          </cell>
          <cell r="D218" t="str">
            <v>M</v>
          </cell>
          <cell r="E218" t="str">
            <v>80,91</v>
          </cell>
        </row>
        <row r="219">
          <cell r="B219">
            <v>103100</v>
          </cell>
          <cell r="C219" t="str">
            <v>ASSENTAMENTO DE TUBO DE FERRO FUNDIDO PARA REDE DE ÁGUA, DN 700 MM, JUNTA FLANGEADA (NÃO INCLUI O FORNECIMENTO). AF_09/2021</v>
          </cell>
          <cell r="D219" t="str">
            <v>M</v>
          </cell>
          <cell r="E219" t="str">
            <v>86,31</v>
          </cell>
        </row>
        <row r="220">
          <cell r="B220">
            <v>103101</v>
          </cell>
          <cell r="C220" t="str">
            <v>ASSENTAMENTO DE TUBO DE FERRO FUNDIDO PARA REDE DE ÁGUA, DN 800 MM, JUNTA FLANGEADA (NÃO INCLUI O FORNECIMENTO). AF_09/2021</v>
          </cell>
          <cell r="D220" t="str">
            <v>M</v>
          </cell>
          <cell r="E220" t="str">
            <v>95,05</v>
          </cell>
        </row>
        <row r="221">
          <cell r="B221">
            <v>103102</v>
          </cell>
          <cell r="C221" t="str">
            <v>ASSENTAMENTO DE TUBO DE FERRO FUNDIDO PARA REDE DE ÁGUA, DN 900 MM, JUNTA FLANGEADA (NÃO INCLUI O FORNECIMENTO). AF_09/2021</v>
          </cell>
          <cell r="D221" t="str">
            <v>M</v>
          </cell>
          <cell r="E221" t="str">
            <v>109,46</v>
          </cell>
        </row>
        <row r="222">
          <cell r="B222">
            <v>103103</v>
          </cell>
          <cell r="C222" t="str">
            <v>ASSENTAMENTO DE TUBO DE FERRO FUNDIDO PARA REDE DE ÁGUA, DN 1000 MM, JUNTA FLANGEADA (NÃO INCLUI O FORNECIMENTO). AF_09/2021</v>
          </cell>
          <cell r="D222" t="str">
            <v>M</v>
          </cell>
          <cell r="E222" t="str">
            <v>118,19</v>
          </cell>
        </row>
        <row r="223">
          <cell r="B223">
            <v>103104</v>
          </cell>
          <cell r="C223" t="str">
            <v>ASSENTAMENTO DE TUBO DE FERRO FUNDIDO PARA REDE DE ÁGUA, DN 1200 MM, JUNTA FLANGEADA (NÃO INCLUI O FORNECIMENTO). AF_09/2021</v>
          </cell>
          <cell r="D223" t="str">
            <v>M</v>
          </cell>
          <cell r="E223" t="str">
            <v>141,34</v>
          </cell>
        </row>
        <row r="224">
          <cell r="B224">
            <v>103105</v>
          </cell>
          <cell r="C224" t="str">
            <v>ASSENTAMENTO DE CONEXÃO COM 2 ACESSOS, FERRO FUNDIDO PARA REDE DE ÁGUA, DN  80 MM, JUNTA FLANGEADA (NÃO INCLUI O FORNECIMENTO). AF_09/2021</v>
          </cell>
          <cell r="D224" t="str">
            <v>UN</v>
          </cell>
          <cell r="E224" t="str">
            <v>42,95</v>
          </cell>
        </row>
        <row r="225">
          <cell r="B225">
            <v>103106</v>
          </cell>
          <cell r="C225" t="str">
            <v>ASSENTAMENTO DE CONEXÃO COM 2 ACESSOS, FERRO FUNDIDO PARA REDE DE ÁGUA, DN  100 MM, JUNTA FLANGEADA (NÃO INCLUI O FORNECIMENTO). AF_09/2021</v>
          </cell>
          <cell r="D225" t="str">
            <v>UN</v>
          </cell>
          <cell r="E225" t="str">
            <v>51,18</v>
          </cell>
        </row>
        <row r="226">
          <cell r="B226">
            <v>103107</v>
          </cell>
          <cell r="C226" t="str">
            <v>ASSENTAMENTO DE CONEXÃO COM 2 ACESSOS, FERRO FUNDIDO PARA REDE DE ÁGUA, DN  150 MM, JUNTA FLANGEADA (NÃO INCLUI O FORNECIMENTO). AF_09/2021</v>
          </cell>
          <cell r="D226" t="str">
            <v>UN</v>
          </cell>
          <cell r="E226" t="str">
            <v>71,70</v>
          </cell>
        </row>
        <row r="227">
          <cell r="B227">
            <v>103108</v>
          </cell>
          <cell r="C227" t="str">
            <v>ASSENTAMENTO DE CONEXÃO COM 2 ACESSOS, FERRO FUNDIDO PARA REDE DE ÁGUA, DN  200 MM, JUNTA FLANGEADA (NÃO INCLUI O FORNECIMENTO). AF_09/2021</v>
          </cell>
          <cell r="D227" t="str">
            <v>UN</v>
          </cell>
          <cell r="E227" t="str">
            <v>92,22</v>
          </cell>
        </row>
        <row r="228">
          <cell r="B228">
            <v>103109</v>
          </cell>
          <cell r="C228" t="str">
            <v>ASSENTAMENTO DE CONEXÃO COM 2 ACESSOS, FERRO FUNDIDO PARA REDE DE ÁGUA, DN  250 MM, JUNTA FLANGEADA (NÃO INCLUI O FORNECIMENTO). AF_09/2021</v>
          </cell>
          <cell r="D228" t="str">
            <v>UN</v>
          </cell>
          <cell r="E228" t="str">
            <v>151,33</v>
          </cell>
        </row>
        <row r="229">
          <cell r="B229">
            <v>103110</v>
          </cell>
          <cell r="C229" t="str">
            <v>ASSENTAMENTO DE CONEXÃO COM 2 ACESSOS, FERRO FUNDIDO PARA REDE DE ÁGUA, DN  300 MM, JUNTA FLANGEADA (NÃO INCLUI O FORNECIMENTO). AF_09/2021</v>
          </cell>
          <cell r="D229" t="str">
            <v>UN</v>
          </cell>
          <cell r="E229" t="str">
            <v>171,86</v>
          </cell>
        </row>
        <row r="230">
          <cell r="B230">
            <v>103111</v>
          </cell>
          <cell r="C230" t="str">
            <v>ASSENTAMENTO DE CONEXÃO COM 2 ACESSOS, FERRO FUNDIDO PARA REDE DE ÁGUA, DN  350 MM, JUNTA FLANGEADA (NÃO INCLUI O FORNECIMENTO). AF_09/2021</v>
          </cell>
          <cell r="D230" t="str">
            <v>UN</v>
          </cell>
          <cell r="E230" t="str">
            <v>230,96</v>
          </cell>
        </row>
        <row r="231">
          <cell r="B231">
            <v>103112</v>
          </cell>
          <cell r="C231" t="str">
            <v>ASSENTAMENTO DE CONEXÃO COM 2 ACESSOS, FERRO FUNDIDO PARA REDE DE ÁGUA, DN  400 MM, JUNTA FLANGEADA (NÃO INCLUI O FORNECIMENTO). AF_09/2021</v>
          </cell>
          <cell r="D231" t="str">
            <v>UN</v>
          </cell>
          <cell r="E231" t="str">
            <v>251,48</v>
          </cell>
        </row>
        <row r="232">
          <cell r="B232">
            <v>103113</v>
          </cell>
          <cell r="C232" t="str">
            <v>ASSENTAMENTO DE CONEXÃO COM 2 ACESSOS, FERRO FUNDIDO PARA REDE DE ÁGUA, DN  450 MM, JUNTA FLANGEADA (NÃO INCLUI O FORNECIMENTO). AF_09/2021</v>
          </cell>
          <cell r="D232" t="str">
            <v>UN</v>
          </cell>
          <cell r="E232" t="str">
            <v>310,59</v>
          </cell>
        </row>
        <row r="233">
          <cell r="B233">
            <v>103114</v>
          </cell>
          <cell r="C233" t="str">
            <v>ASSENTAMENTO DE CONEXÃO COM 2 ACESSOS, FERRO FUNDIDO PARA REDE DE ÁGUA, DN  500 MM, JUNTA FLANGEADA (NÃO INCLUI O FORNECIMENTO). AF_09/2021</v>
          </cell>
          <cell r="D233" t="str">
            <v>UN</v>
          </cell>
          <cell r="E233" t="str">
            <v>331,11</v>
          </cell>
        </row>
        <row r="234">
          <cell r="B234">
            <v>103115</v>
          </cell>
          <cell r="C234" t="str">
            <v>ASSENTAMENTO DE CONEXÃO COM 2 ACESSOS, FERRO FUNDIDO PARA REDE DE ÁGUA, DN  600 MM, JUNTA FLANGEADA (NÃO INCLUI O FORNECIMENTO). AF_09/2021</v>
          </cell>
          <cell r="D234" t="str">
            <v>UN</v>
          </cell>
          <cell r="E234" t="str">
            <v>372,17</v>
          </cell>
        </row>
        <row r="235">
          <cell r="B235">
            <v>103116</v>
          </cell>
          <cell r="C235" t="str">
            <v>ASSENTAMENTO DE CONEXÃO COM 2 ACESSOS, FERRO FUNDIDO PARA REDE DE ÁGUA, DN  700 MM, JUNTA FLANGEADA (NÃO INCLUI O FORNECIMENTO). AF_09/2021</v>
          </cell>
          <cell r="D235" t="str">
            <v>UN</v>
          </cell>
          <cell r="E235" t="str">
            <v>451,80</v>
          </cell>
        </row>
        <row r="236">
          <cell r="B236">
            <v>103117</v>
          </cell>
          <cell r="C236" t="str">
            <v>ASSENTAMENTO DE CONEXÃO COM 2 ACESSOS, FERRO FUNDIDO PARA REDE DE ÁGUA, DN  800 MM, JUNTA FLANGEADA (NÃO INCLUI O FORNECIMENTO). AF_09/2021</v>
          </cell>
          <cell r="D236" t="str">
            <v>UN</v>
          </cell>
          <cell r="E236" t="str">
            <v>492,86</v>
          </cell>
        </row>
        <row r="237">
          <cell r="B237">
            <v>103118</v>
          </cell>
          <cell r="C237" t="str">
            <v>ASSENTAMENTO DE CONEXÃO COM 2 ACESSOS, FERRO FUNDIDO PARA REDE DE ÁGUA, DN  900 MM, JUNTA FLANGEADA (NÃO INCLUI O FORNECIMENTO). AF_09/2021</v>
          </cell>
          <cell r="D237" t="str">
            <v>UN</v>
          </cell>
          <cell r="E237" t="str">
            <v>572,48</v>
          </cell>
        </row>
        <row r="238">
          <cell r="B238">
            <v>103119</v>
          </cell>
          <cell r="C238" t="str">
            <v>ASSENTAMENTO DE CONEXÃO COM 2 ACESSOS, FERRO FUNDIDO PARA REDE DE ÁGUA, DN  1000 MM, JUNTA FLANGEADA (NÃO INCLUI O FORNECIMENTO). AF_09/2021</v>
          </cell>
          <cell r="D238" t="str">
            <v>UN</v>
          </cell>
          <cell r="E238" t="str">
            <v>613,53</v>
          </cell>
        </row>
        <row r="239">
          <cell r="B239">
            <v>103120</v>
          </cell>
          <cell r="C239" t="str">
            <v>ASSENTAMENTO DE CONEXÃO COM 2 ACESSOS, FERRO FUNDIDO PARA REDE DE ÁGUA, DN  1200 MM, JUNTA FLANGEADA (NÃO INCLUI O FORNECIMENTO). AF_09/2021</v>
          </cell>
          <cell r="D239" t="str">
            <v>UN</v>
          </cell>
          <cell r="E239" t="str">
            <v>734,23</v>
          </cell>
        </row>
        <row r="240">
          <cell r="B240">
            <v>103121</v>
          </cell>
          <cell r="C240" t="str">
            <v>ASSENTAMENTO DE CONEXÃO COM 3 ACESSOS, FERRO FUNDIDO PARA REDE DE ÁGUA, DN  80 MM, JUNTA FLANGEADA (NÃO INCLUI O FORNECIMENTO). AF_09/2021</v>
          </cell>
          <cell r="D240" t="str">
            <v>UN</v>
          </cell>
          <cell r="E240" t="str">
            <v>56,26</v>
          </cell>
        </row>
        <row r="241">
          <cell r="B241">
            <v>103122</v>
          </cell>
          <cell r="C241" t="str">
            <v>ASSENTAMENTO DE CONEXÃO COM 3 ACESSOS, FERRO FUNDIDO PARA REDE DE ÁGUA, DN  100 MM, JUNTA FLANGEADA (NÃO INCLUI O FORNECIMENTO). AF_09/2021</v>
          </cell>
          <cell r="D241" t="str">
            <v>UN</v>
          </cell>
          <cell r="E241" t="str">
            <v>68,57</v>
          </cell>
        </row>
        <row r="242">
          <cell r="B242">
            <v>103123</v>
          </cell>
          <cell r="C242" t="str">
            <v>ASSENTAMENTO DE CONEXÃO COM 3 ACESSOS, FERRO FUNDIDO PARA REDE DE ÁGUA, DN  150 MM, JUNTA FLANGEADA (NÃO INCLUI O FORNECIMENTO). AF_09/2021</v>
          </cell>
          <cell r="D242" t="str">
            <v>UN</v>
          </cell>
          <cell r="E242" t="str">
            <v>99,38</v>
          </cell>
        </row>
        <row r="243">
          <cell r="B243">
            <v>103124</v>
          </cell>
          <cell r="C243" t="str">
            <v>ASSENTAMENTO DE CONEXÃO COM 3 ACESSOS, FERRO FUNDIDO PARA REDE DE ÁGUA, DN  200 MM, JUNTA FLANGEADA (NÃO INCLUI O FORNECIMENTO). AF_09/2021</v>
          </cell>
          <cell r="D243" t="str">
            <v>UN</v>
          </cell>
          <cell r="E243" t="str">
            <v>130,16</v>
          </cell>
        </row>
        <row r="244">
          <cell r="B244">
            <v>103125</v>
          </cell>
          <cell r="C244" t="str">
            <v>ASSENTAMENTO DE CONEXÃO COM 3 ACESSOS, FERRO FUNDIDO PARA REDE DE ÁGUA, DN  250 MM, JUNTA FLANGEADA (NÃO INCLUI O FORNECIMENTO). AF_09/2021</v>
          </cell>
          <cell r="D244" t="str">
            <v>UN</v>
          </cell>
          <cell r="E244" t="str">
            <v>218,83</v>
          </cell>
        </row>
        <row r="245">
          <cell r="B245">
            <v>103126</v>
          </cell>
          <cell r="C245" t="str">
            <v>ASSENTAMENTO DE CONEXÃO COM 3 ACESSOS, FERRO FUNDIDO PARA REDE DE ÁGUA, DN  300 MM, JUNTA FLANGEADA (NÃO INCLUI O FORNECIMENTO). AF_09/2021</v>
          </cell>
          <cell r="D245" t="str">
            <v>UN</v>
          </cell>
          <cell r="E245" t="str">
            <v>249,60</v>
          </cell>
        </row>
        <row r="246">
          <cell r="B246">
            <v>103127</v>
          </cell>
          <cell r="C246" t="str">
            <v>ASSENTAMENTO DE CONEXÃO COM 3 ACESSOS, FERRO FUNDIDO PARA REDE DE ÁGUA, DN  350 MM, JUNTA FLANGEADA (NÃO INCLUI O FORNECIMENTO). AF_09/2021</v>
          </cell>
          <cell r="D246" t="str">
            <v>UN</v>
          </cell>
          <cell r="E246" t="str">
            <v>338,26</v>
          </cell>
        </row>
        <row r="247">
          <cell r="B247">
            <v>103128</v>
          </cell>
          <cell r="C247" t="str">
            <v>ASSENTAMENTO DE CONEXÃO COM 3 ACESSOS, FERRO FUNDIDO PARA REDE DE ÁGUA, DN  400 MM, JUNTA FLANGEADA (NÃO INCLUI O FORNECIMENTO). AF_09/2021</v>
          </cell>
          <cell r="D247" t="str">
            <v>UN</v>
          </cell>
          <cell r="E247" t="str">
            <v>369,04</v>
          </cell>
        </row>
        <row r="248">
          <cell r="B248">
            <v>103129</v>
          </cell>
          <cell r="C248" t="str">
            <v>ASSENTAMENTO DE CONEXÃO COM 3 ACESSOS, FERRO FUNDIDO PARA REDE DE ÁGUA, DN  450 MM, JUNTA FLANGEADA (NÃO INCLUI O FORNECIMENTO). AF_09/2021</v>
          </cell>
          <cell r="D248" t="str">
            <v>UN</v>
          </cell>
          <cell r="E248" t="str">
            <v>457,71</v>
          </cell>
        </row>
        <row r="249">
          <cell r="B249">
            <v>103130</v>
          </cell>
          <cell r="C249" t="str">
            <v>ASSENTAMENTO DE CONEXÃO COM 3 ACESSOS, FERRO FUNDIDO PARA REDE DE ÁGUA, DN  500 MM, JUNTA FLANGEADA (NÃO INCLUI O FORNECIMENTO). AF_09/2021</v>
          </cell>
          <cell r="D249" t="str">
            <v>UN</v>
          </cell>
          <cell r="E249" t="str">
            <v>488,47</v>
          </cell>
        </row>
        <row r="250">
          <cell r="B250">
            <v>103131</v>
          </cell>
          <cell r="C250" t="str">
            <v>ASSENTAMENTO DE CONEXÃO COM 3 ACESSOS, FERRO FUNDIDO PARA REDE DE ÁGUA, DN  600 MM, JUNTA FLANGEADA (NÃO INCLUI O FORNECIMENTO). AF_09/2021</v>
          </cell>
          <cell r="D250" t="str">
            <v>UN</v>
          </cell>
          <cell r="E250" t="str">
            <v>550,06</v>
          </cell>
        </row>
        <row r="251">
          <cell r="B251">
            <v>103132</v>
          </cell>
          <cell r="C251" t="str">
            <v>ASSENTAMENTO DE CONEXÃO COM 3 ACESSOS, FERRO FUNDIDO PARA REDE DE ÁGUA, DN  700 MM, JUNTA FLANGEADA (NÃO INCLUI O FORNECIMENTO). AF_09/2021</v>
          </cell>
          <cell r="D251" t="str">
            <v>UN</v>
          </cell>
          <cell r="E251" t="str">
            <v>669,50</v>
          </cell>
        </row>
        <row r="252">
          <cell r="B252">
            <v>103133</v>
          </cell>
          <cell r="C252" t="str">
            <v>ASSENTAMENTO DE CONEXÃO COM 3 ACESSOS, FERRO FUNDIDO PARA REDE DE ÁGUA, DN  800 MM, JUNTA FLANGEADA (NÃO INCLUI O FORNECIMENTO). AF_09/2021</v>
          </cell>
          <cell r="D252" t="str">
            <v>UN</v>
          </cell>
          <cell r="E252" t="str">
            <v>731,09</v>
          </cell>
        </row>
        <row r="253">
          <cell r="B253">
            <v>103134</v>
          </cell>
          <cell r="C253" t="str">
            <v>ASSENTAMENTO DE CONEXÃO COM 3 ACESSOS, FERRO FUNDIDO PARA REDE DE ÁGUA, DN  900 MM, JUNTA FLANGEADA (NÃO INCLUI O FORNECIMENTO). AF_09/2021</v>
          </cell>
          <cell r="D253" t="str">
            <v>UN</v>
          </cell>
          <cell r="E253" t="str">
            <v>850,53</v>
          </cell>
        </row>
        <row r="254">
          <cell r="B254">
            <v>103135</v>
          </cell>
          <cell r="C254" t="str">
            <v>ASSENTAMENTO DE CONEXÃO COM 3 ACESSOS, FERRO FUNDIDO PARA REDE DE ÁGUA, DN  1000 MM, JUNTA FLANGEADA (NÃO INCLUI O FORNECIMENTO). AF_09/2021</v>
          </cell>
          <cell r="D254" t="str">
            <v>UN</v>
          </cell>
          <cell r="E254" t="str">
            <v>912,12</v>
          </cell>
        </row>
        <row r="255">
          <cell r="B255">
            <v>103136</v>
          </cell>
          <cell r="C255" t="str">
            <v>ASSENTAMENTO DE CONEXÃO COM 3 ACESSOS, FERRO FUNDIDO PARA REDE DE ÁGUA, DN  1200 MM, JUNTA FLANGEADA (NÃO INCLUI O FORNECIMENTO). AF_09/2021</v>
          </cell>
          <cell r="D255" t="str">
            <v>UN</v>
          </cell>
          <cell r="E255" t="str">
            <v>1.093,14</v>
          </cell>
        </row>
        <row r="256">
          <cell r="B256">
            <v>103137</v>
          </cell>
          <cell r="C256" t="str">
            <v>ASSENTAMENTO DE CONEXÃO COM 1 ACESSO, FERRO FUNDIDO PARA REDE DE ÁGUA, DN  80 MM, JUNTA FLANGEADA (NÃO INCLUI O FORNECIMENTO). AF_09/2021</v>
          </cell>
          <cell r="D256" t="str">
            <v>UN</v>
          </cell>
          <cell r="E256" t="str">
            <v>29,68</v>
          </cell>
        </row>
        <row r="257">
          <cell r="B257">
            <v>103138</v>
          </cell>
          <cell r="C257" t="str">
            <v>ASSENTAMENTO DE CONEXÃO COM 1 ACESSO, FERRO FUNDIDO PARA REDE DE ÁGUA, DN  100 MM, JUNTA FLANGEADA (NÃO INCLUI O FORNECIMENTO). AF_09/2021</v>
          </cell>
          <cell r="D257" t="str">
            <v>UN</v>
          </cell>
          <cell r="E257" t="str">
            <v>33,78</v>
          </cell>
        </row>
        <row r="258">
          <cell r="B258">
            <v>103139</v>
          </cell>
          <cell r="C258" t="str">
            <v>ASSENTAMENTO DE CONEXÃO COM 1 ACESSO, FERRO FUNDIDO PARA REDE DE ÁGUA, DN  150 MM, JUNTA FLANGEADA (NÃO INCLUI O FORNECIMENTO). AF_09/2021</v>
          </cell>
          <cell r="D258" t="str">
            <v>UN</v>
          </cell>
          <cell r="E258" t="str">
            <v>44,06</v>
          </cell>
        </row>
        <row r="259">
          <cell r="B259">
            <v>103140</v>
          </cell>
          <cell r="C259" t="str">
            <v>ASSENTAMENTO DE CONEXÃO COM 1 ACESSO, FERRO FUNDIDO PARA REDE DE ÁGUA, DN  200 MM, JUNTA FLANGEADA (NÃO INCLUI O FORNECIMENTO). AF_09/2021</v>
          </cell>
          <cell r="D259" t="str">
            <v>UN</v>
          </cell>
          <cell r="E259" t="str">
            <v>54,31</v>
          </cell>
        </row>
        <row r="260">
          <cell r="B260">
            <v>103141</v>
          </cell>
          <cell r="C260" t="str">
            <v>ASSENTAMENTO DE CONEXÃO COM 1 ACESSO, FERRO FUNDIDO PARA REDE DE ÁGUA, DN  250 MM, JUNTA FLANGEADA (NÃO INCLUI O FORNECIMENTO). AF_09/2021</v>
          </cell>
          <cell r="D260" t="str">
            <v>UN</v>
          </cell>
          <cell r="E260" t="str">
            <v>83,88</v>
          </cell>
        </row>
        <row r="261">
          <cell r="B261">
            <v>103142</v>
          </cell>
          <cell r="C261" t="str">
            <v>ASSENTAMENTO DE CONEXÃO COM 1 ACESSO, FERRO FUNDIDO PARA REDE DE ÁGUA, DN  300 MM, JUNTA FLANGEADA (NÃO INCLUI O FORNECIMENTO). AF_09/2021</v>
          </cell>
          <cell r="D261" t="str">
            <v>UN</v>
          </cell>
          <cell r="E261" t="str">
            <v>94,13</v>
          </cell>
        </row>
        <row r="262">
          <cell r="B262">
            <v>103143</v>
          </cell>
          <cell r="C262" t="str">
            <v>ASSENTAMENTO DE CONEXÃO COM 1 ACESSO, FERRO FUNDIDO PARA REDE DE ÁGUA, DN  350 MM, JUNTA FLANGEADA (NÃO INCLUI O FORNECIMENTO). AF_09/2021</v>
          </cell>
          <cell r="D262" t="str">
            <v>UN</v>
          </cell>
          <cell r="E262" t="str">
            <v>123,69</v>
          </cell>
        </row>
        <row r="263">
          <cell r="B263">
            <v>103144</v>
          </cell>
          <cell r="C263" t="str">
            <v>ASSENTAMENTO DE CONEXÃO COM 1 ACESSO, FERRO FUNDIDO PARA REDE DE ÁGUA, DN  400 MM, JUNTA FLANGEADA (NÃO INCLUI O FORNECIMENTO). AF_09/2021</v>
          </cell>
          <cell r="D263" t="str">
            <v>UN</v>
          </cell>
          <cell r="E263" t="str">
            <v>133,93</v>
          </cell>
        </row>
        <row r="264">
          <cell r="B264">
            <v>103145</v>
          </cell>
          <cell r="C264" t="str">
            <v>ASSENTAMENTO DE CONEXÃO COM 1 ACESSO, FERRO FUNDIDO PARA REDE DE ÁGUA, DN  450 MM, JUNTA FLANGEADA (NÃO INCLUI O FORNECIMENTO). AF_09/2021</v>
          </cell>
          <cell r="D264" t="str">
            <v>UN</v>
          </cell>
          <cell r="E264" t="str">
            <v>163,51</v>
          </cell>
        </row>
        <row r="265">
          <cell r="B265">
            <v>103146</v>
          </cell>
          <cell r="C265" t="str">
            <v>ASSENTAMENTO DE CONEXÃO COM 1 ACESSO, FERRO FUNDIDO PARA REDE DE ÁGUA, DN  500 MM, JUNTA FLANGEADA (NÃO INCLUI O FORNECIMENTO). AF_09/2021</v>
          </cell>
          <cell r="D265" t="str">
            <v>UN</v>
          </cell>
          <cell r="E265" t="str">
            <v>173,76</v>
          </cell>
        </row>
        <row r="266">
          <cell r="B266">
            <v>103147</v>
          </cell>
          <cell r="C266" t="str">
            <v>ASSENTAMENTO DE CONEXÃO COM 1 ACESSO, FERRO FUNDIDO PARA REDE DE ÁGUA, DN  600 MM, JUNTA FLANGEADA (NÃO INCLUI O FORNECIMENTO). AF_09/2021</v>
          </cell>
          <cell r="D266" t="str">
            <v>UN</v>
          </cell>
          <cell r="E266" t="str">
            <v>194,29</v>
          </cell>
        </row>
        <row r="267">
          <cell r="B267">
            <v>103148</v>
          </cell>
          <cell r="C267" t="str">
            <v>ASSENTAMENTO DE CONEXÃO COM 1 ACESSO, FERRO FUNDIDO PARA REDE DE ÁGUA, DN  700 MM, JUNTA FLANGEADA (NÃO INCLUI O FORNECIMENTO). AF_09/2021</v>
          </cell>
          <cell r="D267" t="str">
            <v>UN</v>
          </cell>
          <cell r="E267" t="str">
            <v>234,09</v>
          </cell>
        </row>
        <row r="268">
          <cell r="B268">
            <v>103149</v>
          </cell>
          <cell r="C268" t="str">
            <v>ASSENTAMENTO DE CONEXÃO COM 1 ACESSO, FERRO FUNDIDO PARA REDE DE ÁGUA, DN  800 MM, JUNTA FLANGEADA (NÃO INCLUI O FORNECIMENTO). AF_09/2021</v>
          </cell>
          <cell r="D268" t="str">
            <v>UN</v>
          </cell>
          <cell r="E268" t="str">
            <v>254,62</v>
          </cell>
        </row>
        <row r="269">
          <cell r="B269">
            <v>103150</v>
          </cell>
          <cell r="C269" t="str">
            <v>ASSENTAMENTO DE CONEXÃO COM 1 ACESSO, FERRO FUNDIDO PARA REDE DE ÁGUA, DN  900 MM, JUNTA FLANGEADA (NÃO INCLUI O FORNECIMENTO). AF_09/2021</v>
          </cell>
          <cell r="D269" t="str">
            <v>UN</v>
          </cell>
          <cell r="E269" t="str">
            <v>294,38</v>
          </cell>
        </row>
        <row r="270">
          <cell r="B270">
            <v>103151</v>
          </cell>
          <cell r="C270" t="str">
            <v>ASSENTAMENTO DE CONEXÃO COM 1 ACESSO, FERRO FUNDIDO PARA REDE DE ÁGUA, DN  1000 MM, JUNTA FLANGEADA (NÃO INCLUI O FORNECIMENTO). AF_09/2021</v>
          </cell>
          <cell r="D270" t="str">
            <v>UN</v>
          </cell>
          <cell r="E270" t="str">
            <v>314,96</v>
          </cell>
        </row>
        <row r="271">
          <cell r="B271">
            <v>103152</v>
          </cell>
          <cell r="C271" t="str">
            <v>ASSENTAMENTO DE CONEXÃO COM 1 ACESSO, FERRO FUNDIDO PARA REDE DE ÁGUA, DN  1200 MM, JUNTA FLANGEADA (NÃO INCLUI O FORNECIMENTO). AF_09/2021</v>
          </cell>
          <cell r="D271" t="str">
            <v>UN</v>
          </cell>
          <cell r="E271" t="str">
            <v>375,31</v>
          </cell>
        </row>
        <row r="272">
          <cell r="B272">
            <v>103372</v>
          </cell>
          <cell r="C272" t="str">
            <v>TUBO PEAD LISO PARA REDE DE ÁGUA OU ESGOTO, DIÂMETRO DE 20 MM, JUNTA SOLDADA (NÃO INCLUI A EXECUÇÃO DE SOLDA) - FORNECIMENTO E ASSENTAMENTO. AF_12/2021</v>
          </cell>
          <cell r="D272" t="str">
            <v>M</v>
          </cell>
          <cell r="E272" t="str">
            <v>5,89</v>
          </cell>
        </row>
        <row r="273">
          <cell r="B273">
            <v>103373</v>
          </cell>
          <cell r="C273" t="str">
            <v>TUBO PEAD LISO PARA REDE DE ÁGUA OU ESGOTO, DIÂMETRO DE 32 MM, JUNTA SOLDADA (NÃO INCLUI A EXECUÇÃO DE SOLDA) - FORNECIMENTO E ASSENTAMENTO. AF_12/2021</v>
          </cell>
          <cell r="D273" t="str">
            <v>M</v>
          </cell>
          <cell r="E273" t="str">
            <v>11,56</v>
          </cell>
        </row>
        <row r="274">
          <cell r="B274">
            <v>103376</v>
          </cell>
          <cell r="C274" t="str">
            <v>TUBO PEAD LISO PARA REDE DE ÁGUA OU ESGOTO, DIÂMETRO DE 110 MM, JUNTA SOLDADA (NÃO INCLUI A EXECUÇÃO DE SOLDA) - FORNECIMENTO E ASSENTAMENTO. AF_12/2021</v>
          </cell>
          <cell r="D274" t="str">
            <v>M</v>
          </cell>
          <cell r="E274" t="str">
            <v>138,53</v>
          </cell>
        </row>
        <row r="275">
          <cell r="B275">
            <v>103377</v>
          </cell>
          <cell r="C275" t="str">
            <v>TUBO PEAD LISO PARA REDE DE ÁGUA OU ESGOTO, DIÂMETRO DE 160 MM, JUNTA SOLDADA (NÃO INCLUI A EXECUÇÃO DE SOLDA) - FORNECIMENTO E ASSENTAMENTO. AF_12/2021</v>
          </cell>
          <cell r="D275" t="str">
            <v>M</v>
          </cell>
          <cell r="E275" t="str">
            <v>1.319,78</v>
          </cell>
        </row>
        <row r="276">
          <cell r="B276">
            <v>103379</v>
          </cell>
          <cell r="C276" t="str">
            <v>TUBO PEAD LISO PARA REDE DE ÁGUA OU ESGOTO, DIÂMETRO DE 200 MM, JUNTA SOLDADA (NÃO INCLUI A EXECUÇÃO DE SOLDA) - FORNECIMENTO E ASSENTAMENTO. AF_12/2021</v>
          </cell>
          <cell r="D276" t="str">
            <v>M</v>
          </cell>
          <cell r="E276" t="str">
            <v>461,99</v>
          </cell>
        </row>
        <row r="277">
          <cell r="B277">
            <v>103383</v>
          </cell>
          <cell r="C277" t="str">
            <v>TUBO PEAD LISO PARA REDE DE ÁGUA OU ESGOTO, DIÂMETRO DE 315 MM, JUNTA SOLDADA (NÃO INCLUI A EXECUÇÃO DE SOLDA) - FORNECIMENTO E ASSENTAMENTO. AF_12/2021</v>
          </cell>
          <cell r="D277" t="str">
            <v>M</v>
          </cell>
          <cell r="E277" t="str">
            <v>1.132,81</v>
          </cell>
        </row>
        <row r="278">
          <cell r="B278">
            <v>103385</v>
          </cell>
          <cell r="C278" t="str">
            <v>TUBO PEAD LISO PARA REDE DE ÁGUA OU ESGOTO, DIÂMETRO DE 400 MM, JUNTA SOLDADA (NÃO INCLUI A EXECUÇÃO DE SOLDA) - FORNECIMENTO E ASSENTAMENTO. AF_12/2021</v>
          </cell>
          <cell r="D278" t="str">
            <v>M</v>
          </cell>
          <cell r="E278" t="str">
            <v>1.826,18</v>
          </cell>
        </row>
        <row r="279">
          <cell r="B279">
            <v>103387</v>
          </cell>
          <cell r="C279" t="str">
            <v>TUBO PEAD LISO PARA REDE DE ÁGUA OU ESGOTO, DIÂMETRO DE 500 MM, JUNTA SOLDADA (NÃO INCLUI A EXECUÇÃO DE SOLDA) - FORNECIMENTO E ASSENTAMENTO. AF_12/2021</v>
          </cell>
          <cell r="D279" t="str">
            <v>M</v>
          </cell>
          <cell r="E279" t="str">
            <v>3.204,12</v>
          </cell>
        </row>
        <row r="280">
          <cell r="B280">
            <v>103389</v>
          </cell>
          <cell r="C280" t="str">
            <v>TUBO PEAD LISO PARA REDE DE ÁGUA OU ESGOTO, DIÂMETRO DE 630 MM, JUNTA SOLDADA (NÃO INCLUI A EXECUÇÃO DE SOLDA) - FORNECIMENTO E ASSENTAMENTO. AF_12/2021</v>
          </cell>
          <cell r="D280" t="str">
            <v>M</v>
          </cell>
          <cell r="E280" t="str">
            <v>4.765,13</v>
          </cell>
        </row>
        <row r="281">
          <cell r="B281">
            <v>103391</v>
          </cell>
          <cell r="C281" t="str">
            <v>TUBO PEAD LISO PARA REDE DE ÁGUA OU ESGOTO, DIÂMETRO DE 800 MM, JUNTA SOLDADA (NÃO INCLUI A EXECUÇÃO DE SOLDA) - FORNECIMENTO E ASSENTAMENTO. AF_12/2021</v>
          </cell>
          <cell r="D281" t="str">
            <v>M</v>
          </cell>
          <cell r="E281" t="str">
            <v>3.135,44</v>
          </cell>
        </row>
        <row r="282">
          <cell r="B282">
            <v>103392</v>
          </cell>
          <cell r="C282" t="str">
            <v>TUBO PEAD LISO PARA REDE DE ÁGUA OU ESGOTO, DIÂMETRO DE 900 MM, JUNTA SOLDADA (NÃO INCLUI A EXECUÇÃO DE SOLDA) - FORNECIMENTO E ASSENTAMENTO. AF_12/2021</v>
          </cell>
          <cell r="D282" t="str">
            <v>M</v>
          </cell>
          <cell r="E282" t="str">
            <v>5.127,98</v>
          </cell>
        </row>
        <row r="283">
          <cell r="B283">
            <v>103393</v>
          </cell>
          <cell r="C283" t="str">
            <v>TUBO PEAD LISO PARA REDE DE ÁGUA OU ESGOTO, DIÂMETRO DE 1000 MM, JUNTA SOLDADA (NÃO INCLUI A EXECUÇÃO DE SOLDA) - FORNECIMENTO E ASSENTAMENTO. AF_12/2021</v>
          </cell>
          <cell r="D283" t="str">
            <v>M</v>
          </cell>
          <cell r="E283" t="str">
            <v>5.655,58</v>
          </cell>
        </row>
        <row r="284">
          <cell r="B284">
            <v>103394</v>
          </cell>
          <cell r="C284" t="str">
            <v>TUBO PEAD LISO PARA REDE DE ÁGUA OU ESGOTO, DIÂMETRO DE 1200 MM, JUNTA SOLDADA (NÃO INCLUI A EXECUÇÃO DE SOLDA) - FORNECIMENTO E ASSENTAMENTO. AF_12/2021</v>
          </cell>
          <cell r="D284" t="str">
            <v>M</v>
          </cell>
          <cell r="E284" t="str">
            <v>4.186,90</v>
          </cell>
        </row>
        <row r="285">
          <cell r="B285">
            <v>103395</v>
          </cell>
          <cell r="C285" t="str">
            <v>TUBO PEAD LISO PARA REDE DE ÁGUA OU ESGOTO, DIÂMETRO DE 1400 MM, JUNTA SOLDADA (NÃO INCLUI A EXECUÇÃO DE SOLDA) - FORNECIMENTO E ASSENTAMENTO. AF_12/2021</v>
          </cell>
          <cell r="D285" t="str">
            <v>M</v>
          </cell>
          <cell r="E285" t="str">
            <v>2.075,74</v>
          </cell>
        </row>
        <row r="286">
          <cell r="B286">
            <v>103396</v>
          </cell>
          <cell r="C286" t="str">
            <v>TUBO PEAD LISO PARA REDE DE ÁGUA OU ESGOTO, DIÂMETRO DE 1600 MM, JUNTA SOLDADA (NÃO INCLUI A EXECUÇÃO DE SOLDA) - FORNECIMENTO E ASSENTAMENTO. AF_12/2021</v>
          </cell>
          <cell r="D286" t="str">
            <v>M</v>
          </cell>
          <cell r="E286" t="str">
            <v>1.397,24</v>
          </cell>
        </row>
        <row r="287">
          <cell r="B287">
            <v>103397</v>
          </cell>
          <cell r="C287" t="str">
            <v>ASSENTAMENTO DE CONEXÃO COM 2 ACESSOS, EM PEAD LISO PARA REDE DE ÁGUA OU ESGOTO, DIÂMETRO DE 20 MM, JUNTA SOLDADA (NÃO INCLUI O FORNECIMENTO E EXECUÇÃO DE SOLDA). AF_12/2021</v>
          </cell>
          <cell r="D287" t="str">
            <v>UN</v>
          </cell>
          <cell r="E287" t="str">
            <v>3,14</v>
          </cell>
        </row>
        <row r="288">
          <cell r="B288">
            <v>103398</v>
          </cell>
          <cell r="C288" t="str">
            <v>ASSENTAMENTO DE CONEXÃO COM 2 ACESSOS, EM PEAD LISO PARA REDE DE ÁGUA OU ESGOTO, DIÂMETRO DE 32 MM, JUNTA SOLDADA (NÃO INCLUI O FORNECIMENTO E EXECUÇÃO DE SOLDA). AF_12/2021</v>
          </cell>
          <cell r="D288" t="str">
            <v>UN</v>
          </cell>
          <cell r="E288" t="str">
            <v>5,04</v>
          </cell>
        </row>
        <row r="289">
          <cell r="B289">
            <v>103399</v>
          </cell>
          <cell r="C289" t="str">
            <v>ASSENTAMENTO DE CONEXÃO COM 2 ACESSOS, EM PEAD LISO PARA REDE DE ÁGUA OU ESGOTO, DIÂMETRO DE 63 MM, JUNTA SOLDADA (NÃO INCLUI O FORNECIMENTO E EXECUÇÃO DE SOLDA). AF_12/2021</v>
          </cell>
          <cell r="D289" t="str">
            <v>UN</v>
          </cell>
          <cell r="E289" t="str">
            <v>9,92</v>
          </cell>
        </row>
        <row r="290">
          <cell r="B290">
            <v>103400</v>
          </cell>
          <cell r="C290" t="str">
            <v>ASSENTAMENTO DE CONEXÃO COM 2 ACESSOS, EM PEAD LISO PARA REDE DE ÁGUA OU ESGOTO, DIÂMETRO DE 90 MM, JUNTA SOLDADA (NÃO INCLUI O FORNECIMENTO E EXECUÇÃO DE SOLDA). AF_12/2021</v>
          </cell>
          <cell r="D290" t="str">
            <v>UN</v>
          </cell>
          <cell r="E290" t="str">
            <v>14,17</v>
          </cell>
        </row>
        <row r="291">
          <cell r="B291">
            <v>103401</v>
          </cell>
          <cell r="C291" t="str">
            <v>ASSENTAMENTO DE CONEXÃO COM 2 ACESSOS, EM PEAD LISO PARA REDE DE ÁGUA OU ESGOTO, DIÂMETRO DE 110 MM, JUNTA SOLDADA (NÃO INCLUI O FORNECIMENTO E EXECUÇÃO DE SOLDA). AF_12/2021</v>
          </cell>
          <cell r="D291" t="str">
            <v>UN</v>
          </cell>
          <cell r="E291" t="str">
            <v>17,32</v>
          </cell>
        </row>
        <row r="292">
          <cell r="B292">
            <v>103402</v>
          </cell>
          <cell r="C292" t="str">
            <v>ASSENTAMENTO DE CONEXÃO COM 2 ACESSOS, EM PEAD LISO PARA REDE DE ÁGUA OU ESGOTO, DIÂMETRO DE 160 MM, JUNTA SOLDADA (NÃO INCLUI O FORNECIMENTO E EXECUÇÃO DE SOLDA). AF_12/2021</v>
          </cell>
          <cell r="D292" t="str">
            <v>UN</v>
          </cell>
          <cell r="E292" t="str">
            <v>25,21</v>
          </cell>
        </row>
        <row r="293">
          <cell r="B293">
            <v>103403</v>
          </cell>
          <cell r="C293" t="str">
            <v>ASSENTAMENTO DE CONEXÃO COM 2 ACESSOS, EM PEAD LISO PARA REDE DE ÁGUA OU ESGOTO, DIÂMETRO DE 180 MM, JUNTA SOLDADA (NÃO INCLUI O FORNECIMENTO E EXECUÇÃO DE SOLDA). AF_12/2021</v>
          </cell>
          <cell r="D293" t="str">
            <v>UN</v>
          </cell>
          <cell r="E293" t="str">
            <v>28,36</v>
          </cell>
        </row>
        <row r="294">
          <cell r="B294">
            <v>103404</v>
          </cell>
          <cell r="C294" t="str">
            <v>ASSENTAMENTO DE CONEXÃO COM 2 ACESSOS, EM PEAD LISO PARA REDE DE ÁGUA OU ESGOTO, DIÂMETRO DE 200 MM, JUNTA SOLDADA (NÃO INCLUI O FORNECIMENTO E EXECUÇÃO DE SOLDA). AF_12/2021</v>
          </cell>
          <cell r="D294" t="str">
            <v>UN</v>
          </cell>
          <cell r="E294" t="str">
            <v>31,51</v>
          </cell>
        </row>
        <row r="295">
          <cell r="B295">
            <v>103405</v>
          </cell>
          <cell r="C295" t="str">
            <v>ASSENTAMENTO DE CONEXÃO COM 2 ACESSOS, EM PEAD LISO PARA REDE DE ÁGUA OU ESGOTO, DIÂMETRO DE 225 MM, JUNTA SOLDADA (NÃO INCLUI O FORNECIMENTO E EXECUÇÃO DE SOLDA). AF_12/2021</v>
          </cell>
          <cell r="D295" t="str">
            <v>UN</v>
          </cell>
          <cell r="E295" t="str">
            <v>35,44</v>
          </cell>
        </row>
        <row r="296">
          <cell r="B296">
            <v>103406</v>
          </cell>
          <cell r="C296" t="str">
            <v>ASSENTAMENTO DE CONEXÃO COM 2 ACESSOS, EM PEAD LISO PARA REDE DE ÁGUA OU ESGOTO, DIÂMETRO DE 250 MM, JUNTA SOLDADA (NÃO INCLUI O FORNECIMENTO E EXECUÇÃO DE SOLDA). AF_12/2021</v>
          </cell>
          <cell r="D296" t="str">
            <v>UN</v>
          </cell>
          <cell r="E296" t="str">
            <v>39,39</v>
          </cell>
        </row>
        <row r="297">
          <cell r="B297">
            <v>103407</v>
          </cell>
          <cell r="C297" t="str">
            <v>ASSENTAMENTO DE CONEXÃO COM 2 ACESSOS, EM PEAD LISO PARA REDE DE ÁGUA OU ESGOTO, DIÂMETRO DE 280 MM, JUNTA SOLDADA (NÃO INCLUI O FORNECIMENTO E EXECUÇÃO DE SOLDA). AF_12/2021</v>
          </cell>
          <cell r="D297" t="str">
            <v>UN</v>
          </cell>
          <cell r="E297" t="str">
            <v>44,11</v>
          </cell>
        </row>
        <row r="298">
          <cell r="B298">
            <v>103408</v>
          </cell>
          <cell r="C298" t="str">
            <v>ASSENTAMENTO DE CONEXÃO COM 2 ACESSOS, EM PEAD LISO PARA REDE DE ÁGUA OU ESGOTO, DIÂMETRO DE 315 MM, JUNTA SOLDADA (NÃO INCLUI O FORNECIMENTO E EXECUÇÃO DE SOLDA). AF_12/2021</v>
          </cell>
          <cell r="D298" t="str">
            <v>UN</v>
          </cell>
          <cell r="E298" t="str">
            <v>49,63</v>
          </cell>
        </row>
        <row r="299">
          <cell r="B299">
            <v>103409</v>
          </cell>
          <cell r="C299" t="str">
            <v>ASSENTAMENTO DE CONEXÃO COM 2 ACESSOS, EM PEAD LISO PARA REDE DE ÁGUA OU ESGOTO, DIÂMETRO DE 355 MM, JUNTA SOLDADA (NÃO INCLUI O FORNECIMENTO E EXECUÇÃO DE SOLDA). AF_12/2021</v>
          </cell>
          <cell r="D299" t="str">
            <v>UN</v>
          </cell>
          <cell r="E299" t="str">
            <v>55,93</v>
          </cell>
        </row>
        <row r="300">
          <cell r="B300">
            <v>103410</v>
          </cell>
          <cell r="C300" t="str">
            <v>ASSENTAMENTO DE CONEXÃO COM 2 ACESSOS, EM PEAD LISO PARA REDE DE ÁGUA OU ESGOTO, DIÂMETRO DE 400 MM, JUNTA SOLDADA (NÃO INCLUI O FORNECIMENTO E EXECUÇÃO DE SOLDA). AF_12/2021</v>
          </cell>
          <cell r="D300" t="str">
            <v>UN</v>
          </cell>
          <cell r="E300" t="str">
            <v>63,03</v>
          </cell>
        </row>
        <row r="301">
          <cell r="B301">
            <v>103411</v>
          </cell>
          <cell r="C301" t="str">
            <v>ASSENTAMENTO DE CONEXÃO COM 3 ACESSOS, EM PEAD LISO PARA REDE DE ÁGUA OU ESGOTO, DIÂMETRO DE 20 MM, JUNTA SOLDADA (NÃO INCLUI O FORNECIMENTO E EXECUÇÃO DE SOLDA). AF_12/2021</v>
          </cell>
          <cell r="D301" t="str">
            <v>UN</v>
          </cell>
          <cell r="E301" t="str">
            <v>6,29</v>
          </cell>
        </row>
        <row r="302">
          <cell r="B302">
            <v>103412</v>
          </cell>
          <cell r="C302" t="str">
            <v>ASSENTAMENTO DE CONEXÃO COM 3 ACESSOS, EM PEAD LISO PARA REDE DE ÁGUA OU ESGOTO, DIÂMETRO DE 32 MM, JUNTA SOLDADA (NÃO INCLUI O FORNECIMENTO E EXECUÇÃO DE SOLDA). AF_12/2021</v>
          </cell>
          <cell r="D302" t="str">
            <v>UN</v>
          </cell>
          <cell r="E302" t="str">
            <v>10,08</v>
          </cell>
        </row>
        <row r="303">
          <cell r="B303">
            <v>103413</v>
          </cell>
          <cell r="C303" t="str">
            <v>ASSENTAMENTO DE CONEXÃO COM 3 ACESSOS, EM PEAD LISO PARA REDE DE ÁGUA OU ESGOTO, DIÂMETRO DE 63 MM, JUNTA SOLDADA (NÃO INCLUI O FORNECIMENTO E EXECUÇÃO DE SOLDA). AF_12/2021</v>
          </cell>
          <cell r="D303" t="str">
            <v>UN</v>
          </cell>
          <cell r="E303" t="str">
            <v>19,85</v>
          </cell>
        </row>
        <row r="304">
          <cell r="B304">
            <v>103414</v>
          </cell>
          <cell r="C304" t="str">
            <v>ASSENTAMENTO DE CONEXÃO COM 3 ACESSOS, EM PEAD LISO PARA REDE DE ÁGUA OU ESGOTO, DIÂMETRO DE 90 MM, JUNTA SOLDADA (NÃO INCLUI O FORNECIMENTO E EXECUÇÃO DE SOLDA). AF_12/2021</v>
          </cell>
          <cell r="D304" t="str">
            <v>UN</v>
          </cell>
          <cell r="E304" t="str">
            <v>28,36</v>
          </cell>
        </row>
        <row r="305">
          <cell r="B305">
            <v>103415</v>
          </cell>
          <cell r="C305" t="str">
            <v>ASSENTAMENTO DE CONEXÃO COM 3 ACESSOS, EM PEAD LISO PARA REDE DE ÁGUA OU ESGOTO, DIÂMETRO DE 110 MM, JUNTA SOLDADA (NÃO INCLUI O FORNECIMENTO E EXECUÇÃO DE SOLDA). AF_12/2021</v>
          </cell>
          <cell r="D305" t="str">
            <v>UN</v>
          </cell>
          <cell r="E305" t="str">
            <v>34,66</v>
          </cell>
        </row>
        <row r="306">
          <cell r="B306">
            <v>103416</v>
          </cell>
          <cell r="C306" t="str">
            <v>ASSENTAMENTO DE CONEXÃO COM 3 ACESSOS, EM PEAD LISO PARA REDE DE ÁGUA OU ESGOTO, DIÂMETRO DE 160 MM, JUNTA SOLDADA (NÃO INCLUI O FORNECIMENTO E EXECUÇÃO DE SOLDA). AF_12/2021</v>
          </cell>
          <cell r="D306" t="str">
            <v>UN</v>
          </cell>
          <cell r="E306" t="str">
            <v>50,42</v>
          </cell>
        </row>
        <row r="307">
          <cell r="B307">
            <v>103417</v>
          </cell>
          <cell r="C307" t="str">
            <v>ASSENTAMENTO DE CONEXÃO COM 3 ACESSOS, EM PEAD LISO PARA REDE DE ÁGUA OU ESGOTO, DIÂMETRO DE 180 MM, JUNTA SOLDADA (NÃO INCLUI O FORNECIMENTO E EXECUÇÃO DE SOLDA). AF_12/2021</v>
          </cell>
          <cell r="D307" t="str">
            <v>UN</v>
          </cell>
          <cell r="E307" t="str">
            <v>56,72</v>
          </cell>
        </row>
        <row r="308">
          <cell r="B308">
            <v>103418</v>
          </cell>
          <cell r="C308" t="str">
            <v>ASSENTAMENTO DE CONEXÃO COM 3 ACESSOS, EM PEAD LISO PARA REDE DE ÁGUA OU ESGOTO, DIÂMETRO DE 200 MM, JUNTA SOLDADA (NÃO INCLUI O FORNECIMENTO E EXECUÇÃO DE SOLDA). AF_12/2021</v>
          </cell>
          <cell r="D308" t="str">
            <v>UN</v>
          </cell>
          <cell r="E308" t="str">
            <v>63,03</v>
          </cell>
        </row>
        <row r="309">
          <cell r="B309">
            <v>103419</v>
          </cell>
          <cell r="C309" t="str">
            <v>ASSENTAMENTO DE CONEXÃO COM 3 ACESSOS, EM PEAD LISO PARA REDE DE ÁGUA OU ESGOTO, DIÂMETRO DE 225 MM, JUNTA SOLDADA (NÃO INCLUI O FORNECIMENTO E EXECUÇÃO DE SOLDA). AF_12/2021</v>
          </cell>
          <cell r="D309" t="str">
            <v>UN</v>
          </cell>
          <cell r="E309" t="str">
            <v>70,90</v>
          </cell>
        </row>
        <row r="310">
          <cell r="B310">
            <v>103420</v>
          </cell>
          <cell r="C310" t="str">
            <v>ASSENTAMENTO DE CONEXÃO COM 3 ACESSOS, EM PEAD LISO PARA REDE DE ÁGUA OU ESGOTO, DIÂMETRO DE 250 MM, JUNTA SOLDADA (NÃO INCLUI O FORNECIMENTO E EXECUÇÃO DE SOLDA). AF_12/2021</v>
          </cell>
          <cell r="D310" t="str">
            <v>UN</v>
          </cell>
          <cell r="E310" t="str">
            <v>78,79</v>
          </cell>
        </row>
        <row r="311">
          <cell r="B311">
            <v>103421</v>
          </cell>
          <cell r="C311" t="str">
            <v>ASSENTAMENTO DE CONEXÃO COM 3 ACESSOS, EM PEAD LISO PARA REDE DE ÁGUA OU ESGOTO, DIÂMETRO DE 280 MM, JUNTA SOLDADA (NÃO INCLUI O FORNECIMENTO E EXECUÇÃO DE SOLDA). AF_12/2021</v>
          </cell>
          <cell r="D311" t="str">
            <v>UN</v>
          </cell>
          <cell r="E311" t="str">
            <v>88,24</v>
          </cell>
        </row>
        <row r="312">
          <cell r="B312">
            <v>103422</v>
          </cell>
          <cell r="C312" t="str">
            <v>ASSENTAMENTO DE CONEXÃO COM 3 ACESSOS, EM PEAD LISO PARA REDE DE ÁGUA OU ESGOTO, DIÂMETRO DE 315 MM, JUNTA SOLDADA (NÃO INCLUI O FORNECIMENTO E EXECUÇÃO DE SOLDA). AF_12/2021</v>
          </cell>
          <cell r="D312" t="str">
            <v>UN</v>
          </cell>
          <cell r="E312" t="str">
            <v>99,27</v>
          </cell>
        </row>
        <row r="313">
          <cell r="B313">
            <v>103423</v>
          </cell>
          <cell r="C313" t="str">
            <v>ASSENTAMENTO DE CONEXÃO COM 3 ACESSOS, EM PEAD LISO PARA REDE DE ÁGUA OU ESGOTO, DIÂMETRO DE 355 MM, JUNTA SOLDADA (NÃO INCLUI O FORNECIMENTO E EXECUÇÃO DE SOLDA). AF_12/2021</v>
          </cell>
          <cell r="D313" t="str">
            <v>UN</v>
          </cell>
          <cell r="E313" t="str">
            <v>111,88</v>
          </cell>
        </row>
        <row r="314">
          <cell r="B314">
            <v>103424</v>
          </cell>
          <cell r="C314" t="str">
            <v>ASSENTAMENTO DE CONEXÃO COM 3 ACESSOS, EM PEAD LISO PARA REDE DE ÁGUA OU ESGOTO, DIÂMETRO DE 400 MM, JUNTA SOLDADA (NÃO INCLUI O FORNECIMENTO E EXECUÇÃO DE SOLDA). AF_12/2021</v>
          </cell>
          <cell r="D314" t="str">
            <v>UN</v>
          </cell>
          <cell r="E314" t="str">
            <v>126,06</v>
          </cell>
        </row>
        <row r="315">
          <cell r="B315">
            <v>103425</v>
          </cell>
          <cell r="C315" t="str">
            <v>LUVA, EM PEAD LISO PARA REDE DE ÁGUA OU ESGOTO, DIÂMETRO DE 20 MM, JUNTA SOLDADA POR ELETROFUSÃO (NÃO INCLUI A EXECUÇÃO DE SOLDA). AF_12/2021</v>
          </cell>
          <cell r="D315" t="str">
            <v>UN</v>
          </cell>
          <cell r="E315" t="str">
            <v>16,08</v>
          </cell>
        </row>
        <row r="316">
          <cell r="B316">
            <v>103426</v>
          </cell>
          <cell r="C316" t="str">
            <v>LUVA, EM PEAD LISO PARA REDE DE ÁGUA OU ESGOTO, DIÂMETRO DE 32 MM, JUNTA SOLDADA POR ELETROFUSÃO (NÃO INCLUI A EXECUÇÃO DE SOLDA). AF_12/2021</v>
          </cell>
          <cell r="D316" t="str">
            <v>UN</v>
          </cell>
          <cell r="E316" t="str">
            <v>18,99</v>
          </cell>
        </row>
        <row r="317">
          <cell r="B317">
            <v>103427</v>
          </cell>
          <cell r="C317" t="str">
            <v>LUVA, EM PEAD LISO PARA REDE DE ÁGUA OU ESGOTO, DIÂMETRO DE 63 MM, JUNTA SOLDADA POR ELETROFUSÃO (NÃO INCLUI A EXECUÇÃO DE SOLDA). AF_12/2021</v>
          </cell>
          <cell r="D317" t="str">
            <v>UN</v>
          </cell>
          <cell r="E317" t="str">
            <v>38,08</v>
          </cell>
        </row>
        <row r="318">
          <cell r="B318">
            <v>103428</v>
          </cell>
          <cell r="C318" t="str">
            <v>LUVA, EM PEAD LISO PARA REDE DE ÁGUA OU ESGOTO, DIÂMETRO DE 200 MM, JUNTA SOLDADA POR ELETROFUSÃO (NÃO INCLUI A EXECUÇÃO DE SOLDA). AF_12/2021</v>
          </cell>
          <cell r="D318" t="str">
            <v>UN</v>
          </cell>
          <cell r="E318" t="str">
            <v>263,01</v>
          </cell>
        </row>
        <row r="319">
          <cell r="B319">
            <v>103429</v>
          </cell>
          <cell r="C319" t="str">
            <v>LUVA, EM PEAD LISO PARA REDE DE ÁGUA OU ESGOTO, DIÂMETRO DE 400 MM, JUNTA SOLDADA POR ELETROFUSÃO (NÃO INCLUI A EXECUÇÃO DE SOLDA). AF_12/2021</v>
          </cell>
          <cell r="D319" t="str">
            <v>UN</v>
          </cell>
          <cell r="E319" t="str">
            <v>2.990,46</v>
          </cell>
        </row>
        <row r="320">
          <cell r="B320">
            <v>103430</v>
          </cell>
          <cell r="C320" t="str">
            <v>COTOVELO 45 GRAUS, EM PEAD LISO PARA REDE DE ÁGUA OU ESGOTO, DIÂMETRO DE 32 MM, JUNTA SOLDADA POR ELETROFUSÃO (NÃO INCLUI A EXECUÇÃO DE SOLDA). AF_12/2021</v>
          </cell>
          <cell r="D320" t="str">
            <v>UN</v>
          </cell>
          <cell r="E320" t="str">
            <v>35,01</v>
          </cell>
        </row>
        <row r="321">
          <cell r="B321">
            <v>103431</v>
          </cell>
          <cell r="C321" t="str">
            <v>COTOVELO 45 GRAUS, EM PEAD LISO PARA REDE DE ÁGUA OU ESGOTO, DIÂMETRO DE 63 MM, JUNTA SOLDADA POR ELETROFUSÃO (NÃO INCLUI A EXECUÇÃO DE SOLDA). AF_12/2021</v>
          </cell>
          <cell r="D321" t="str">
            <v>UN</v>
          </cell>
          <cell r="E321" t="str">
            <v>61,07</v>
          </cell>
        </row>
        <row r="322">
          <cell r="B322">
            <v>103432</v>
          </cell>
          <cell r="C322" t="str">
            <v>COTOVELO 45 GRAUS, EM PEAD LISO PARA REDE DE ÁGUA OU ESGOTO, DIÂMETRO DE 200 MM, JUNTA SOLDADA POR ELETROFUSÃO (NÃO INCLUI A EXECUÇÃO DE SOLDA). AF_12/2021</v>
          </cell>
          <cell r="D322" t="str">
            <v>UN</v>
          </cell>
          <cell r="E322" t="str">
            <v>1.698,75</v>
          </cell>
        </row>
        <row r="323">
          <cell r="B323">
            <v>103433</v>
          </cell>
          <cell r="C323" t="str">
            <v>COTOVELO 90 GRAUS, EM PEAD LISO PARA REDE DE ÁGUA OU ESGOTO, DIÂMETRO DE 20 MM, JUNTA SOLDADA POR ELETROFUSÃO (NÃO INCLUI A EXECUÇÃO DE SOLDA). AF_12/2021</v>
          </cell>
          <cell r="D323" t="str">
            <v>UN</v>
          </cell>
          <cell r="E323" t="str">
            <v>35,10</v>
          </cell>
        </row>
        <row r="324">
          <cell r="B324">
            <v>103434</v>
          </cell>
          <cell r="C324" t="str">
            <v>COTOVELO 90 GRAUS, EM PEAD LISO PARA REDE DE ÁGUA OU ESGOTO, DIÂMETRO DE 32 MM, JUNTA SOLDADA POR ELETROFUSÃO (NÃO INCLUI A EXECUÇÃO DE SOLDA). AF_12/2021</v>
          </cell>
          <cell r="D324" t="str">
            <v>UN</v>
          </cell>
          <cell r="E324" t="str">
            <v>48,39</v>
          </cell>
        </row>
        <row r="325">
          <cell r="B325">
            <v>103435</v>
          </cell>
          <cell r="C325" t="str">
            <v>COTOVELO 90 GRAUS, EM PEAD LISO PARA REDE DE ÁGUA OU ESGOTO, DIÂMETRO DE 63 MM, JUNTA SOLDADA POR ELETROFUSÃO (NÃO INCLUI A EXECUÇÃO DE SOLDA). AF_12/2021</v>
          </cell>
          <cell r="D325" t="str">
            <v>UN</v>
          </cell>
          <cell r="E325" t="str">
            <v>89,88</v>
          </cell>
        </row>
        <row r="326">
          <cell r="B326">
            <v>103436</v>
          </cell>
          <cell r="C326" t="str">
            <v>COTOVELO 90 GRAUS, POLIETILENO DE ALTA DENSIDADE (PEAD) PARA REDE DE ÁGUA OU ESGOTO, DIÂMETRO DE 200 MM, JUNTA SOLDADA POR ELETROFUSÃO (NÃO INCLUI A EXECUÇÃO DE SOLDA). AF_12/2021</v>
          </cell>
          <cell r="D326" t="str">
            <v>UN</v>
          </cell>
          <cell r="E326" t="str">
            <v>2.409,22</v>
          </cell>
        </row>
        <row r="327">
          <cell r="B327">
            <v>103437</v>
          </cell>
          <cell r="C327" t="str">
            <v>TÊ DE SERVIÇO, EM PEAD LISO PARA REDE DE ÁGUA OU ESGOTO, DIÂMETRO DE 63 X 20 MM, JUNTA SOLDADA POR ELETROFUSÃO (NÃO INCLUI A EXECUÇÃO DE SOLDA). AF_12/2021</v>
          </cell>
          <cell r="D327" t="str">
            <v>UN</v>
          </cell>
          <cell r="E327" t="str">
            <v>186,68</v>
          </cell>
        </row>
        <row r="328">
          <cell r="B328">
            <v>103438</v>
          </cell>
          <cell r="C328" t="str">
            <v>TÊ DE SERVIÇO, EM PEAD LISO PARA REDE DE ÁGUA OU ESGOTO, DIÂMETRO DE 63 X 32 MM, JUNTA SOLDADA POR ELETROFUSÃO (NÃO INCLUI A EXECUÇÃO DE SOLDA). AF_12/2021</v>
          </cell>
          <cell r="D328" t="str">
            <v>UN</v>
          </cell>
          <cell r="E328" t="str">
            <v>186,68</v>
          </cell>
        </row>
        <row r="329">
          <cell r="B329">
            <v>103439</v>
          </cell>
          <cell r="C329" t="str">
            <v>TÊ DE SERVIÇO, EM PEAD LISO PARA REDE DE ÁGUA OU ESGOTO, DIÂMETRO DE 63 X 63 MM, JUNTA SOLDADA POR ELETROFUSÃO (NÃO INCLUI A EXECUÇÃO DE SOLDA). AF_12/2021</v>
          </cell>
          <cell r="D329" t="str">
            <v>UN</v>
          </cell>
          <cell r="E329" t="str">
            <v>220,78</v>
          </cell>
        </row>
        <row r="330">
          <cell r="B330">
            <v>103440</v>
          </cell>
          <cell r="C330" t="str">
            <v>TÊ DE SERVIÇO, EM PEAD LISO PARA REDE DE ÁGUA OU ESGOTO, DIÂMETRO DE 200 X 20 MM, JUNTA SOLDADA POR ELETROFUSÃO (NÃO INCLUI A EXECUÇÃO DE SOLDA). AF_12/2021</v>
          </cell>
          <cell r="D330" t="str">
            <v>UN</v>
          </cell>
          <cell r="E330" t="str">
            <v>416,22</v>
          </cell>
        </row>
        <row r="331">
          <cell r="B331">
            <v>103441</v>
          </cell>
          <cell r="C331" t="str">
            <v>TÊ DE SERVIÇO, EM PEAD LISO PARA REDE DE ÁGUA OU ESGOTO, DIÂMETRO DE 200 X 32 MM, JUNTA SOLDADA POR ELETROFUSÃO (NÃO INCLUI A EXECUÇÃO DE SOLDA). AF_12/2021</v>
          </cell>
          <cell r="D331" t="str">
            <v>UN</v>
          </cell>
          <cell r="E331" t="str">
            <v>421,75</v>
          </cell>
        </row>
        <row r="332">
          <cell r="B332">
            <v>103442</v>
          </cell>
          <cell r="C332" t="str">
            <v>TÊ DE SERVIÇO, EM PEAD LISO PARA REDE DE ÁGUA OU ESGOTO, DIÂMETRO DE 200 X 63 MM, JUNTA SOLDADA POR ELETROFUSÃO (NÃO INCLUI A EXECUÇÃO DE SOLDA). AF_12/2021</v>
          </cell>
          <cell r="D332" t="str">
            <v>UN</v>
          </cell>
          <cell r="E332" t="str">
            <v>555,07</v>
          </cell>
        </row>
        <row r="333">
          <cell r="B333">
            <v>93206</v>
          </cell>
          <cell r="C333" t="str">
            <v>EXECUÇÃO DE ESCRITÓRIO EM CANTEIRO DE OBRA EM ALVENARIA, NÃO INCLUSO MOBILIÁRIO E EQUIPAMENTOS. AF_02/2016</v>
          </cell>
          <cell r="D333" t="str">
            <v>M2</v>
          </cell>
          <cell r="E333" t="str">
            <v>1.161,64</v>
          </cell>
        </row>
        <row r="334">
          <cell r="B334">
            <v>93207</v>
          </cell>
          <cell r="C334" t="str">
            <v>EXECUÇÃO DE ESCRITÓRIO EM CANTEIRO DE OBRA EM CHAPA DE MADEIRA COMPENSADA, NÃO INCLUSO MOBILIÁRIO E EQUIPAMENTOS. AF_02/2016</v>
          </cell>
          <cell r="D334" t="str">
            <v>M2</v>
          </cell>
          <cell r="E334" t="str">
            <v>1.147,08</v>
          </cell>
        </row>
        <row r="335">
          <cell r="B335">
            <v>93208</v>
          </cell>
          <cell r="C335" t="str">
            <v>EXECUÇÃO DE ALMOXARIFADO EM CANTEIRO DE OBRA EM CHAPA DE MADEIRA COMPENSADA, INCLUSO PRATELEIRAS. AF_02/2016</v>
          </cell>
          <cell r="D335" t="str">
            <v>M2</v>
          </cell>
          <cell r="E335" t="str">
            <v>906,26</v>
          </cell>
        </row>
        <row r="336">
          <cell r="B336">
            <v>93209</v>
          </cell>
          <cell r="C336" t="str">
            <v>EXECUÇÃO DE ALMOXARIFADO EM CANTEIRO DE OBRA EM ALVENARIA, INCLUSO PRATELEIRAS. AF_02/2016</v>
          </cell>
          <cell r="D336" t="str">
            <v>M2</v>
          </cell>
          <cell r="E336" t="str">
            <v>944,65</v>
          </cell>
        </row>
        <row r="337">
          <cell r="B337">
            <v>93210</v>
          </cell>
          <cell r="C337" t="str">
            <v>EXECUÇÃO DE REFEITÓRIO EM CANTEIRO DE OBRA EM CHAPA DE MADEIRA COMPENSADA, NÃO INCLUSO MOBILIÁRIO E EQUIPAMENTOS. AF_02/2016</v>
          </cell>
          <cell r="D337" t="str">
            <v>M2</v>
          </cell>
          <cell r="E337" t="str">
            <v>608,09</v>
          </cell>
        </row>
        <row r="338">
          <cell r="B338">
            <v>93211</v>
          </cell>
          <cell r="C338" t="str">
            <v>EXECUÇÃO DE REFEITÓRIO EM CANTEIRO DE OBRA EM ALVENARIA, NÃO INCLUSO MOBILIÁRIO E EQUIPAMENTOS. AF_02/2016</v>
          </cell>
          <cell r="D338" t="str">
            <v>M2</v>
          </cell>
          <cell r="E338" t="str">
            <v>597,01</v>
          </cell>
        </row>
        <row r="339">
          <cell r="B339">
            <v>93212</v>
          </cell>
          <cell r="C339" t="str">
            <v>EXECUÇÃO DE SANITÁRIO E VESTIÁRIO EM CANTEIRO DE OBRA EM CHAPA DE MADEIRA COMPENSADA, NÃO INCLUSO MOBILIÁRIO. AF_02/2016</v>
          </cell>
          <cell r="D339" t="str">
            <v>M2</v>
          </cell>
          <cell r="E339" t="str">
            <v>1.012,60</v>
          </cell>
        </row>
        <row r="340">
          <cell r="B340">
            <v>93213</v>
          </cell>
          <cell r="C340" t="str">
            <v>EXECUÇÃO DE SANITÁRIO E VESTIÁRIO EM CANTEIRO DE OBRA EM ALVENARIA, NÃO INCLUSO MOBILIÁRIO. AF_02/2016</v>
          </cell>
          <cell r="D340" t="str">
            <v>M2</v>
          </cell>
          <cell r="E340" t="str">
            <v>1.026,01</v>
          </cell>
        </row>
        <row r="341">
          <cell r="B341">
            <v>93214</v>
          </cell>
          <cell r="C341" t="str">
            <v>EXECUÇÃO DE RESERVATÓRIO ELEVADO DE ÁGUA (1000 LITROS) EM CANTEIRO DE OBRA, APOIADO EM ESTRUTURA DE MADEIRA. AF_02/2016</v>
          </cell>
          <cell r="D341" t="str">
            <v>UN</v>
          </cell>
          <cell r="E341" t="str">
            <v>5.863,41</v>
          </cell>
        </row>
        <row r="342">
          <cell r="B342">
            <v>93243</v>
          </cell>
          <cell r="C342" t="str">
            <v>EXECUÇÃO DE RESERVATÓRIO ELEVADO DE ÁGUA (2000 LITROS) EM CANTEIRO DE OBRA, APOIADO EM ESTRUTURA DE MADEIRA. AF_02/2016</v>
          </cell>
          <cell r="D342" t="str">
            <v>UN</v>
          </cell>
          <cell r="E342" t="str">
            <v>9.078,45</v>
          </cell>
        </row>
        <row r="343">
          <cell r="B343">
            <v>93582</v>
          </cell>
          <cell r="C343" t="str">
            <v>EXECUÇÃO DE CENTRAL DE ARMADURA EM CANTEIRO DE OBRA, NÃO INCLUSO MOBILIÁRIO E EQUIPAMENTOS. AF_04/2016</v>
          </cell>
          <cell r="D343" t="str">
            <v>M2</v>
          </cell>
          <cell r="E343" t="str">
            <v>275,26</v>
          </cell>
        </row>
        <row r="344">
          <cell r="B344">
            <v>93583</v>
          </cell>
          <cell r="C344" t="str">
            <v>EXECUÇÃO DE CENTRAL DE FÔRMAS, PRODUÇÃO DE ARGAMASSA OU CONCRETO EM CANTEIRO DE OBRA, NÃO INCLUSO MOBILIÁRIO E EQUIPAMENTOS. AF_04/2016</v>
          </cell>
          <cell r="D344" t="str">
            <v>M2</v>
          </cell>
          <cell r="E344" t="str">
            <v>443,63</v>
          </cell>
        </row>
        <row r="345">
          <cell r="B345">
            <v>93584</v>
          </cell>
          <cell r="C345" t="str">
            <v>EXECUÇÃO DE DEPÓSITO EM CANTEIRO DE OBRA EM CHAPA DE MADEIRA COMPENSADA, NÃO INCLUSO MOBILIÁRIO. AF_04/2016</v>
          </cell>
          <cell r="D345" t="str">
            <v>M2</v>
          </cell>
          <cell r="E345" t="str">
            <v>878,77</v>
          </cell>
        </row>
        <row r="346">
          <cell r="B346">
            <v>93585</v>
          </cell>
          <cell r="C346" t="str">
            <v>EXECUÇÃO DE GUARITA EM CANTEIRO DE OBRA EM CHAPA DE MADEIRA COMPENSADA, NÃO INCLUSO MOBILIÁRIO. AF_04/2016</v>
          </cell>
          <cell r="D346" t="str">
            <v>M2</v>
          </cell>
          <cell r="E346" t="str">
            <v>1.193,33</v>
          </cell>
        </row>
        <row r="347">
          <cell r="B347">
            <v>98441</v>
          </cell>
          <cell r="C347" t="str">
            <v>PAREDE DE MADEIRA COMPENSADA PARA CONSTRUÇÃO TEMPORÁRIA EM CHAPA SIMPLES, EXTERNA, COM ÁREA LÍQUIDA MAIOR OU IGUAL A 6 M², SEM VÃO. AF_05/2018</v>
          </cell>
          <cell r="D347" t="str">
            <v>M2</v>
          </cell>
          <cell r="E347" t="str">
            <v>141,65</v>
          </cell>
        </row>
        <row r="348">
          <cell r="B348">
            <v>98442</v>
          </cell>
          <cell r="C348" t="str">
            <v>PAREDE DE MADEIRA COMPENSADA PARA CONSTRUÇÃO TEMPORÁRIA EM CHAPA SIMPLES, EXTERNA, COM ÁREA LÍQUIDA MENOR QUE 6 M², SEM VÃO. AF_05/2018</v>
          </cell>
          <cell r="D348" t="str">
            <v>M2</v>
          </cell>
          <cell r="E348" t="str">
            <v>144,43</v>
          </cell>
        </row>
        <row r="349">
          <cell r="B349">
            <v>98443</v>
          </cell>
          <cell r="C349" t="str">
            <v>PAREDE DE MADEIRA COMPENSADA PARA CONSTRUÇÃO TEMPORÁRIA EM CHAPA SIMPLES, INTERNA, COM ÁREA LÍQUIDA MAIOR OU IGUAL A 6 M², SEM VÃO. AF_05/2018</v>
          </cell>
          <cell r="D349" t="str">
            <v>M2</v>
          </cell>
          <cell r="E349" t="str">
            <v>125,53</v>
          </cell>
        </row>
        <row r="350">
          <cell r="B350">
            <v>98444</v>
          </cell>
          <cell r="C350" t="str">
            <v>PAREDE DE MADEIRA COMPENSADA PARA CONSTRUÇÃO TEMPORÁRIA EM CHAPA SIMPLES, INTERNA, COM ÁREA LÍQUIDA MENOR QUE 6 M², SEM VÃO. AF_05/2018</v>
          </cell>
          <cell r="D350" t="str">
            <v>M2</v>
          </cell>
          <cell r="E350" t="str">
            <v>127,52</v>
          </cell>
        </row>
        <row r="351">
          <cell r="B351">
            <v>98445</v>
          </cell>
          <cell r="C351" t="str">
            <v>PAREDE DE MADEIRA COMPENSADA PARA CONSTRUÇÃO TEMPORÁRIA EM CHAPA SIMPLES, EXTERNA, COM ÁREA LÍQUIDA MAIOR OU IGUAL A 6 M², COM VÃO. AF_05/2018</v>
          </cell>
          <cell r="D351" t="str">
            <v>M2</v>
          </cell>
          <cell r="E351" t="str">
            <v>168,11</v>
          </cell>
        </row>
        <row r="352">
          <cell r="B352">
            <v>98446</v>
          </cell>
          <cell r="C352" t="str">
            <v>PAREDE DE MADEIRA COMPENSADA PARA CONSTRUÇÃO TEMPORÁRIA EM CHAPA SIMPLES, EXTERNA, COM ÁREA LÍQUIDA MENOR QUE 6 M², COM VÃO. AF_05/2018</v>
          </cell>
          <cell r="D352" t="str">
            <v>M2</v>
          </cell>
          <cell r="E352" t="str">
            <v>212,12</v>
          </cell>
        </row>
        <row r="353">
          <cell r="B353">
            <v>98447</v>
          </cell>
          <cell r="C353" t="str">
            <v>PAREDE DE MADEIRA COMPENSADA PARA CONSTRUÇÃO TEMPORÁRIA EM CHAPA SIMPLES, INTERNA, COM ÁREA LÍQUIDA MAIOR OU IGUAL A 6 M², COM VÃO. AF_05/2018</v>
          </cell>
          <cell r="D353" t="str">
            <v>M2</v>
          </cell>
          <cell r="E353" t="str">
            <v>145,64</v>
          </cell>
        </row>
        <row r="354">
          <cell r="B354">
            <v>98448</v>
          </cell>
          <cell r="C354" t="str">
            <v>PAREDE DE MADEIRA COMPENSADA PARA CONSTRUÇÃO TEMPORÁRIA EM CHAPA SIMPLES, INTERNA, COM ÁREA LÍQUIDA MENOR QUE 6 M², COM VÃO. AF_05/2018</v>
          </cell>
          <cell r="D354" t="str">
            <v>M2</v>
          </cell>
          <cell r="E354" t="str">
            <v>179,81</v>
          </cell>
        </row>
        <row r="355">
          <cell r="B355">
            <v>98449</v>
          </cell>
          <cell r="C355" t="str">
            <v>PAREDE DE MADEIRA COMPENSADA PARA CONSTRUÇÃO TEMPORÁRIA EM CHAPA DUPLA, EXTERNA, COM ÁREA LÍQUIDA MAIOR OU IGUAL A 6 M², SEM VÃO. AF_05/2018</v>
          </cell>
          <cell r="D355" t="str">
            <v>M2</v>
          </cell>
          <cell r="E355" t="str">
            <v>191,47</v>
          </cell>
        </row>
        <row r="356">
          <cell r="B356">
            <v>98450</v>
          </cell>
          <cell r="C356" t="str">
            <v>PAREDE DE MADEIRA COMPENSADA PARA CONSTRUÇÃO TEMPORÁRIA EM CHAPA DUPLA, EXTERNA, COM ÁREA LÍQUIDA MENOR QUE 6 M², SEM VÃO. AF_05/2018</v>
          </cell>
          <cell r="D356" t="str">
            <v>M2</v>
          </cell>
          <cell r="E356" t="str">
            <v>195,49</v>
          </cell>
        </row>
        <row r="357">
          <cell r="B357">
            <v>98451</v>
          </cell>
          <cell r="C357" t="str">
            <v>PAREDE DE MADEIRA COMPENSADA PARA CONSTRUÇÃO TEMPORÁRIA EM CHAPA DUPLA, INTERNA, COM ÁREA LÍQUIDA MAIOR OU IGUAL A 6 M², SEM VÃO. AF_05/2018</v>
          </cell>
          <cell r="D357" t="str">
            <v>M2</v>
          </cell>
          <cell r="E357" t="str">
            <v>172,98</v>
          </cell>
        </row>
        <row r="358">
          <cell r="B358">
            <v>98452</v>
          </cell>
          <cell r="C358" t="str">
            <v>PAREDE DE MADEIRA COMPENSADA PARA CONSTRUÇÃO TEMPORÁRIA EM CHAPA DUPLA, INTERNA, COM ÁREA LÍQUIDA MENOR QUE 6 M², SEM VÃO. AF_05/2018</v>
          </cell>
          <cell r="D358" t="str">
            <v>M2</v>
          </cell>
          <cell r="E358" t="str">
            <v>175,42</v>
          </cell>
        </row>
        <row r="359">
          <cell r="B359">
            <v>98453</v>
          </cell>
          <cell r="C359" t="str">
            <v>PAREDE DE MADEIRA COMPENSADA PARA CONSTRUÇÃO TEMPORÁRIA EM CHAPA DUPLA, EXTERNA, COM ÁREA LÍQUIDA MAIOR OU IGUAL A QUE 6 M², COM VÃO. AF_05/2018</v>
          </cell>
          <cell r="D359" t="str">
            <v>M2</v>
          </cell>
          <cell r="E359" t="str">
            <v>222,74</v>
          </cell>
        </row>
        <row r="360">
          <cell r="B360">
            <v>98454</v>
          </cell>
          <cell r="C360" t="str">
            <v>PAREDE DE MADEIRA COMPENSADA PARA CONSTRUÇÃO TEMPORÁRIA EM CHAPA DUPLA, EXTERNA, COM ÁREA LÍQUIDA MENOR QUE 6 M², COM VÃO. AF_05/2018</v>
          </cell>
          <cell r="D360" t="str">
            <v>M2</v>
          </cell>
          <cell r="E360" t="str">
            <v>278,41</v>
          </cell>
        </row>
        <row r="361">
          <cell r="B361">
            <v>98455</v>
          </cell>
          <cell r="C361" t="str">
            <v>PAREDE DE MADEIRA COMPENSADA PARA CONSTRUÇÃO TEMPORÁRIA EM CHAPA DUPLA, INTERNA, COM ÁREA LÍQUIDA MAIOR OU IGUAL A 6 M², COM VÃO. AF_05/2018</v>
          </cell>
          <cell r="D361" t="str">
            <v>M2</v>
          </cell>
          <cell r="E361" t="str">
            <v>197,89</v>
          </cell>
        </row>
        <row r="362">
          <cell r="B362">
            <v>98456</v>
          </cell>
          <cell r="C362" t="str">
            <v>PAREDE DE MADEIRA COMPENSADA PARA CONSTRUÇÃO TEMPORÁRIA EM CHAPA DUPLA, INTERNA, COM ÁREA LÍQUIDA MENOR QUE 6 M², COM VÃO. AF_05/2018</v>
          </cell>
          <cell r="D362" t="str">
            <v>M2</v>
          </cell>
          <cell r="E362" t="str">
            <v>242,93</v>
          </cell>
        </row>
        <row r="363">
          <cell r="B363">
            <v>98458</v>
          </cell>
          <cell r="C363" t="str">
            <v>TAPUME COM COMPENSADO DE MADEIRA. AF_05/2018</v>
          </cell>
          <cell r="D363" t="str">
            <v>M2</v>
          </cell>
          <cell r="E363" t="str">
            <v>136,96</v>
          </cell>
        </row>
        <row r="364">
          <cell r="B364">
            <v>98459</v>
          </cell>
          <cell r="C364" t="str">
            <v>TAPUME COM TELHA METÁLICA. AF_05/2018</v>
          </cell>
          <cell r="D364" t="str">
            <v>M2</v>
          </cell>
          <cell r="E364" t="str">
            <v>109,32</v>
          </cell>
        </row>
        <row r="365">
          <cell r="B365">
            <v>98460</v>
          </cell>
          <cell r="C365" t="str">
            <v>PISO PARA CONSTRUÇÃO TEMPORÁRIA EM MADEIRA, SEM REAPROVEITAMENTO. AF_05/2018</v>
          </cell>
          <cell r="D365" t="str">
            <v>M2</v>
          </cell>
          <cell r="E365" t="str">
            <v>178,06</v>
          </cell>
        </row>
        <row r="366">
          <cell r="B366">
            <v>98461</v>
          </cell>
          <cell r="C366" t="str">
            <v>ESTRUTURA DE MADEIRA PROVISÓRIA PARA SUPORTE DE CAIXA D ÁGUA ELEVADA DE 1000 LITROS. AF_05/2018_P</v>
          </cell>
          <cell r="D366" t="str">
            <v>UN</v>
          </cell>
          <cell r="E366" t="str">
            <v>5.052,24</v>
          </cell>
        </row>
        <row r="367">
          <cell r="B367">
            <v>98462</v>
          </cell>
          <cell r="C367" t="str">
            <v>ESTRUTURA DE MADEIRA PROVISÓRIA PARA SUPORTE DE CAIXA D ÁGUA ELEVADA DE 3000 LITROS. AF_05/2018_P</v>
          </cell>
          <cell r="D367" t="str">
            <v>UN</v>
          </cell>
          <cell r="E367" t="str">
            <v>7.675,02</v>
          </cell>
        </row>
        <row r="368">
          <cell r="B368">
            <v>5631</v>
          </cell>
          <cell r="C368" t="str">
            <v>ESCAVADEIRA HIDRÁULICA SOBRE ESTEIRAS, CAÇAMBA 0,80 M3, PESO OPERACIONAL 17 T, POTENCIA BRUTA 111 HP - CHP DIURNO. AF_06/2014</v>
          </cell>
          <cell r="D368" t="str">
            <v>CHP</v>
          </cell>
          <cell r="E368" t="str">
            <v>209,90</v>
          </cell>
        </row>
        <row r="369">
          <cell r="B369">
            <v>5678</v>
          </cell>
          <cell r="C369" t="str">
            <v>RETROESCAVADEIRA SOBRE RODAS COM CARREGADEIRA, TRAÇÃO 4X4, POTÊNCIA LÍQ. 88 HP, CAÇAMBA CARREG. CAP. MÍN. 1 M3, CAÇAMBA RETRO CAP. 0,26 M3, PESO OPERACIONAL MÍN. 6.674 KG, PROFUNDIDADE ESCAVAÇÃO MÁX. 4,37 M - CHP DIURNO. AF_06/2014</v>
          </cell>
          <cell r="D369" t="str">
            <v>CHP</v>
          </cell>
          <cell r="E369" t="str">
            <v>139,58</v>
          </cell>
        </row>
        <row r="370">
          <cell r="B370">
            <v>5680</v>
          </cell>
          <cell r="C370" t="str">
            <v>RETROESCAVADEIRA SOBRE RODAS COM CARREGADEIRA, TRAÇÃO 4X2, POTÊNCIA LÍQ. 79 HP, CAÇAMBA CARREG. CAP. MÍN. 1 M3, CAÇAMBA RETRO CAP. 0,20 M3, PESO OPERACIONAL MÍN. 6.570 KG, PROFUNDIDADE ESCAVAÇÃO MÁX. 4,37 M - CHP DIURNO. AF_06/2014</v>
          </cell>
          <cell r="D370" t="str">
            <v>CHP</v>
          </cell>
          <cell r="E370" t="str">
            <v>127,01</v>
          </cell>
        </row>
        <row r="371">
          <cell r="B371">
            <v>5684</v>
          </cell>
          <cell r="C371" t="str">
            <v>ROLO COMPACTADOR VIBRATÓRIO DE UM CILINDRO AÇO LISO, POTÊNCIA 80 HP, PESO OPERACIONAL MÁXIMO 8,1 T, IMPACTO DINÂMICO 16,15 / 9,5 T, LARGURA DE TRABALHO 1,68 M - CHP DIURNO. AF_06/2014</v>
          </cell>
          <cell r="D371" t="str">
            <v>CHP</v>
          </cell>
          <cell r="E371" t="str">
            <v>159,22</v>
          </cell>
        </row>
        <row r="372">
          <cell r="B372">
            <v>5689</v>
          </cell>
          <cell r="C372" t="str">
            <v>GRADE DE DISCO CONTROLE REMOTO REBOCÁVEL, COM 24 DISCOS 24 X 6 MM COM PNEUS PARA TRANSPORTE - CHP DIURNO. AF_06/2014</v>
          </cell>
          <cell r="D372" t="str">
            <v>CHP</v>
          </cell>
          <cell r="E372" t="str">
            <v>8,05</v>
          </cell>
        </row>
        <row r="373">
          <cell r="B373">
            <v>5795</v>
          </cell>
          <cell r="C373" t="str">
            <v>MARTELETE OU ROMPEDOR PNEUMÁTICO MANUAL, 28 KG, COM SILENCIADOR - CHP DIURNO. AF_07/2016</v>
          </cell>
          <cell r="D373" t="str">
            <v>CHP</v>
          </cell>
          <cell r="E373" t="str">
            <v>18,49</v>
          </cell>
        </row>
        <row r="374">
          <cell r="B374">
            <v>5811</v>
          </cell>
          <cell r="C374" t="str">
            <v>CAMINHÃO BASCULANTE 6 M3, PESO BRUTO TOTAL 16.000 KG, CARGA ÚTIL MÁXIMA 13.071 KG, DISTÂNCIA ENTRE EIXOS 4,80 M, POTÊNCIA 230 CV INCLUSIVE CAÇAMBA METÁLICA - CHP DIURNO. AF_06/2014</v>
          </cell>
          <cell r="D374" t="str">
            <v>CHP</v>
          </cell>
          <cell r="E374" t="str">
            <v>195,11</v>
          </cell>
        </row>
        <row r="375">
          <cell r="B375">
            <v>5823</v>
          </cell>
          <cell r="C375" t="str">
            <v>USINA DE CONCRETO FIXA, CAPACIDADE NOMINAL DE 90 A 120 M3/H, SEM SILO - CHP DIURNO. AF_07/2016</v>
          </cell>
          <cell r="D375" t="str">
            <v>CHP</v>
          </cell>
          <cell r="E375" t="str">
            <v>183,04</v>
          </cell>
        </row>
        <row r="376">
          <cell r="B376">
            <v>5824</v>
          </cell>
          <cell r="C376" t="str">
            <v>CAMINHÃO TOCO, PBT 16.000 KG, CARGA ÚTIL MÁX. 10.685 KG, DIST. ENTRE EIXOS 4,8 M, POTÊNCIA 189 CV, INCLUSIVE CARROCERIA FIXA ABERTA DE MADEIRA P/ TRANSPORTE GERAL DE CARGA SECA, DIMEN. APROX. 2,5 X 7,00 X 0,50 M - CHP DIURNO. AF_06/2014</v>
          </cell>
          <cell r="D376" t="str">
            <v>CHP</v>
          </cell>
          <cell r="E376" t="str">
            <v>211,39</v>
          </cell>
        </row>
        <row r="377">
          <cell r="B377">
            <v>5835</v>
          </cell>
          <cell r="C377" t="str">
            <v>VIBROACABADORA DE ASFALTO SOBRE ESTEIRAS, LARGURA DE PAVIMENTAÇÃO 1,90 M A 5,30 M, POTÊNCIA 105 HP CAPACIDADE 450 T/H - CHP DIURNO. AF_11/2014</v>
          </cell>
          <cell r="D377" t="str">
            <v>CHP</v>
          </cell>
          <cell r="E377" t="str">
            <v>404,08</v>
          </cell>
        </row>
        <row r="378">
          <cell r="B378">
            <v>5839</v>
          </cell>
          <cell r="C378" t="str">
            <v>VASSOURA MECÂNICA REBOCÁVEL COM ESCOVA CILÍNDRICA, LARGURA ÚTIL DE VARRIMENTO DE 2,44 M - CHP DIURNO. AF_06/2014</v>
          </cell>
          <cell r="D378" t="str">
            <v>CHP</v>
          </cell>
          <cell r="E378" t="str">
            <v>12,09</v>
          </cell>
        </row>
        <row r="379">
          <cell r="B379">
            <v>5843</v>
          </cell>
          <cell r="C379" t="str">
            <v>TRATOR DE PNEUS, POTÊNCIA 122 CV, TRAÇÃO 4X4, PESO COM LASTRO DE 4.510 KG - CHP DIURNO. AF_06/2014</v>
          </cell>
          <cell r="D379" t="str">
            <v>CHP</v>
          </cell>
          <cell r="E379" t="str">
            <v>173,29</v>
          </cell>
        </row>
        <row r="380">
          <cell r="B380">
            <v>5847</v>
          </cell>
          <cell r="C380" t="str">
            <v>TRATOR DE ESTEIRAS, POTÊNCIA 170 HP, PESO OPERACIONAL 19 T, CAÇAMBA 5,2 M3 - CHP DIURNO. AF_06/2014</v>
          </cell>
          <cell r="D380" t="str">
            <v>CHP</v>
          </cell>
          <cell r="E380" t="str">
            <v>266,18</v>
          </cell>
        </row>
        <row r="381">
          <cell r="B381">
            <v>5851</v>
          </cell>
          <cell r="C381" t="str">
            <v>TRATOR DE ESTEIRAS, POTÊNCIA 150 HP, PESO OPERACIONAL 16,7 T, COM RODA MOTRIZ ELEVADA E LÂMINA 3,18 M3 - CHP DIURNO. AF_06/2014</v>
          </cell>
          <cell r="D381" t="str">
            <v>CHP</v>
          </cell>
          <cell r="E381" t="str">
            <v>252,10</v>
          </cell>
        </row>
        <row r="382">
          <cell r="B382">
            <v>5855</v>
          </cell>
          <cell r="C382" t="str">
            <v>TRATOR DE ESTEIRAS, POTÊNCIA 347 HP, PESO OPERACIONAL 38,5 T, COM LÂMINA 8,70 M3 - CHP DIURNO. AF_06/2014</v>
          </cell>
          <cell r="D382" t="str">
            <v>CHP</v>
          </cell>
          <cell r="E382" t="str">
            <v>679,58</v>
          </cell>
        </row>
        <row r="383">
          <cell r="B383">
            <v>5863</v>
          </cell>
          <cell r="C383" t="str">
            <v>ROLO COMPACTADOR VIBRATÓRIO REBOCÁVEL, CILINDRO DE AÇO LISO, POTÊNCIA DE TRAÇÃO DE 65 CV, PESO 4,7 T, IMPACTO DINÂMICO 18,3 T, LARGURA DE TRABALHO 1,67 M - CHP DIURNO. AF_02/2016</v>
          </cell>
          <cell r="D383" t="str">
            <v>CHP</v>
          </cell>
          <cell r="E383" t="str">
            <v>22,44</v>
          </cell>
        </row>
        <row r="384">
          <cell r="B384">
            <v>5867</v>
          </cell>
          <cell r="C384" t="str">
            <v>ROLO COMPACTADOR VIBRATÓRIO TANDEM AÇO LISO, POTÊNCIA 58 HP, PESO SEM/COM LASTRO 6,5 / 9,4 T, LARGURA DE TRABALHO 1,2 M - CHP DIURNO. AF_06/2014</v>
          </cell>
          <cell r="D384" t="str">
            <v>CHP</v>
          </cell>
          <cell r="E384" t="str">
            <v>156,86</v>
          </cell>
        </row>
        <row r="385">
          <cell r="B385">
            <v>5875</v>
          </cell>
          <cell r="C385" t="str">
            <v>RETROESCAVADEIRA SOBRE RODAS COM CARREGADEIRA, TRAÇÃO 4X4, POTÊNCIA LÍQ. 72 HP, CAÇAMBA CARREG. CAP. MÍN. 0,79 M3, CAÇAMBA RETRO CAP. 0,18 M3, PESO OPERACIONAL MÍN. 7.140 KG, PROFUNDIDADE ESCAVAÇÃO MÁX. 4,50 M - CHP DIURNO. AF_06/2014</v>
          </cell>
          <cell r="D385" t="str">
            <v>CHP</v>
          </cell>
          <cell r="E385" t="str">
            <v>126,54</v>
          </cell>
        </row>
        <row r="386">
          <cell r="B386">
            <v>5879</v>
          </cell>
          <cell r="C386" t="str">
            <v>ROLO COMPACTADOR VIBRATÓRIO PÉ DE CARNEIRO, OPERADO POR CONTROLE REMOTO, POTÊNCIA 12,5 KW, PESO OPERACIONAL 1,675 T, LARGURA DE TRABALHO 0,85 M - CHP DIURNO. AF_02/2016</v>
          </cell>
          <cell r="D386" t="str">
            <v>CHP</v>
          </cell>
          <cell r="E386" t="str">
            <v>132,87</v>
          </cell>
        </row>
        <row r="387">
          <cell r="B387">
            <v>5882</v>
          </cell>
          <cell r="C387" t="str">
            <v>USINA DE LAMA ASFÁLTICA, PROD 30 A 50 T/H, SILO DE AGREGADO 7 M3, RESERVATÓRIOS PARA EMULSÃO E ÁGUA DE 2,3 M3 CADA, MISTURADOR TIPO PUG MILL A SER MONTADO SOBRE CAMINHÃO - CHP DIURNO. AF_10/2014</v>
          </cell>
          <cell r="D387" t="str">
            <v>CHP</v>
          </cell>
          <cell r="E387" t="str">
            <v>126,70</v>
          </cell>
        </row>
        <row r="388">
          <cell r="B388">
            <v>5890</v>
          </cell>
          <cell r="C388" t="str">
            <v>CAMINHÃO TOCO, PESO BRUTO TOTAL 14.300 KG, CARGA ÚTIL MÁXIMA 9590 KG, DISTÂNCIA ENTRE EIXOS 4,76 M, POTÊNCIA 185 CV (NÃO INCLUI CARROCERIA) - CHP DIURNO. AF_06/2014</v>
          </cell>
          <cell r="D388" t="str">
            <v>CHP</v>
          </cell>
          <cell r="E388" t="str">
            <v>200,03</v>
          </cell>
        </row>
        <row r="389">
          <cell r="B389">
            <v>5894</v>
          </cell>
          <cell r="C389" t="str">
            <v>CAMINHÃO TOCO, PESO BRUTO TOTAL 16.000 KG, CARGA ÚTIL MÁXIMA DE 10.685 KG, DISTÂNCIA ENTRE EIXOS 4,80 M, POTÊNCIA 189 CV EXCLUSIVE CARROCERIA - CHP DIURNO. AF_06/2014</v>
          </cell>
          <cell r="D389" t="str">
            <v>CHP</v>
          </cell>
          <cell r="E389" t="str">
            <v>207,52</v>
          </cell>
        </row>
        <row r="390">
          <cell r="B390">
            <v>5901</v>
          </cell>
          <cell r="C390" t="str">
            <v>CAMINHÃO PIPA 10.000 L TRUCADO, PESO BRUTO TOTAL 23.000 KG, CARGA ÚTIL MÁXIMA 15.935 KG, DISTÂNCIA ENTRE EIXOS 4,8 M, POTÊNCIA 230 CV, INCLUSIVE TANQUE DE AÇO PARA TRANSPORTE DE ÁGUA - CHP DIURNO. AF_06/2014</v>
          </cell>
          <cell r="D390" t="str">
            <v>CHP</v>
          </cell>
          <cell r="E390" t="str">
            <v>323,07</v>
          </cell>
        </row>
        <row r="391">
          <cell r="B391">
            <v>5909</v>
          </cell>
          <cell r="C391" t="str">
            <v>ESPARGIDOR DE ASFALTO PRESSURIZADO COM TANQUE DE 2500 L, REBOCÁVEL COM MOTOR A GASOLINA POTÊNCIA 3,4 HP - CHP DIURNO. AF_07/2014</v>
          </cell>
          <cell r="D391" t="str">
            <v>CHP</v>
          </cell>
          <cell r="E391" t="str">
            <v>31,22</v>
          </cell>
        </row>
        <row r="392">
          <cell r="B392">
            <v>5921</v>
          </cell>
          <cell r="C392" t="str">
            <v>GRADE DE DISCO REBOCÁVEL COM 20 DISCOS 24" X 6 MM COM PNEUS PARA TRANSPORTE - CHP DIURNO. AF_06/2014</v>
          </cell>
          <cell r="D392" t="str">
            <v>CHP</v>
          </cell>
          <cell r="E392" t="str">
            <v>6,31</v>
          </cell>
        </row>
        <row r="393">
          <cell r="B393">
            <v>5928</v>
          </cell>
          <cell r="C393" t="str">
            <v>GUINDAUTO HIDRÁULICO, CAPACIDADE MÁXIMA DE CARGA 6200 KG, MOMENTO MÁXIMO DE CARGA 11,7 TM, ALCANCE MÁXIMO HORIZONTAL 9,70 M, INCLUSIVE CAMINHÃO TOCO PBT 16.000 KG, POTÊNCIA DE 189 CV - CHP DIURNO. AF_06/2014</v>
          </cell>
          <cell r="D393" t="str">
            <v>CHP</v>
          </cell>
          <cell r="E393" t="str">
            <v>277,02</v>
          </cell>
        </row>
        <row r="394">
          <cell r="B394">
            <v>5932</v>
          </cell>
          <cell r="C394" t="str">
            <v>MOTONIVELADORA POTÊNCIA BÁSICA LÍQUIDA (PRIMEIRA MARCHA) 125 HP, PESO BRUTO 13032 KG, LARGURA DA LÂMINA DE 3,7 M - CHP DIURNO. AF_06/2014</v>
          </cell>
          <cell r="D394" t="str">
            <v>CHP</v>
          </cell>
          <cell r="E394" t="str">
            <v>236,33</v>
          </cell>
        </row>
        <row r="395">
          <cell r="B395">
            <v>5940</v>
          </cell>
          <cell r="C395" t="str">
            <v>PÁ CARREGADEIRA SOBRE RODAS, POTÊNCIA LÍQUIDA 128 HP, CAPACIDADE DA CAÇAMBA 1,7 A 2,8 M3, PESO OPERACIONAL 11632 KG - CHP DIURNO. AF_06/2014</v>
          </cell>
          <cell r="D395" t="str">
            <v>CHP</v>
          </cell>
          <cell r="E395" t="str">
            <v>173,08</v>
          </cell>
        </row>
        <row r="396">
          <cell r="B396">
            <v>5944</v>
          </cell>
          <cell r="C396" t="str">
            <v>PÁ CARREGADEIRA SOBRE RODAS, POTÊNCIA 197 HP, CAPACIDADE DA CAÇAMBA 2,5 A 3,5 M3, PESO OPERACIONAL 18338 KG - CHP DIURNO. AF_06/2014</v>
          </cell>
          <cell r="D396" t="str">
            <v>CHP</v>
          </cell>
          <cell r="E396" t="str">
            <v>215,64</v>
          </cell>
        </row>
        <row r="397">
          <cell r="B397">
            <v>5953</v>
          </cell>
          <cell r="C397" t="str">
            <v>COMPRESSOR DE AR REBOCÁVEL, VAZÃO 189 PCM, PRESSÃO EFETIVA DE TRABALHO 102 PSI, MOTOR DIESEL, POTÊNCIA 63 CV - CHP DIURNO. AF_06/2015</v>
          </cell>
          <cell r="D397" t="str">
            <v>CHP</v>
          </cell>
          <cell r="E397" t="str">
            <v>66,21</v>
          </cell>
        </row>
        <row r="398">
          <cell r="B398">
            <v>6259</v>
          </cell>
          <cell r="C398" t="str">
            <v>CAMINHÃO PIPA 6.000 L, PESO BRUTO TOTAL 13.000 KG, DISTÂNCIA ENTRE EIXOS 4,80 M, POTÊNCIA 189 CV INCLUSIVE TANQUE DE AÇO PARA TRANSPORTE DE ÁGUA, CAPACIDADE 6 M3 - CHP DIURNO. AF_06/2014</v>
          </cell>
          <cell r="D398" t="str">
            <v>CHP</v>
          </cell>
          <cell r="E398" t="str">
            <v>260,92</v>
          </cell>
        </row>
        <row r="399">
          <cell r="B399">
            <v>6879</v>
          </cell>
          <cell r="C399" t="str">
            <v>ROLO COMPACTADOR DE PNEUS ESTÁTICO, PRESSÃO VARIÁVEL, POTÊNCIA 111 HP, PESO SEM/COM LASTRO 9,5 / 26 T, LARGURA DE TRABALHO 1,90 M - CHP DIURNO. AF_07/2014</v>
          </cell>
          <cell r="D399" t="str">
            <v>CHP</v>
          </cell>
          <cell r="E399" t="str">
            <v>209,74</v>
          </cell>
        </row>
        <row r="400">
          <cell r="B400">
            <v>7030</v>
          </cell>
          <cell r="C400" t="str">
            <v>TANQUE DE ASFALTO ESTACIONÁRIO COM SERPENTINA, CAPACIDADE 30.000 L - CHP DIURNO. AF_06/2014</v>
          </cell>
          <cell r="D400" t="str">
            <v>CHP</v>
          </cell>
          <cell r="E400" t="str">
            <v>315,13</v>
          </cell>
        </row>
        <row r="401">
          <cell r="B401">
            <v>7042</v>
          </cell>
          <cell r="C401" t="str">
            <v>MOTOBOMBA TRASH (PARA ÁGUA SUJA) AUTO ESCORVANTE, MOTOR GASOLINA DE 6,41 HP, DIÂMETROS DE SUCÇÃO X RECALQUE: 3" X 3", HM/Q = 10 MCA / 60 M3/H A 23 MCA / 0 M3/H - CHP DIURNO. AF_10/2014</v>
          </cell>
          <cell r="D401" t="str">
            <v>CHP</v>
          </cell>
          <cell r="E401" t="str">
            <v>29,28</v>
          </cell>
        </row>
        <row r="402">
          <cell r="B402">
            <v>7049</v>
          </cell>
          <cell r="C402" t="str">
            <v>ROLO COMPACTADOR PE DE CARNEIRO VIBRATORIO, POTENCIA 125 HP, PESO OPERACIONAL SEM/COM LASTRO 11,95 / 13,30 T, IMPACTO DINAMICO 38,5 / 22,5 T, LARGURA DE TRABALHO 2,15 M - CHP DIURNO. AF_06/2014</v>
          </cell>
          <cell r="D402" t="str">
            <v>CHP</v>
          </cell>
          <cell r="E402" t="str">
            <v>226,06</v>
          </cell>
        </row>
        <row r="403">
          <cell r="B403">
            <v>67826</v>
          </cell>
          <cell r="C403" t="str">
            <v>CAMINHÃO BASCULANTE 6 M3 TOCO, PESO BRUTO TOTAL 16.000 KG, CARGA ÚTIL MÁXIMA 11.130 KG, DISTÂNCIA ENTRE EIXOS 5,36 M, POTÊNCIA 185 CV, INCLUSIVE CAÇAMBA METÁLICA - CHP DIURNO. AF_06/2014</v>
          </cell>
          <cell r="D403" t="str">
            <v>CHP</v>
          </cell>
          <cell r="E403" t="str">
            <v>173,62</v>
          </cell>
        </row>
        <row r="404">
          <cell r="B404">
            <v>73417</v>
          </cell>
          <cell r="C404" t="str">
            <v>GRUPO GERADOR ESTACIONÁRIO, MOTOR DIESEL POTÊNCIA 170 KVA - CHP DIURNO. AF_02/2016</v>
          </cell>
          <cell r="D404" t="str">
            <v>CHP</v>
          </cell>
          <cell r="E404" t="str">
            <v>223,19</v>
          </cell>
        </row>
        <row r="405">
          <cell r="B405">
            <v>73436</v>
          </cell>
          <cell r="C405" t="str">
            <v>ROLO COMPACTADOR VIBRATÓRIO PÉ DE CARNEIRO PARA SOLOS, POTÊNCIA 80 HP, PESO OPERACIONAL SEM/COM LASTRO 7,4 / 8,8 T, LARGURA DE TRABALHO 1,68 M - CHP DIURNO. AF_02/2016</v>
          </cell>
          <cell r="D405" t="str">
            <v>CHP</v>
          </cell>
          <cell r="E405" t="str">
            <v>196,25</v>
          </cell>
        </row>
        <row r="406">
          <cell r="B406">
            <v>73467</v>
          </cell>
          <cell r="C406" t="str">
            <v>CAMINHÃO TOCO, PBT 14.300 KG, CARGA ÚTIL MÁX. 9.710 KG, DIST. ENTRE EIXOS 3,56 M, POTÊNCIA 185 CV, INCLUSIVE CARROCERIA FIXA ABERTA DE MADEIRA P/ TRANSPORTE GERAL DE CARGA SECA, DIMEN. APROX. 2,50 X 6,50 X 0,50 M - CHP DIURNO. AF_06/2014</v>
          </cell>
          <cell r="D406" t="str">
            <v>CHP</v>
          </cell>
          <cell r="E406" t="str">
            <v>165,02</v>
          </cell>
        </row>
        <row r="407">
          <cell r="B407">
            <v>73536</v>
          </cell>
          <cell r="C407" t="str">
            <v>MOTOBOMBA CENTRÍFUGA, MOTOR A GASOLINA, POTÊNCIA 5,42 HP, BOCAIS 1 1/2" X 1", DIÂMETRO ROTOR 143 MM HM/Q = 6 MCA / 16,8 M3/H A 38 MCA / 6,6 M3/H - CHP DIURNO. AF_06/2014</v>
          </cell>
          <cell r="D407" t="str">
            <v>CHP</v>
          </cell>
          <cell r="E407" t="str">
            <v>24,78</v>
          </cell>
        </row>
        <row r="408">
          <cell r="B408">
            <v>83362</v>
          </cell>
          <cell r="C408" t="str">
            <v>ESPARGIDOR DE ASFALTO PRESSURIZADO, TANQUE 6 M3 COM ISOLAÇÃO TÉRMICA, AQUECIDO COM 2 MAÇARICOS, COM BARRA ESPARGIDORA 3,60 M, MONTADO SOBRE CAMINHÃO  TOCO, PBT 14.300 KG, POTÊNCIA 185 CV - CHP DIURNO. AF_08/2015</v>
          </cell>
          <cell r="D408" t="str">
            <v>CHP</v>
          </cell>
          <cell r="E408" t="str">
            <v>270,15</v>
          </cell>
        </row>
        <row r="409">
          <cell r="B409">
            <v>83765</v>
          </cell>
          <cell r="C409" t="str">
            <v>GRUPO DE SOLDAGEM COM GERADOR A DIESEL 60 CV PARA SOLDA ELÉTRICA, SOBRE 04 RODAS, COM MOTOR 4 CILINDROS 600 A - CHP DIURNO. AF_02/2016</v>
          </cell>
          <cell r="D409" t="str">
            <v>CHP</v>
          </cell>
          <cell r="E409" t="str">
            <v>99,92</v>
          </cell>
        </row>
        <row r="410">
          <cell r="B410">
            <v>87445</v>
          </cell>
          <cell r="C410" t="str">
            <v>BETONEIRA CAPACIDADE NOMINAL 400 L, CAPACIDADE DE MISTURA 310 L, MOTOR A DIESEL POTÊNCIA 5,0 HP, SEM CARREGADOR - CHP DIURNO. AF_06/2014</v>
          </cell>
          <cell r="D410" t="str">
            <v>CHP</v>
          </cell>
          <cell r="E410" t="str">
            <v>6,08</v>
          </cell>
        </row>
        <row r="411">
          <cell r="B411">
            <v>88386</v>
          </cell>
          <cell r="C411" t="str">
            <v>MISTURADOR DE ARGAMASSA, EIXO HORIZONTAL, CAPACIDADE DE MISTURA 300 KG, MOTOR ELÉTRICO POTÊNCIA 5 CV - CHP DIURNO. AF_06/2014</v>
          </cell>
          <cell r="D411" t="str">
            <v>CHP</v>
          </cell>
          <cell r="E411" t="str">
            <v>4,89</v>
          </cell>
        </row>
        <row r="412">
          <cell r="B412">
            <v>88393</v>
          </cell>
          <cell r="C412" t="str">
            <v>MISTURADOR DE ARGAMASSA, EIXO HORIZONTAL, CAPACIDADE DE MISTURA 600 KG, MOTOR ELÉTRICO POTÊNCIA 7,5 CV - CHP DIURNO. AF_06/2014</v>
          </cell>
          <cell r="D412" t="str">
            <v>CHP</v>
          </cell>
          <cell r="E412" t="str">
            <v>6,70</v>
          </cell>
        </row>
        <row r="413">
          <cell r="B413">
            <v>88399</v>
          </cell>
          <cell r="C413" t="str">
            <v>MISTURADOR DE ARGAMASSA, EIXO HORIZONTAL, CAPACIDADE DE MISTURA 160 KG, MOTOR ELÉTRICO POTÊNCIA 3 CV - CHP DIURNO. AF_06/2014</v>
          </cell>
          <cell r="D413" t="str">
            <v>CHP</v>
          </cell>
          <cell r="E413" t="str">
            <v>3,65</v>
          </cell>
        </row>
        <row r="414">
          <cell r="B414">
            <v>88418</v>
          </cell>
          <cell r="C414" t="str">
            <v>PROJETOR DE ARGAMASSA, CAPACIDADE DE PROJEÇÃO 1,5 M3/H, ALCANCE DE 30 ATÉ 60 M, MOTOR ELÉTRICO POTÊNCIA 7,5 HP - CHP DIURNO. AF_06/2014</v>
          </cell>
          <cell r="D414" t="str">
            <v>CHP</v>
          </cell>
          <cell r="E414" t="str">
            <v>14,50</v>
          </cell>
        </row>
        <row r="415">
          <cell r="B415">
            <v>88433</v>
          </cell>
          <cell r="C415" t="str">
            <v>PROJETOR DE ARGAMASSA, CAPACIDADE DE PROJEÇÃO 2 M3/H, ALCANCE ATÉ 50 M, MOTOR ELÉTRICO POTÊNCIA 7,5 HP - CHP DIURNO. AF_06/2014</v>
          </cell>
          <cell r="D415" t="str">
            <v>CHP</v>
          </cell>
          <cell r="E415" t="str">
            <v>18,93</v>
          </cell>
        </row>
        <row r="416">
          <cell r="B416">
            <v>88830</v>
          </cell>
          <cell r="C416" t="str">
            <v>BETONEIRA CAPACIDADE NOMINAL DE 400 L, CAPACIDADE DE MISTURA 280 L, MOTOR ELÉTRICO TRIFÁSICO POTÊNCIA DE 2 CV, SEM CARREGADOR - CHP DIURNO. AF_10/2014</v>
          </cell>
          <cell r="D416" t="str">
            <v>CHP</v>
          </cell>
          <cell r="E416" t="str">
            <v>1,90</v>
          </cell>
        </row>
        <row r="417">
          <cell r="B417">
            <v>88843</v>
          </cell>
          <cell r="C417" t="str">
            <v>TRATOR DE ESTEIRAS, POTÊNCIA 125 HP, PESO OPERACIONAL 12,9 T, COM LÂMINA 2,7 M3 - CHP DIURNO. AF_10/2014</v>
          </cell>
          <cell r="D417" t="str">
            <v>CHP</v>
          </cell>
          <cell r="E417" t="str">
            <v>209,73</v>
          </cell>
        </row>
        <row r="418">
          <cell r="B418">
            <v>88907</v>
          </cell>
          <cell r="C418" t="str">
            <v>ESCAVADEIRA HIDRÁULICA SOBRE ESTEIRAS, CAÇAMBA 1,20 M3, PESO OPERACIONAL 21 T, POTÊNCIA BRUTA 155 HP - CHP DIURNO. AF_06/2014</v>
          </cell>
          <cell r="D418" t="str">
            <v>CHP</v>
          </cell>
          <cell r="E418" t="str">
            <v>252,77</v>
          </cell>
        </row>
        <row r="419">
          <cell r="B419">
            <v>89021</v>
          </cell>
          <cell r="C419" t="str">
            <v>BOMBA SUBMERSÍVEL ELÉTRICA TRIFÁSICA, POTÊNCIA 2,96 HP, Ø ROTOR 144 MM SEMI-ABERTO, BOCAL DE SAÍDA Ø 2, HM/Q = 2 MCA / 38,8 M3/H A 28 MCA / 5 M3/H - CHP DIURNO. AF_06/2014</v>
          </cell>
          <cell r="D419" t="str">
            <v>CHP</v>
          </cell>
          <cell r="E419" t="str">
            <v>2,42</v>
          </cell>
        </row>
        <row r="420">
          <cell r="B420">
            <v>89028</v>
          </cell>
          <cell r="C420" t="str">
            <v>TANQUE DE ASFALTO ESTACIONÁRIO COM MAÇARICO, CAPACIDADE 20.000 L - CHP DIURNO. AF_06/2014</v>
          </cell>
          <cell r="D420" t="str">
            <v>CHP</v>
          </cell>
          <cell r="E420" t="str">
            <v>292,37</v>
          </cell>
        </row>
        <row r="421">
          <cell r="B421">
            <v>89032</v>
          </cell>
          <cell r="C421" t="str">
            <v>TRATOR DE ESTEIRAS, POTÊNCIA 100 HP, PESO OPERACIONAL 9,4 T, COM LÂMINA 2,19 M3 - CHP DIURNO. AF_06/2014</v>
          </cell>
          <cell r="D421" t="str">
            <v>CHP</v>
          </cell>
          <cell r="E421" t="str">
            <v>186,68</v>
          </cell>
        </row>
        <row r="422">
          <cell r="B422">
            <v>89035</v>
          </cell>
          <cell r="C422" t="str">
            <v>TRATOR DE PNEUS, POTÊNCIA 85 CV, TRAÇÃO 4X4, PESO COM LASTRO DE 4.675 KG - CHP DIURNO. AF_06/2014</v>
          </cell>
          <cell r="D422" t="str">
            <v>CHP</v>
          </cell>
          <cell r="E422" t="str">
            <v>127,44</v>
          </cell>
        </row>
        <row r="423">
          <cell r="B423">
            <v>89225</v>
          </cell>
          <cell r="C423" t="str">
            <v>BETONEIRA CAPACIDADE NOMINAL DE 600 L, CAPACIDADE DE MISTURA 360 L, MOTOR ELÉTRICO TRIFÁSICO POTÊNCIA DE 4 CV, SEM CARREGADOR - CHP DIURNO. AF_11/2014</v>
          </cell>
          <cell r="D423" t="str">
            <v>CHP</v>
          </cell>
          <cell r="E423" t="str">
            <v>5,41</v>
          </cell>
        </row>
        <row r="424">
          <cell r="B424">
            <v>89234</v>
          </cell>
          <cell r="C424" t="str">
            <v>FRESADORA DE ASFALTO A FRIO SOBRE RODAS, LARGURA FRESAGEM DE 1,0 M, POTÊNCIA 208 HP - CHP DIURNO. AF_11/2014</v>
          </cell>
          <cell r="D424" t="str">
            <v>CHP</v>
          </cell>
          <cell r="E424" t="str">
            <v>628,03</v>
          </cell>
        </row>
        <row r="425">
          <cell r="B425">
            <v>89242</v>
          </cell>
          <cell r="C425" t="str">
            <v>FRESADORA DE ASFALTO A FRIO SOBRE RODAS, LARGURA FRESAGEM DE 2,0 M, POTÊNCIA 550 HP - CHP DIURNO. AF_11/2014</v>
          </cell>
          <cell r="D425" t="str">
            <v>CHP</v>
          </cell>
          <cell r="E425" t="str">
            <v>1.500,97</v>
          </cell>
        </row>
        <row r="426">
          <cell r="B426">
            <v>89250</v>
          </cell>
          <cell r="C426" t="str">
            <v>RECICLADORA DE ASFALTO A FRIO SOBRE RODAS, LARGURA FRESAGEM DE 2,0 M, POTÊNCIA 422 HP - CHP DIURNO. AF_11/2014</v>
          </cell>
          <cell r="D426" t="str">
            <v>CHP</v>
          </cell>
          <cell r="E426" t="str">
            <v>1.298,26</v>
          </cell>
        </row>
        <row r="427">
          <cell r="B427">
            <v>89257</v>
          </cell>
          <cell r="C427" t="str">
            <v>VIBROACABADORA DE ASFALTO SOBRE ESTEIRAS, LARGURA DE PAVIMENTAÇÃO 2,13 M A 4,55 M, POTÊNCIA 100 HP CAPACIDADE 400 T/H - CHP DIURNO. AF_11/2014</v>
          </cell>
          <cell r="D427" t="str">
            <v>CHP</v>
          </cell>
          <cell r="E427" t="str">
            <v>348,85</v>
          </cell>
        </row>
        <row r="428">
          <cell r="B428">
            <v>89272</v>
          </cell>
          <cell r="C428" t="str">
            <v>GUINDASTE HIDRÁULICO AUTOPROPELIDO, COM LANÇA TELESCÓPICA 28,80 M, CAPACIDADE MÁXIMA 30 T, POTÊNCIA 97 KW, TRAÇÃO 4 X 4 - CHP DIURNO. AF_11/2014</v>
          </cell>
          <cell r="D428" t="str">
            <v>CHP</v>
          </cell>
          <cell r="E428" t="str">
            <v>185,60</v>
          </cell>
        </row>
        <row r="429">
          <cell r="B429">
            <v>89278</v>
          </cell>
          <cell r="C429" t="str">
            <v>BETONEIRA CAPACIDADE NOMINAL DE 600 L, CAPACIDADE DE MISTURA 440 L, MOTOR A DIESEL POTÊNCIA 10 HP, COM CARREGADOR - CHP DIURNO. AF_11/2014</v>
          </cell>
          <cell r="D429" t="str">
            <v>CHP</v>
          </cell>
          <cell r="E429" t="str">
            <v>14,04</v>
          </cell>
        </row>
        <row r="430">
          <cell r="B430">
            <v>89843</v>
          </cell>
          <cell r="C430" t="str">
            <v>BATE-ESTACAS POR GRAVIDADE, POTÊNCIA DE 160 HP, PESO DO MARTELO ATÉ 3 TONELADAS - CHP DIURNO. AF_11/2014</v>
          </cell>
          <cell r="D430" t="str">
            <v>CHP</v>
          </cell>
          <cell r="E430" t="str">
            <v>203,19</v>
          </cell>
        </row>
        <row r="431">
          <cell r="B431">
            <v>89876</v>
          </cell>
          <cell r="C431" t="str">
            <v>CAMINHÃO BASCULANTE 14 M3, COM CAVALO MECÂNICO DE CAPACIDADE MÁXIMA DE TRAÇÃO COMBINADO DE 36000 KG, POTÊNCIA 286 CV, INCLUSIVE SEMIREBOQUE COM CAÇAMBA METÁLICA - CHP DIURNO. AF_12/2014</v>
          </cell>
          <cell r="D431" t="str">
            <v>CHP</v>
          </cell>
          <cell r="E431" t="str">
            <v>323,15</v>
          </cell>
        </row>
        <row r="432">
          <cell r="B432">
            <v>89883</v>
          </cell>
          <cell r="C432" t="str">
            <v>CAMINHÃO BASCULANTE 18 M3, COM CAVALO MECÂNICO DE CAPACIDADE MÁXIMA DE TRAÇÃO COMBINADO DE 45000 KG, POTÊNCIA 330 CV, INCLUSIVE SEMIREBOQUE COM CAÇAMBA METÁLICA - CHP DIURNO. AF_12/2014</v>
          </cell>
          <cell r="D432" t="str">
            <v>CHP</v>
          </cell>
          <cell r="E432" t="str">
            <v>361,94</v>
          </cell>
        </row>
        <row r="433">
          <cell r="B433">
            <v>90586</v>
          </cell>
          <cell r="C433" t="str">
            <v>VIBRADOR DE IMERSÃO, DIÂMETRO DE PONTEIRA 45MM, MOTOR ELÉTRICO TRIFÁSICO POTÊNCIA DE 2 CV - CHP DIURNO. AF_06/2015</v>
          </cell>
          <cell r="D433" t="str">
            <v>CHP</v>
          </cell>
          <cell r="E433" t="str">
            <v>1,42</v>
          </cell>
        </row>
        <row r="434">
          <cell r="B434">
            <v>90625</v>
          </cell>
          <cell r="C434" t="str">
            <v>PERFURATRIZ MANUAL, TORQUE MÁXIMO 83 N.M, POTÊNCIA 5 CV, COM DIÂMETRO MÁXIMO 4" - CHP DIURNO. AF_06/2015</v>
          </cell>
          <cell r="D434" t="str">
            <v>CHP</v>
          </cell>
          <cell r="E434" t="str">
            <v>8,52</v>
          </cell>
        </row>
        <row r="435">
          <cell r="B435">
            <v>90631</v>
          </cell>
          <cell r="C435" t="str">
            <v>PERFURATRIZ SOBRE ESTEIRA, TORQUE MÁXIMO 600 KGF, PESO MÉDIO 1000 KG, POTÊNCIA 20 HP, DIÂMETRO MÁXIMO 10" - CHP DIURNO. AF_06/2015</v>
          </cell>
          <cell r="D435" t="str">
            <v>CHP</v>
          </cell>
          <cell r="E435" t="str">
            <v>132,77</v>
          </cell>
        </row>
        <row r="436">
          <cell r="B436">
            <v>90637</v>
          </cell>
          <cell r="C436" t="str">
            <v>MISTURADOR DUPLO HORIZONTAL DE ALTA TURBULÊNCIA, CAPACIDADE / VOLUME 2 X 500 LITROS, MOTORES ELÉTRICOS MÍNIMO 5 CV CADA, PARA NATA CIMENTO, ARGAMASSA E OUTROS - CHP DIURNO. AF_06/2015</v>
          </cell>
          <cell r="D436" t="str">
            <v>CHP</v>
          </cell>
          <cell r="E436" t="str">
            <v>15,42</v>
          </cell>
        </row>
        <row r="437">
          <cell r="B437">
            <v>90643</v>
          </cell>
          <cell r="C437" t="str">
            <v>BOMBA TRIPLEX, PARA INJEÇÃO DE NATA DE CIMENTO, VAZÃO MÁXIMA DE 100 LITROS/MINUTO, PRESSÃO MÁXIMA DE 70 BAR - CHP DIURNO. AF_06/2015</v>
          </cell>
          <cell r="D437" t="str">
            <v>CHP</v>
          </cell>
          <cell r="E437" t="str">
            <v>29,45</v>
          </cell>
        </row>
        <row r="438">
          <cell r="B438">
            <v>90650</v>
          </cell>
          <cell r="C438" t="str">
            <v>BOMBA CENTRÍFUGA MONOESTÁGIO COM MOTOR ELÉTRICO MONOFÁSICO, POTÊNCIA 15 HP, DIÂMETRO DO ROTOR 173 MM, HM/Q = 30 MCA / 90 M3/H A 45 MCA / 55 M3/H - CHP DIURNO. AF_06/2015</v>
          </cell>
          <cell r="D438" t="str">
            <v>CHP</v>
          </cell>
          <cell r="E438" t="str">
            <v>10,62</v>
          </cell>
        </row>
        <row r="439">
          <cell r="B439">
            <v>90656</v>
          </cell>
          <cell r="C439" t="str">
            <v>BOMBA DE PROJEÇÃO DE CONCRETO SECO, POTÊNCIA 10 CV, VAZÃO 3 M3/H - CHP DIURNO. AF_06/2015</v>
          </cell>
          <cell r="D439" t="str">
            <v>CHP</v>
          </cell>
          <cell r="E439" t="str">
            <v>15,28</v>
          </cell>
        </row>
        <row r="440">
          <cell r="B440">
            <v>90662</v>
          </cell>
          <cell r="C440" t="str">
            <v>BOMBA DE PROJEÇÃO DE CONCRETO SECO, POTÊNCIA 10 CV, VAZÃO 6 M3/H - CHP DIURNO. AF_06/2015</v>
          </cell>
          <cell r="D440" t="str">
            <v>CHP</v>
          </cell>
          <cell r="E440" t="str">
            <v>15,95</v>
          </cell>
        </row>
        <row r="441">
          <cell r="B441">
            <v>90668</v>
          </cell>
          <cell r="C441" t="str">
            <v>PROJETOR PNEUMÁTICO DE ARGAMASSA PARA CHAPISCO E REBOCO COM RECIPIENTE ACOPLADO, TIPO CANEQUINHA, COM COMPRESSOR DE AR REBOCÁVEL VAZÃO 89 PCM E MOTOR DIESEL DE 20 CV - CHP DIURNO. AF_06/2015</v>
          </cell>
          <cell r="D441" t="str">
            <v>CHP</v>
          </cell>
          <cell r="E441" t="str">
            <v>31,54</v>
          </cell>
        </row>
        <row r="442">
          <cell r="B442">
            <v>90674</v>
          </cell>
          <cell r="C442" t="str">
            <v>PERFURATRIZ COM TORRE METÁLICA PARA EXECUÇÃO DE ESTACA HÉLICE CONTÍNUA, PROFUNDIDADE MÁXIMA DE 30 M, DIÂMETRO MÁXIMO DE 800 MM, POTÊNCIA INSTALADA DE 268 HP, MESA ROTATIVA COM TORQUE MÁXIMO DE 170 KNM - CHP DIURNO. AF_06/2015</v>
          </cell>
          <cell r="D442" t="str">
            <v>CHP</v>
          </cell>
          <cell r="E442" t="str">
            <v>684,20</v>
          </cell>
        </row>
        <row r="443">
          <cell r="B443">
            <v>90680</v>
          </cell>
          <cell r="C443" t="str">
            <v>PERFURATRIZ HIDRÁULICA SOBRE CAMINHÃO COM TRADO CURTO ACOPLADO, PROFUNDIDADE MÁXIMA DE 20 M, DIÂMETRO MÁXIMO DE 1500 MM, POTÊNCIA INSTALADA DE 137 HP, MESA ROTATIVA COM TORQUE MÁXIMO DE 30 KNM - CHP DIURNO. AF_06/2015</v>
          </cell>
          <cell r="D443" t="str">
            <v>CHP</v>
          </cell>
          <cell r="E443" t="str">
            <v>396,10</v>
          </cell>
        </row>
        <row r="444">
          <cell r="B444">
            <v>90686</v>
          </cell>
          <cell r="C444" t="str">
            <v>MANIPULADOR TELESCÓPICO, POTÊNCIA DE 85 HP, CAPACIDADE DE CARGA DE 3.500 KG, ALTURA MÁXIMA DE ELEVAÇÃO DE 12,3 M - CHP DIURNO. AF_06/2015</v>
          </cell>
          <cell r="D444" t="str">
            <v>CHP</v>
          </cell>
          <cell r="E444" t="str">
            <v>152,15</v>
          </cell>
        </row>
        <row r="445">
          <cell r="B445">
            <v>90692</v>
          </cell>
          <cell r="C445" t="str">
            <v>MINICARREGADEIRA SOBRE RODAS, POTÊNCIA LÍQUIDA DE 47 HP, CAPACIDADE NOMINAL DE OPERAÇÃO DE 646 KG - CHP DIURNO. AF_06/2015</v>
          </cell>
          <cell r="D445" t="str">
            <v>CHP</v>
          </cell>
          <cell r="E445" t="str">
            <v>108,77</v>
          </cell>
        </row>
        <row r="446">
          <cell r="B446">
            <v>90964</v>
          </cell>
          <cell r="C446" t="str">
            <v>COMPRESSOR DE AR REBOCÁVEL, VAZÃO 89 PCM, PRESSÃO EFETIVA DE TRABALHO 102 PSI, MOTOR DIESEL, POTÊNCIA 20 CV - CHP DIURNO. AF_06/2015</v>
          </cell>
          <cell r="D446" t="str">
            <v>CHP</v>
          </cell>
          <cell r="E446" t="str">
            <v>31,48</v>
          </cell>
        </row>
        <row r="447">
          <cell r="B447">
            <v>90972</v>
          </cell>
          <cell r="C447" t="str">
            <v>COMPRESSOR DE AR REBOCAVEL, VAZÃO 250 PCM, PRESSAO DE TRABALHO 102 PSI, MOTOR A DIESEL POTÊNCIA 81 CV - CHP DIURNO. AF_06/2015</v>
          </cell>
          <cell r="D447" t="str">
            <v>CHP</v>
          </cell>
          <cell r="E447" t="str">
            <v>85,69</v>
          </cell>
        </row>
        <row r="448">
          <cell r="B448">
            <v>90979</v>
          </cell>
          <cell r="C448" t="str">
            <v>COMPRESSOR DE AR REBOCÁVEL, VAZÃO 748 PCM, PRESSÃO EFETIVA DE TRABALHO 102 PSI, MOTOR DIESEL, POTÊNCIA 210 CV - CHP DIURNO. AF_06/2015</v>
          </cell>
          <cell r="D448" t="str">
            <v>CHP</v>
          </cell>
          <cell r="E448" t="str">
            <v>221,57</v>
          </cell>
        </row>
        <row r="449">
          <cell r="B449">
            <v>90991</v>
          </cell>
          <cell r="C449" t="str">
            <v>ESCAVADEIRA HIDRÁULICA SOBRE ESTEIRAS, CAÇAMBA 0,80 M3, PESO OPERACIONAL 17,8 T, POTÊNCIA LÍQUIDA 110 HP - CHP DIURNO. AF_10/2014</v>
          </cell>
          <cell r="D449" t="str">
            <v>CHP</v>
          </cell>
          <cell r="E449" t="str">
            <v>204,04</v>
          </cell>
        </row>
        <row r="450">
          <cell r="B450">
            <v>90999</v>
          </cell>
          <cell r="C450" t="str">
            <v>COMPRESSOR DE AR REBOCAVEL, VAZÃO 400 PCM, PRESSAO DE TRABALHO 102 PSI, MOTOR A DIESEL POTÊNCIA 110 CV - CHP DIURNO. AF_06/2015</v>
          </cell>
          <cell r="D450" t="str">
            <v>CHP</v>
          </cell>
          <cell r="E450" t="str">
            <v>114,01</v>
          </cell>
        </row>
        <row r="451">
          <cell r="B451">
            <v>91031</v>
          </cell>
          <cell r="C451" t="str">
            <v>CAMINHÃO TRUCADO (C/ TERCEIRO EIXO) ELETRÔNICO - POTÊNCIA 231CV - PBT = 22000KG - DIST. ENTRE EIXOS 5170 MM - INCLUI CARROCERIA FIXA ABERTA DE MADEIRA - CHP DIURNO. AF_06/2015</v>
          </cell>
          <cell r="D451" t="str">
            <v>CHP</v>
          </cell>
          <cell r="E451" t="str">
            <v>256,99</v>
          </cell>
        </row>
        <row r="452">
          <cell r="B452">
            <v>91277</v>
          </cell>
          <cell r="C452" t="str">
            <v>PLACA VIBRATÓRIA REVERSÍVEL COM MOTOR 4 TEMPOS A GASOLINA, FORÇA CENTRÍFUGA DE 25 KN (2500 KGF), POTÊNCIA 5,5 CV - CHP DIURNO. AF_08/2015</v>
          </cell>
          <cell r="D452" t="str">
            <v>CHP</v>
          </cell>
          <cell r="E452" t="str">
            <v>11,38</v>
          </cell>
        </row>
        <row r="453">
          <cell r="B453">
            <v>91283</v>
          </cell>
          <cell r="C453" t="str">
            <v>CORTADORA DE PISO COM MOTOR 4 TEMPOS A GASOLINA, POTÊNCIA DE 13 HP, COM DISCO DE CORTE DIAMANTADO SEGMENTADO PARA CONCRETO, DIÂMETRO DE 350 MM, FURO DE 1" (14 X 1") - CHP DIURNO. AF_08/2015</v>
          </cell>
          <cell r="D453" t="str">
            <v>CHP</v>
          </cell>
          <cell r="E453" t="str">
            <v>12,55</v>
          </cell>
        </row>
        <row r="454">
          <cell r="B454">
            <v>91386</v>
          </cell>
          <cell r="C454" t="str">
            <v>CAMINHÃO BASCULANTE 10 M3, TRUCADO CABINE SIMPLES, PESO BRUTO TOTAL 23.000 KG, CARGA ÚTIL MÁXIMA 15.935 KG, DISTÂNCIA ENTRE EIXOS 4,80 M, POTÊNCIA 230 CV INCLUSIVE CAÇAMBA METÁLICA - CHP DIURNO. AF_06/2014</v>
          </cell>
          <cell r="D454" t="str">
            <v>CHP</v>
          </cell>
          <cell r="E454" t="str">
            <v>261,37</v>
          </cell>
        </row>
        <row r="455">
          <cell r="B455">
            <v>91533</v>
          </cell>
          <cell r="C455" t="str">
            <v>COMPACTADOR DE SOLOS DE PERCUSSÃO (SOQUETE) COM MOTOR A GASOLINA 4 TEMPOS, POTÊNCIA 4 CV - CHP DIURNO. AF_08/2015</v>
          </cell>
          <cell r="D455" t="str">
            <v>CHP</v>
          </cell>
          <cell r="E455" t="str">
            <v>26,16</v>
          </cell>
        </row>
        <row r="456">
          <cell r="B456">
            <v>91634</v>
          </cell>
          <cell r="C456" t="str">
            <v>GUINDAUTO HIDRÁULICO, CAPACIDADE MÁXIMA DE CARGA 6500 KG, MOMENTO MÁXIMO DE CARGA 5,8 TM, ALCANCE MÁXIMO HORIZONTAL 7,60 M, INCLUSIVE CAMINHÃO TOCO PBT 9.700 KG, POTÊNCIA DE 160 CV - CHP DIURNO. AF_08/2015</v>
          </cell>
          <cell r="D456" t="str">
            <v>CHP</v>
          </cell>
          <cell r="E456" t="str">
            <v>234,16</v>
          </cell>
        </row>
        <row r="457">
          <cell r="B457">
            <v>91645</v>
          </cell>
          <cell r="C457" t="str">
            <v>CAMINHÃO DE TRANSPORTE DE MATERIAL ASFÁLTICO 30.000 L, COM CAVALO MECÂNICO DE CAPACIDADE MÁXIMA DE TRAÇÃO COMBINADO DE 66.000 KG, POTÊNCIA 360 CV, INCLUSIVE TANQUE DE ASFALTO COM SERPENTINA - CHP DIURNO. AF_08/2015</v>
          </cell>
          <cell r="D457" t="str">
            <v>CHP</v>
          </cell>
          <cell r="E457" t="str">
            <v>482,46</v>
          </cell>
        </row>
        <row r="458">
          <cell r="B458">
            <v>91692</v>
          </cell>
          <cell r="C458" t="str">
            <v>SERRA CIRCULAR DE BANCADA COM MOTOR ELÉTRICO POTÊNCIA DE 5HP, COM COIFA PARA DISCO 10" - CHP DIURNO. AF_08/2015</v>
          </cell>
          <cell r="D458" t="str">
            <v>CHP</v>
          </cell>
          <cell r="E458" t="str">
            <v>18,51</v>
          </cell>
        </row>
        <row r="459">
          <cell r="B459">
            <v>92043</v>
          </cell>
          <cell r="C459" t="str">
            <v>DISTRIBUIDOR DE AGREGADOS REBOCAVEL, CAPACIDADE 1,9 M³, LARGURA DE TRABALHO 3,66 M - CHP DIURNO. AF_11/2015</v>
          </cell>
          <cell r="D459" t="str">
            <v>CHP</v>
          </cell>
          <cell r="E459" t="str">
            <v>13,57</v>
          </cell>
        </row>
        <row r="460">
          <cell r="B460">
            <v>92106</v>
          </cell>
          <cell r="C460" t="str">
            <v>CAMINHÃO PARA EQUIPAMENTO DE LIMPEZA A SUCÇÃO, COM CAMINHÃO TRUCADO DE PESO BRUTO TOTAL 23000 KG, CARGA ÚTIL MÁXIMA 15935 KG, DISTÂNCIA ENTRE EIXOS 4,80 M, POTÊNCIA 230 CV, INCLUSIVE LIMPADORA A SUCÇÃO, TANQUE 12000 L - CHP DIURNO. AF_11/2015</v>
          </cell>
          <cell r="D460" t="str">
            <v>CHP</v>
          </cell>
          <cell r="E460" t="str">
            <v>345,90</v>
          </cell>
        </row>
        <row r="461">
          <cell r="B461">
            <v>92112</v>
          </cell>
          <cell r="C461" t="str">
            <v>PENEIRA ROTATIVA COM MOTOR ELÉTRICO TRIFÁSICO DE 2 CV, CILINDRO DE 1 M X 0,60 M, COM FUROS DE 3,17 MM - CHP DIURNO. AF_11/2015</v>
          </cell>
          <cell r="D461" t="str">
            <v>CHP</v>
          </cell>
          <cell r="E461" t="str">
            <v>3,08</v>
          </cell>
        </row>
        <row r="462">
          <cell r="B462">
            <v>92118</v>
          </cell>
          <cell r="C462" t="str">
            <v>DOSADOR DE AREIA, CAPACIDADE DE 26 LITROS - CHP DIURNO. AF_11/2015</v>
          </cell>
          <cell r="D462" t="str">
            <v>CHP</v>
          </cell>
          <cell r="E462" t="str">
            <v>0,26</v>
          </cell>
        </row>
        <row r="463">
          <cell r="B463">
            <v>92138</v>
          </cell>
          <cell r="C463" t="str">
            <v>CAMINHONETE COM MOTOR A DIESEL, POTÊNCIA 180 CV, CABINE DUPLA, 4X4 - CHP DIURNO. AF_11/2015</v>
          </cell>
          <cell r="D463" t="str">
            <v>CHP</v>
          </cell>
          <cell r="E463" t="str">
            <v>89,14</v>
          </cell>
        </row>
        <row r="464">
          <cell r="B464">
            <v>92145</v>
          </cell>
          <cell r="C464" t="str">
            <v>CAMINHONETE CABINE SIMPLES COM MOTOR 1.6 FLEX, CÂMBIO MANUAL, POTÊNCIA 101/104 CV, 2 PORTAS - CHP DIURNO. AF_11/2015</v>
          </cell>
          <cell r="D464" t="str">
            <v>CHP</v>
          </cell>
          <cell r="E464" t="str">
            <v>75,33</v>
          </cell>
        </row>
        <row r="465">
          <cell r="B465">
            <v>92242</v>
          </cell>
          <cell r="C465" t="str">
            <v>CAMINHÃO DE TRANSPORTE DE MATERIAL ASFÁLTICO 20.000 L, COM CAVALO MECÂNICO DE CAPACIDADE MÁXIMA DE TRAÇÃO COMBINADO DE 45.000 KG, POTÊNCIA 330 CV, INCLUSIVE TANQUE DE ASFALTO COM MAÇARICO - CHP DIURNO. AF_12/2015</v>
          </cell>
          <cell r="D465" t="str">
            <v>CHP</v>
          </cell>
          <cell r="E465" t="str">
            <v>424,98</v>
          </cell>
        </row>
        <row r="466">
          <cell r="B466">
            <v>92716</v>
          </cell>
          <cell r="C466" t="str">
            <v>APARELHO PARA CORTE E SOLDA OXI-ACETILENO SOBRE RODAS, INCLUSIVE CILINDROS E MAÇARICOS - CHP DIURNO. AF_12/2015</v>
          </cell>
          <cell r="D466" t="str">
            <v>CHP</v>
          </cell>
          <cell r="E466" t="str">
            <v>32,46</v>
          </cell>
        </row>
        <row r="467">
          <cell r="B467">
            <v>92960</v>
          </cell>
          <cell r="C467" t="str">
            <v>MÁQUINA EXTRUSORA DE CONCRETO PARA GUIAS E SARJETAS, MOTOR A DIESEL, POTÊNCIA 14 CV - CHP DIURNO. AF_12/2015</v>
          </cell>
          <cell r="D467" t="str">
            <v>CHP</v>
          </cell>
          <cell r="E467" t="str">
            <v>20,97</v>
          </cell>
        </row>
        <row r="468">
          <cell r="B468">
            <v>92966</v>
          </cell>
          <cell r="C468" t="str">
            <v>MARTELO PERFURADOR PNEUMÁTICO MANUAL, HASTE 25 X 75 MM, 21 KG - CHP DIURNO. AF_12/2015</v>
          </cell>
          <cell r="D468" t="str">
            <v>CHP</v>
          </cell>
          <cell r="E468" t="str">
            <v>18,61</v>
          </cell>
        </row>
        <row r="469">
          <cell r="B469">
            <v>93224</v>
          </cell>
          <cell r="C469" t="str">
            <v>PERFURATRIZ COM TORRE METÁLICA PARA EXECUÇÃO DE ESTACA HÉLICE CONTÍNUA, PROFUNDIDADE MÁXIMA DE 32 M, DIÂMETRO MÁXIMO DE 1000 MM, POTÊNCIA INSTALADA DE 350 HP, MESA ROTATIVA COM TORQUE MÁXIMO DE 263 KNM - CHP DIURNO. AF_01/2016</v>
          </cell>
          <cell r="D469" t="str">
            <v>CHP</v>
          </cell>
          <cell r="E469" t="str">
            <v>1.019,15</v>
          </cell>
        </row>
        <row r="470">
          <cell r="B470">
            <v>93233</v>
          </cell>
          <cell r="C470" t="str">
            <v>BETONEIRA CAPACIDADE NOMINAL 400 L, CAPACIDADE DE MISTURA 310 L, MOTOR A GASOLINA POTÊNCIA 5,5 HP, SEM CARREGADOR - CHP DIURNO. AF_02/2016</v>
          </cell>
          <cell r="D470" t="str">
            <v>CHP</v>
          </cell>
          <cell r="E470" t="str">
            <v>10,91</v>
          </cell>
        </row>
        <row r="471">
          <cell r="B471">
            <v>93272</v>
          </cell>
          <cell r="C471" t="str">
            <v>GRUA ASCENSIONAL, LANCA DE 30 M, CAPACIDADE DE 1,0 T A 30 M, ALTURA ATE 39 M - CHP DIURNO. AF_03/2016</v>
          </cell>
          <cell r="D471" t="str">
            <v>CHP</v>
          </cell>
          <cell r="E471" t="str">
            <v>118,02</v>
          </cell>
        </row>
        <row r="472">
          <cell r="B472">
            <v>93281</v>
          </cell>
          <cell r="C472" t="str">
            <v>GUINCHO ELÉTRICO DE COLUNA, CAPACIDADE 400 KG, COM MOTO FREIO, MOTOR TRIFÁSICO DE 1,25 CV - CHP DIURNO. AF_03/2016</v>
          </cell>
          <cell r="D472" t="str">
            <v>CHP</v>
          </cell>
          <cell r="E472" t="str">
            <v>17,72</v>
          </cell>
        </row>
        <row r="473">
          <cell r="B473">
            <v>93287</v>
          </cell>
          <cell r="C473" t="str">
            <v>GUINDASTE HIDRÁULICO AUTOPROPELIDO, COM LANÇA TELESCÓPICA 40 M, CAPACIDADE MÁXIMA 60 T, POTÊNCIA 260 KW - CHP DIURNO. AF_03/2016</v>
          </cell>
          <cell r="D473" t="str">
            <v>CHP</v>
          </cell>
          <cell r="E473" t="str">
            <v>287,39</v>
          </cell>
        </row>
        <row r="474">
          <cell r="B474">
            <v>93402</v>
          </cell>
          <cell r="C474" t="str">
            <v>GUINDAUTO HIDRÁULICO, CAPACIDADE MÁXIMA DE CARGA 3300 KG, MOMENTO MÁXIMO DE CARGA 5,8 TM, ALCANCE MÁXIMO HORIZONTAL 7,60 M, INCLUSIVE CAMINHÃO TOCO PBT 16.000 KG, POTÊNCIA DE 189 CV - CHP DIURNO. AF_03/2016</v>
          </cell>
          <cell r="D474" t="str">
            <v>CHP</v>
          </cell>
          <cell r="E474" t="str">
            <v>271,95</v>
          </cell>
        </row>
        <row r="475">
          <cell r="B475">
            <v>93408</v>
          </cell>
          <cell r="C475" t="str">
            <v>MÁQUINA JATO DE PRESSAO PORTÁTIL, CAMARA DE 1 SAIDA, CAPACIDADE 280 L, DIAMETRO 670 MM, BICO DE JATO CURTO VENTURI DE 5/16'' , MANGUEIRA DE 1'' COM COMPRESSOR DE AR REBOCÁVEL 189 PCM E MOTOR DIESEL 63 CV - CHP DIURNO. AF_03/2016</v>
          </cell>
          <cell r="D475" t="str">
            <v>CHP</v>
          </cell>
          <cell r="E475" t="str">
            <v>89,63</v>
          </cell>
        </row>
        <row r="476">
          <cell r="B476">
            <v>93415</v>
          </cell>
          <cell r="C476" t="str">
            <v>GERADOR PORTÁTIL MONOFÁSICO, POTÊNCIA 5500 VA, MOTOR A GASOLINA, POTÊNCIA DO MOTOR 13 CV - CHP DIURNO. AF_03/2016</v>
          </cell>
          <cell r="D476" t="str">
            <v>CHP</v>
          </cell>
          <cell r="E476" t="str">
            <v>18,18</v>
          </cell>
        </row>
        <row r="477">
          <cell r="B477">
            <v>93421</v>
          </cell>
          <cell r="C477" t="str">
            <v>GRUPO GERADOR REBOCÁVEL, POTÊNCIA 66 KVA, MOTOR A DIESEL - CHP DIURNO. AF_03/2016</v>
          </cell>
          <cell r="D477" t="str">
            <v>CHP</v>
          </cell>
          <cell r="E477" t="str">
            <v>87,73</v>
          </cell>
        </row>
        <row r="478">
          <cell r="B478">
            <v>93427</v>
          </cell>
          <cell r="C478" t="str">
            <v>GRUPO GERADOR ESTACIONÁRIO, POTÊNCIA 150 KVA, MOTOR A DIESEL- CHP DIURNO. AF_03/2016</v>
          </cell>
          <cell r="D478" t="str">
            <v>CHP</v>
          </cell>
          <cell r="E478" t="str">
            <v>201,73</v>
          </cell>
        </row>
        <row r="479">
          <cell r="B479">
            <v>93433</v>
          </cell>
          <cell r="C479" t="str">
            <v>USINA DE MISTURA ASFÁLTICA À QUENTE, TIPO CONTRA FLUXO, PROD 40 A 80 TON/HORA - CHP DIURNO. AF_03/2016</v>
          </cell>
          <cell r="D479" t="str">
            <v>CHP</v>
          </cell>
          <cell r="E479" t="str">
            <v>3.806,21</v>
          </cell>
        </row>
        <row r="480">
          <cell r="B480">
            <v>93439</v>
          </cell>
          <cell r="C480" t="str">
            <v>USINA DE ASFALTO À FRIO, CAPACIDADE DE 40 A 60 TON/HORA, ELÉTRICA POTÊNCIA 30 CV - CHP DIURNO. AF_03/2016</v>
          </cell>
          <cell r="D480" t="str">
            <v>CHP</v>
          </cell>
          <cell r="E480" t="str">
            <v>137,66</v>
          </cell>
        </row>
        <row r="481">
          <cell r="B481">
            <v>95121</v>
          </cell>
          <cell r="C481" t="str">
            <v>USINA MISTURADORA DE SOLOS, CAPACIDADE DE 200 A 500 TON/H, POTENCIA 75KW - CHP DIURNO. AF_07/2016</v>
          </cell>
          <cell r="D481" t="str">
            <v>CHP</v>
          </cell>
          <cell r="E481" t="str">
            <v>294,39</v>
          </cell>
        </row>
        <row r="482">
          <cell r="B482">
            <v>95127</v>
          </cell>
          <cell r="C482" t="str">
            <v>DISTRIBUIDOR DE AGREGADOS AUTOPROPELIDO, CAP 3 M3, A DIESEL, POTÊNCIA 176CV - CHP DIURNO. AF_07/2016</v>
          </cell>
          <cell r="D482" t="str">
            <v>CHP</v>
          </cell>
          <cell r="E482" t="str">
            <v>235,35</v>
          </cell>
        </row>
        <row r="483">
          <cell r="B483">
            <v>95133</v>
          </cell>
          <cell r="C483" t="str">
            <v>MÁQUINA DEMARCADORA DE FAIXA DE TRÁFEGO À FRIO, AUTOPROPELIDA, POTÊNCIA 38 HP - CHP DIURNO. AF_07/2016</v>
          </cell>
          <cell r="D483" t="str">
            <v>CHP</v>
          </cell>
          <cell r="E483" t="str">
            <v>180,33</v>
          </cell>
        </row>
        <row r="484">
          <cell r="B484">
            <v>95139</v>
          </cell>
          <cell r="C484" t="str">
            <v>TALHA MANUAL DE CORRENTE, CAPACIDADE DE 2 TON. COM ELEVAÇÃO DE 3 M - CHP DIURNO. AF_07/2016</v>
          </cell>
          <cell r="D484" t="str">
            <v>CHP</v>
          </cell>
          <cell r="E484" t="str">
            <v>0,05</v>
          </cell>
        </row>
        <row r="485">
          <cell r="B485">
            <v>95212</v>
          </cell>
          <cell r="C485" t="str">
            <v>GRUA ASCENCIONAL, LANCA DE 42 M, CAPACIDADE DE 1,5 T A 30 M, ALTURA ATE 39 M - CHP DIURNO. AF_08/2016</v>
          </cell>
          <cell r="D485" t="str">
            <v>CHP</v>
          </cell>
          <cell r="E485" t="str">
            <v>130,40</v>
          </cell>
        </row>
        <row r="486">
          <cell r="B486">
            <v>95258</v>
          </cell>
          <cell r="C486" t="str">
            <v>MARTELO DEMOLIDOR PNEUMÁTICO MANUAL, 32 KG - CHP DIURNO. AF_09/2016</v>
          </cell>
          <cell r="D486" t="str">
            <v>CHP</v>
          </cell>
          <cell r="E486" t="str">
            <v>18,02</v>
          </cell>
        </row>
        <row r="487">
          <cell r="B487">
            <v>95264</v>
          </cell>
          <cell r="C487" t="str">
            <v>COMPACTADOR DE SOLOS DE PERCUSÃO (SOQUETE) COM MOTOR A GASOLINA, POTÊNCIA 3 CV - CHP DIURNO. AF_09/2016</v>
          </cell>
          <cell r="D487" t="str">
            <v>CHP</v>
          </cell>
          <cell r="E487" t="str">
            <v>7,96</v>
          </cell>
        </row>
        <row r="488">
          <cell r="B488">
            <v>95270</v>
          </cell>
          <cell r="C488" t="str">
            <v>RÉGUA VIBRATÓRIA DUPLA PARA CONCRETO, PESO DE 60KG, COMPRIMENTO 4 M, COM MOTOR A GASOLINA, POTÊNCIA 5,5 HP - CHP DIURNO. AF_09/2016</v>
          </cell>
          <cell r="D488" t="str">
            <v>CHP</v>
          </cell>
          <cell r="E488" t="str">
            <v>11,11</v>
          </cell>
        </row>
        <row r="489">
          <cell r="B489">
            <v>95276</v>
          </cell>
          <cell r="C489" t="str">
            <v>POLIDORA DE PISO (POLITRIZ), PESO DE 100KG, DIÂMETRO 450 MM, MOTOR ELÉTRICO, POTÊNCIA 4 HP - CHP DIURNO. AF_09/2016</v>
          </cell>
          <cell r="D489" t="str">
            <v>CHP</v>
          </cell>
          <cell r="E489" t="str">
            <v>3,16</v>
          </cell>
        </row>
        <row r="490">
          <cell r="B490">
            <v>95282</v>
          </cell>
          <cell r="C490" t="str">
            <v>DESEMPENADEIRA DE CONCRETO, PESO DE 75KG, 4 PÁS, MOTOR A GASOLINA, POTÊNCIA 5,5 HP - CHP DIURNO. AF_09/2016</v>
          </cell>
          <cell r="D490" t="str">
            <v>CHP</v>
          </cell>
          <cell r="E490" t="str">
            <v>11,30</v>
          </cell>
        </row>
        <row r="491">
          <cell r="B491">
            <v>95620</v>
          </cell>
          <cell r="C491" t="str">
            <v>PERFURATRIZ PNEUMATICA MANUAL DE PESO MEDIO, MARTELETE, 18KG, COMPRIMENTO MÁXIMO DE CURSO DE 6 M, DIAMETRO DO PISTAO DE 5,5 CM - CHP DIURNO. AF_11/2016</v>
          </cell>
          <cell r="D491" t="str">
            <v>CHP</v>
          </cell>
          <cell r="E491" t="str">
            <v>17,33</v>
          </cell>
        </row>
        <row r="492">
          <cell r="B492">
            <v>95631</v>
          </cell>
          <cell r="C492" t="str">
            <v>ROLO COMPACTADOR VIBRATORIO TANDEM, ACO LISO, POTENCIA 125 HP, PESO SEM/COM LASTRO 10,20/11,65 T, LARGURA DE TRABALHO 1,73 M - CHP DIURNO. AF_11/2016</v>
          </cell>
          <cell r="D492" t="str">
            <v>CHP</v>
          </cell>
          <cell r="E492" t="str">
            <v>234,23</v>
          </cell>
        </row>
        <row r="493">
          <cell r="B493">
            <v>95702</v>
          </cell>
          <cell r="C493" t="str">
            <v>PERFURATRIZ MANUAL, TORQUE MAXIMO 55 KGF.M, POTENCIA 5 CV, COM DIAMETRO MAXIMO 8 1/2" - CHP DIURNO. AF_11/2016</v>
          </cell>
          <cell r="D493" t="str">
            <v>CHP</v>
          </cell>
          <cell r="E493" t="str">
            <v>32,52</v>
          </cell>
        </row>
        <row r="494">
          <cell r="B494">
            <v>95708</v>
          </cell>
          <cell r="C494" t="str">
            <v>PERFURATRIZ SOBRE ESTEIRA, TORQUE MÁXIMO 600 KGF, POTÊNCIA ENTRE 50 E 60 HP, DIÂMETRO MÁXIMO 10 - CHP DIURNO. AF_11/2016</v>
          </cell>
          <cell r="D494" t="str">
            <v>CHP</v>
          </cell>
          <cell r="E494" t="str">
            <v>130,40</v>
          </cell>
        </row>
        <row r="495">
          <cell r="B495">
            <v>95714</v>
          </cell>
          <cell r="C495" t="str">
            <v>ESCAVADEIRA HIDRAULICA SOBRE ESTEIRA, COM GARRA GIRATORIA DE MANDIBULAS, PESO OPERACIONAL ENTRE 22,00 E 25,50 TON, POTENCIA LIQUIDA ENTRE 150 E 160 HP - CHP DIURNO. AF_11/2016</v>
          </cell>
          <cell r="D495" t="str">
            <v>CHP</v>
          </cell>
          <cell r="E495" t="str">
            <v>259,50</v>
          </cell>
        </row>
        <row r="496">
          <cell r="B496">
            <v>95720</v>
          </cell>
          <cell r="C496" t="str">
            <v>ESCAVADEIRA HIDRAULICA SOBRE ESTEIRA, EQUIPADA COM CLAMSHELL, COM CAPACIDADE DA CAÇAMBA ENTRE 1,20 E 1,50 M3, PESO OPERACIONAL ENTRE 20,00 E 22,00 TON, POTENCIA LIQUIDA ENTRE 150 E 160 HP - CHP DIURNO. AF_11/2016</v>
          </cell>
          <cell r="D496" t="str">
            <v>CHP</v>
          </cell>
          <cell r="E496" t="str">
            <v>254,59</v>
          </cell>
        </row>
        <row r="497">
          <cell r="B497">
            <v>95872</v>
          </cell>
          <cell r="C497" t="str">
            <v>GRUPO GERADOR COM CARENAGEM, MOTOR DIESEL POTÊNCIA STANDART ENTRE 250 E 260 KVA - CHP DIURNO. AF_12/2016</v>
          </cell>
          <cell r="D497" t="str">
            <v>CHP</v>
          </cell>
          <cell r="E497" t="str">
            <v>342,48</v>
          </cell>
        </row>
        <row r="498">
          <cell r="B498">
            <v>96013</v>
          </cell>
          <cell r="C498" t="str">
            <v>TRATOR DE PNEUS COM POTÊNCIA DE 122 CV, TRAÇÃO 4X4, COM VASSOURA MECÂNICA ACOPLADA - CHP DIURNO. AF_02/2017</v>
          </cell>
          <cell r="D498" t="str">
            <v>CHP</v>
          </cell>
          <cell r="E498" t="str">
            <v>184,06</v>
          </cell>
        </row>
        <row r="499">
          <cell r="B499">
            <v>96020</v>
          </cell>
          <cell r="C499" t="str">
            <v>TRATOR DE PNEUS COM POTÊNCIA DE 122 CV, TRAÇÃO 4X4, COM GRADE DE DISCOS ACOPLADA - CHP DIURNO. AF_02/2017</v>
          </cell>
          <cell r="D499" t="str">
            <v>CHP</v>
          </cell>
          <cell r="E499" t="str">
            <v>183,45</v>
          </cell>
        </row>
        <row r="500">
          <cell r="B500">
            <v>96028</v>
          </cell>
          <cell r="C500" t="str">
            <v>TRATOR DE PNEUS COM POTÊNCIA DE 85 CV, TRAÇÃO 4X4, COM GRADE DE DISCOS ACOPLADA - CHP DIURNO. AF_02/2017</v>
          </cell>
          <cell r="D500" t="str">
            <v>CHP</v>
          </cell>
          <cell r="E500" t="str">
            <v>137,60</v>
          </cell>
        </row>
        <row r="501">
          <cell r="B501">
            <v>96035</v>
          </cell>
          <cell r="C501" t="str">
            <v>CAMINHÃO BASCULANTE 10 M3, TRUCADO, POTÊNCIA 230 CV, INCLUSIVE CAÇAMBA METÁLICA, COM DISTRIBUIDOR DE AGREGADOS ACOPLADO - CHP DIURNO. AF_02/2017</v>
          </cell>
          <cell r="D501" t="str">
            <v>CHP</v>
          </cell>
          <cell r="E501" t="str">
            <v>271,92</v>
          </cell>
        </row>
        <row r="502">
          <cell r="B502">
            <v>96157</v>
          </cell>
          <cell r="C502" t="str">
            <v>TRATOR DE PNEUS COM POTÊNCIA DE 85 CV, TRAÇÃO 4X4, COM VASSOURA MECÂNICA ACOPLADA - CHP DIURNO. AF_03/2017</v>
          </cell>
          <cell r="D502" t="str">
            <v>CHP</v>
          </cell>
          <cell r="E502" t="str">
            <v>138,21</v>
          </cell>
        </row>
        <row r="503">
          <cell r="B503">
            <v>96158</v>
          </cell>
          <cell r="C503" t="str">
            <v>MINICARREGADEIRA SOBRE RODAS POTENCIA 47HP CAPACIDADE OPERACAO 646 KG, COM VASSOURA MECÂNICA ACOPLADA - CHP DIURNO. AF_03/2017</v>
          </cell>
          <cell r="D503" t="str">
            <v>CHP</v>
          </cell>
          <cell r="E503" t="str">
            <v>125,79</v>
          </cell>
        </row>
        <row r="504">
          <cell r="B504">
            <v>96245</v>
          </cell>
          <cell r="C504" t="str">
            <v>MINIESCAVADEIRA SOBRE ESTEIRAS, POTENCIA LIQUIDA DE *30* HP, PESO OPERACIONAL DE *3.500* KG - CHP DIURNO. AF_04/2017</v>
          </cell>
          <cell r="D504" t="str">
            <v>CHP</v>
          </cell>
          <cell r="E504" t="str">
            <v>88,51</v>
          </cell>
        </row>
        <row r="505">
          <cell r="B505">
            <v>96463</v>
          </cell>
          <cell r="C505" t="str">
            <v>ROLO COMPACTADOR DE PNEUS, ESTATICO, PRESSAO VARIAVEL, POTENCIA 110 HP, PESO SEM/COM LASTRO 10,8/27 T, LARGURA DE ROLAGEM 2,30 M - CHP DIURNO. AF_06/2017</v>
          </cell>
          <cell r="D505" t="str">
            <v>CHP</v>
          </cell>
          <cell r="E505" t="str">
            <v>216,17</v>
          </cell>
        </row>
        <row r="506">
          <cell r="B506">
            <v>98764</v>
          </cell>
          <cell r="C506" t="str">
            <v>INVERSOR DE SOLDA MONOFÁSICO DE 160 A, POTÊNCIA DE 5400 W, TENSÃO DE 220 V, PARA SOLDA COM ELETRODOS DE 2,0 A 4,0 MM E PROCESSO TIG - CHP DIURNO. AF_06/2018</v>
          </cell>
          <cell r="D506" t="str">
            <v>CHP</v>
          </cell>
          <cell r="E506" t="str">
            <v>4,39</v>
          </cell>
        </row>
        <row r="507">
          <cell r="B507">
            <v>99833</v>
          </cell>
          <cell r="C507" t="str">
            <v>LAVADORA DE ALTA PRESSAO (LAVA-JATO) PARA AGUA FRIA, PRESSAO DE OPERACAO ENTRE 1400 E 1900 LIB/POL2, VAZAO MAXIMA ENTRE 400 E 700 L/H - CHP DIURNO. AF_04/2019</v>
          </cell>
          <cell r="D507" t="str">
            <v>CHP</v>
          </cell>
          <cell r="E507" t="str">
            <v>4,70</v>
          </cell>
        </row>
        <row r="508">
          <cell r="B508">
            <v>100641</v>
          </cell>
          <cell r="C508" t="str">
            <v>USINA DE MISTURA ASFÁLTICA À QUENTE, TIPO CONTRA FLUXO, PROD 100 A 140 TON/HORA - CHP DIURNO. AF_12/2019</v>
          </cell>
          <cell r="D508" t="str">
            <v>CHP</v>
          </cell>
          <cell r="E508" t="str">
            <v>614,01</v>
          </cell>
        </row>
        <row r="509">
          <cell r="B509">
            <v>100647</v>
          </cell>
          <cell r="C509" t="str">
            <v>USINA DE ASFALTO, TIPO GRAVIMÉTRICA, PROD 150 TON/HORA - CHP DIURNO. AF_12/2019</v>
          </cell>
          <cell r="D509" t="str">
            <v>CHP</v>
          </cell>
          <cell r="E509" t="str">
            <v>1.326,35</v>
          </cell>
        </row>
        <row r="510">
          <cell r="B510">
            <v>102275</v>
          </cell>
          <cell r="C510" t="str">
            <v>MARTELO DEMOLIDOR ELÉTRICO, COM POTÊNCIA DE 2.000 W, 1.000 IMPACTOS POR MINUTO, PESO DE 30 KG - CHP DIURNO. AF_01/2021</v>
          </cell>
          <cell r="D510" t="str">
            <v>CHP</v>
          </cell>
          <cell r="E510" t="str">
            <v>17,63</v>
          </cell>
        </row>
        <row r="511">
          <cell r="B511">
            <v>104091</v>
          </cell>
          <cell r="C511" t="str">
            <v>TERMOFUSORA PARA TUBOS E CONEXÕES EM PPR COM DIÂMETROS DE 20 A 63 MM, POTÊNCIA DE 800 W, TENSAO 220 V - CHP DIURNO. AF_05/2022</v>
          </cell>
          <cell r="D511" t="str">
            <v>CHP</v>
          </cell>
          <cell r="E511" t="str">
            <v>0,85</v>
          </cell>
        </row>
        <row r="512">
          <cell r="B512">
            <v>104097</v>
          </cell>
          <cell r="C512" t="str">
            <v>TERMOFUSORA PARA TUBOS E CONEXÕES EM PPR COM DIÂMETROS DE 75 A 110 MM, POTÊNCIA DE *1100* W, TENSÃO 220 V - CHP DIURNO. AF_05/2022</v>
          </cell>
          <cell r="D512" t="str">
            <v>CHP</v>
          </cell>
          <cell r="E512" t="str">
            <v>1,20</v>
          </cell>
        </row>
        <row r="513">
          <cell r="B513">
            <v>5632</v>
          </cell>
          <cell r="C513" t="str">
            <v>ESCAVADEIRA HIDRÁULICA SOBRE ESTEIRAS, CAÇAMBA 0,80 M3, PESO OPERACIONAL 17 T, POTENCIA BRUTA 111 HP - CHI DIURNO. AF_06/2014</v>
          </cell>
          <cell r="D513" t="str">
            <v>CHI</v>
          </cell>
          <cell r="E513" t="str">
            <v>74,64</v>
          </cell>
        </row>
        <row r="514">
          <cell r="B514">
            <v>5679</v>
          </cell>
          <cell r="C514" t="str">
            <v>RETROESCAVADEIRA SOBRE RODAS COM CARREGADEIRA, TRAÇÃO 4X4, POTÊNCIA LÍQ. 88 HP, CAÇAMBA CARREG. CAP. MÍN. 1 M3, CAÇAMBA RETRO CAP. 0,26 M3, PESO OPERACIONAL MÍN. 6.674 KG, PROFUNDIDADE ESCAVAÇÃO MÁX. 4,37 M - CHI DIURNO. AF_06/2014</v>
          </cell>
          <cell r="D514" t="str">
            <v>CHI</v>
          </cell>
          <cell r="E514" t="str">
            <v>48,73</v>
          </cell>
        </row>
        <row r="515">
          <cell r="B515">
            <v>5681</v>
          </cell>
          <cell r="C515" t="str">
            <v>RETROESCAVADEIRA SOBRE RODAS COM CARREGADEIRA, TRAÇÃO 4X2, POTÊNCIA LÍQ. 79 HP, CAÇAMBA CARREG. CAP. MÍN. 1 M3, CAÇAMBA RETRO CAP. 0,20 M3, PESO OPERACIONAL MÍN. 6.570 KG, PROFUNDIDADE ESCAVAÇÃO MÁX. 4,37 M - CHI DIURNO. AF_06/2014</v>
          </cell>
          <cell r="D515" t="str">
            <v>CHI</v>
          </cell>
          <cell r="E515" t="str">
            <v>45,69</v>
          </cell>
        </row>
        <row r="516">
          <cell r="B516">
            <v>5685</v>
          </cell>
          <cell r="C516" t="str">
            <v>ROLO COMPACTADOR VIBRATÓRIO DE UM CILINDRO AÇO LISO, POTÊNCIA 80 HP, PESO OPERACIONAL MÁXIMO 8,1 T, IMPACTO DINÂMICO 16,15 / 9,5 T, LARGURA DE TRABALHO 1,68 M - CHI DIURNO. AF_06/2014</v>
          </cell>
          <cell r="D516" t="str">
            <v>CHI</v>
          </cell>
          <cell r="E516" t="str">
            <v>52,48</v>
          </cell>
        </row>
        <row r="517">
          <cell r="B517">
            <v>5690</v>
          </cell>
          <cell r="C517" t="str">
            <v>GRADE DE DISCO CONTROLE REMOTO REBOCÁVEL, COM 24 DISCOS 24 X 6 MM COM PNEUS PARA TRANSPORTE - CHI DIURNO. AF_06/2014</v>
          </cell>
          <cell r="D517" t="str">
            <v>CHI</v>
          </cell>
          <cell r="E517" t="str">
            <v>5,00</v>
          </cell>
        </row>
        <row r="518">
          <cell r="B518">
            <v>5806</v>
          </cell>
          <cell r="C518" t="str">
            <v>MOTOBOMBA CENTRÍFUGA, MOTOR A GASOLINA, POTÊNCIA 5,42 HP, BOCAIS 1 1/2" X 1", DIÂMETRO ROTOR 143 MM HM/Q = 6 MCA / 16,8 M3/H A 38 MCA / 6,6 M3/H - CHI DIURNO. AF_06/2014</v>
          </cell>
          <cell r="D518" t="str">
            <v>CHI</v>
          </cell>
          <cell r="E518" t="str">
            <v>0,25</v>
          </cell>
        </row>
        <row r="519">
          <cell r="B519">
            <v>5826</v>
          </cell>
          <cell r="C519" t="str">
            <v>CAMINHÃO TOCO, PBT 16.000 KG, CARGA ÚTIL MÁX. 10.685 KG, DIST. ENTRE EIXOS 4,8 M, POTÊNCIA 189 CV, INCLUSIVE CARROCERIA FIXA ABERTA DE MADEIRA P/ TRANSPORTE GERAL DE CARGA SECA, DIMEN. APROX. 2,5 X 7,00 X 0,50 M - CHI DIURNO. AF_06/2014</v>
          </cell>
          <cell r="D519" t="str">
            <v>CHI</v>
          </cell>
          <cell r="E519" t="str">
            <v>41,65</v>
          </cell>
        </row>
        <row r="520">
          <cell r="B520">
            <v>5829</v>
          </cell>
          <cell r="C520" t="str">
            <v>USINA DE CONCRETO FIXA, CAPACIDADE NOMINAL DE 90 A 120 M3/H, SEM SILO - CHI DIURNO. AF_07/2016</v>
          </cell>
          <cell r="D520" t="str">
            <v>CHI</v>
          </cell>
          <cell r="E520" t="str">
            <v>126,39</v>
          </cell>
        </row>
        <row r="521">
          <cell r="B521">
            <v>5837</v>
          </cell>
          <cell r="C521" t="str">
            <v>VIBROACABADORA DE ASFALTO SOBRE ESTEIRAS, LARGURA DE PAVIMENTAÇÃO 1,90 M A 5,30 M, POTÊNCIA 105 HP CAPACIDADE 450 T/H - CHI DIURNO. AF_11/2014</v>
          </cell>
          <cell r="D521" t="str">
            <v>CHI</v>
          </cell>
          <cell r="E521" t="str">
            <v>138,12</v>
          </cell>
        </row>
        <row r="522">
          <cell r="B522">
            <v>5841</v>
          </cell>
          <cell r="C522" t="str">
            <v>VASSOURA MECÂNICA REBOCÁVEL COM ESCOVA CILÍNDRICA, LARGURA ÚTIL DE VARRIMENTO DE 2,44 M - CHI DIURNO. AF_06/2014</v>
          </cell>
          <cell r="D522" t="str">
            <v>CHI</v>
          </cell>
          <cell r="E522" t="str">
            <v>5,75</v>
          </cell>
        </row>
        <row r="523">
          <cell r="B523">
            <v>5845</v>
          </cell>
          <cell r="C523" t="str">
            <v>TRATOR DE PNEUS, POTÊNCIA 122 CV, TRAÇÃO 4X4, PESO COM LASTRO DE 4.510 KG - CHI DIURNO. AF_06/2014</v>
          </cell>
          <cell r="D523" t="str">
            <v>CHI</v>
          </cell>
          <cell r="E523" t="str">
            <v>38,28</v>
          </cell>
        </row>
        <row r="524">
          <cell r="B524">
            <v>5849</v>
          </cell>
          <cell r="C524" t="str">
            <v>TRATOR DE ESTEIRAS, POTÊNCIA 170 HP, PESO OPERACIONAL 19 T, CAÇAMBA 5,2 M3 - CHI DIURNO. AF_06/2014</v>
          </cell>
          <cell r="D524" t="str">
            <v>CHI</v>
          </cell>
          <cell r="E524" t="str">
            <v>67,15</v>
          </cell>
        </row>
        <row r="525">
          <cell r="B525">
            <v>5853</v>
          </cell>
          <cell r="C525" t="str">
            <v>TRATOR DE ESTEIRAS, POTÊNCIA 150 HP, PESO OPERACIONAL 16,7 T, COM RODA MOTRIZ ELEVADA E LÂMINA 3,18 M3 - CHI DIURNO. AF_06/2014</v>
          </cell>
          <cell r="D525" t="str">
            <v>CHI</v>
          </cell>
          <cell r="E525" t="str">
            <v>67,46</v>
          </cell>
        </row>
        <row r="526">
          <cell r="B526">
            <v>5857</v>
          </cell>
          <cell r="C526" t="str">
            <v>TRATOR DE ESTEIRAS, POTÊNCIA 347 HP, PESO OPERACIONAL 38,5 T, COM LÂMINA 8,70 M3 - CHI DIURNO. AF_06/2014</v>
          </cell>
          <cell r="D526" t="str">
            <v>CHI</v>
          </cell>
          <cell r="E526" t="str">
            <v>181,89</v>
          </cell>
        </row>
        <row r="527">
          <cell r="B527">
            <v>5865</v>
          </cell>
          <cell r="C527" t="str">
            <v>ROLO COMPACTADOR VIBRATÓRIO REBOCÁVEL, CILINDRO DE AÇO LISO, POTÊNCIA DE TRAÇÃO DE 65 CV, PESO 4,7 T, IMPACTO DINÂMICO 18,3 T, LARGURA DE TRABALHO 1,67 M - CHI DIURNO. AF_02/2016</v>
          </cell>
          <cell r="D527" t="str">
            <v>CHI</v>
          </cell>
          <cell r="E527" t="str">
            <v>10,69</v>
          </cell>
        </row>
        <row r="528">
          <cell r="B528">
            <v>5869</v>
          </cell>
          <cell r="C528" t="str">
            <v>ROLO COMPACTADOR VIBRATÓRIO TANDEM AÇO LISO, POTÊNCIA 58 HP, PESO SEM/COM LASTRO 6,5 / 9,4 T, LARGURA DE TRABALHO 1,2 M - CHI DIURNO. AF_06/2014</v>
          </cell>
          <cell r="D528" t="str">
            <v>CHI</v>
          </cell>
          <cell r="E528" t="str">
            <v>60,55</v>
          </cell>
        </row>
        <row r="529">
          <cell r="B529">
            <v>5877</v>
          </cell>
          <cell r="C529" t="str">
            <v>RETROESCAVADEIRA SOBRE RODAS COM CARREGADEIRA, TRAÇÃO 4X4, POTÊNCIA LÍQ. 72 HP, CAÇAMBA CARREG. CAP. MÍN. 0,79 M3, CAÇAMBA RETRO CAP. 0,18 M3, PESO OPERACIONAL MÍN. 7.140 KG, PROFUNDIDADE ESCAVAÇÃO MÁX. 4,50 M - CHI DIURNO. AF_06/2014</v>
          </cell>
          <cell r="D529" t="str">
            <v>CHI</v>
          </cell>
          <cell r="E529" t="str">
            <v>47,77</v>
          </cell>
        </row>
        <row r="530">
          <cell r="B530">
            <v>5881</v>
          </cell>
          <cell r="C530" t="str">
            <v>ROLO COMPACTADOR VIBRATÓRIO PÉ DE CARNEIRO, OPERADO POR CONTROLE REMOTO, POTÊNCIA 12,5 KW, PESO OPERACIONAL 1,675 T, LARGURA DE TRABALHO 0,85 M - CHI DIURNO. AF_02/2016</v>
          </cell>
          <cell r="D530" t="str">
            <v>CHI</v>
          </cell>
          <cell r="E530" t="str">
            <v>65,46</v>
          </cell>
        </row>
        <row r="531">
          <cell r="B531">
            <v>5884</v>
          </cell>
          <cell r="C531" t="str">
            <v>USINA DE LAMA ASFÁLTICA, PROD 30 A 50 T/H, SILO DE AGREGADO 7 M3, RESERVATÓRIOS PARA EMULSÃO E ÁGUA DE 2,3 M3 CADA, MISTURADOR TIPO PUG MILL A SER MONTADO SOBRE CAMINHÃO - CHI DIURNO. AF_10/2014</v>
          </cell>
          <cell r="D531" t="str">
            <v>CHI</v>
          </cell>
          <cell r="E531" t="str">
            <v>47,69</v>
          </cell>
        </row>
        <row r="532">
          <cell r="B532">
            <v>5892</v>
          </cell>
          <cell r="C532" t="str">
            <v>CAMINHÃO TOCO, PESO BRUTO TOTAL 14.300 KG, CARGA ÚTIL MÁXIMA 9590 KG, DISTÂNCIA ENTRE EIXOS 4,76 M, POTÊNCIA 185 CV (NÃO INCLUI CARROCERIA) - CHI DIURNO. AF_06/2014</v>
          </cell>
          <cell r="D532" t="str">
            <v>CHI</v>
          </cell>
          <cell r="E532" t="str">
            <v>37,79</v>
          </cell>
        </row>
        <row r="533">
          <cell r="B533">
            <v>5896</v>
          </cell>
          <cell r="C533" t="str">
            <v>CAMINHÃO TOCO, PESO BRUTO TOTAL 16.000 KG, CARGA ÚTIL MÁXIMA DE 10.685 KG, DISTÂNCIA ENTRE EIXOS 4,80 M, POTÊNCIA 189 CV EXCLUSIVE CARROCERIA - CHI DIURNO. AF_06/2014</v>
          </cell>
          <cell r="D533" t="str">
            <v>CHI</v>
          </cell>
          <cell r="E533" t="str">
            <v>39,73</v>
          </cell>
        </row>
        <row r="534">
          <cell r="B534">
            <v>5903</v>
          </cell>
          <cell r="C534" t="str">
            <v>CAMINHÃO PIPA 10.000 L TRUCADO, PESO BRUTO TOTAL 23.000 KG, CARGA ÚTIL MÁXIMA 15.935 KG, DISTÂNCIA ENTRE EIXOS 4,8 M, POTÊNCIA 230 CV, INCLUSIVE TANQUE DE AÇO PARA TRANSPORTE DE ÁGUA - CHI DIURNO. AF_06/2014</v>
          </cell>
          <cell r="D534" t="str">
            <v>CHI</v>
          </cell>
          <cell r="E534" t="str">
            <v>51,40</v>
          </cell>
        </row>
        <row r="535">
          <cell r="B535">
            <v>5911</v>
          </cell>
          <cell r="C535" t="str">
            <v>ESPARGIDOR DE ASFALTO PRESSURIZADO COM TANQUE DE 2500 L, REBOCÁVEL COM MOTOR A GASOLINA POTÊNCIA 3,4 HP - CHI DIURNO. AF_07/2014</v>
          </cell>
          <cell r="D535" t="str">
            <v>CHI</v>
          </cell>
          <cell r="E535" t="str">
            <v>22,82</v>
          </cell>
        </row>
        <row r="536">
          <cell r="B536">
            <v>5923</v>
          </cell>
          <cell r="C536" t="str">
            <v>GRADE DE DISCO REBOCÁVEL COM 20 DISCOS 24" X 6 MM COM PNEUS PARA TRANSPORTE - CHI DIURNO. AF_06/2014</v>
          </cell>
          <cell r="D536" t="str">
            <v>CHI</v>
          </cell>
          <cell r="E536" t="str">
            <v>3,92</v>
          </cell>
        </row>
        <row r="537">
          <cell r="B537">
            <v>5930</v>
          </cell>
          <cell r="C537" t="str">
            <v>GUINDAUTO HIDRÁULICO, CAPACIDADE MÁXIMA DE CARGA 6200 KG, MOMENTO MÁXIMO DE CARGA 11,7 TM, ALCANCE MÁXIMO HORIZONTAL 9,70 M, INCLUSIVE CAMINHÃO TOCO PBT 16.000 KG, POTÊNCIA DE 189 CV - CHI DIURNO. AF_06/2014</v>
          </cell>
          <cell r="D537" t="str">
            <v>CHI</v>
          </cell>
          <cell r="E537" t="str">
            <v>51,02</v>
          </cell>
        </row>
        <row r="538">
          <cell r="B538">
            <v>5934</v>
          </cell>
          <cell r="C538" t="str">
            <v>MOTONIVELADORA POTÊNCIA BÁSICA LÍQUIDA (PRIMEIRA MARCHA) 125 HP, PESO BRUTO 13032 KG, LARGURA DA LÂMINA DE 3,7 M - CHI DIURNO. AF_06/2014</v>
          </cell>
          <cell r="D538" t="str">
            <v>CHI</v>
          </cell>
          <cell r="E538" t="str">
            <v>71,59</v>
          </cell>
        </row>
        <row r="539">
          <cell r="B539">
            <v>5942</v>
          </cell>
          <cell r="C539" t="str">
            <v>PÁ CARREGADEIRA SOBRE RODAS, POTÊNCIA LÍQUIDA 128 HP, CAPACIDADE DA CAÇAMBA 1,7 A 2,8 M3, PESO OPERACIONAL 11632 KG - CHI DIURNO. AF_06/2014</v>
          </cell>
          <cell r="D539" t="str">
            <v>CHI</v>
          </cell>
          <cell r="E539" t="str">
            <v>57,34</v>
          </cell>
        </row>
        <row r="540">
          <cell r="B540">
            <v>5946</v>
          </cell>
          <cell r="C540" t="str">
            <v>PÁ CARREGADEIRA SOBRE RODAS, POTÊNCIA 197 HP, CAPACIDADE DA CAÇAMBA 2,5 A 3,5 M3, PESO OPERACIONAL 18338 KG - CHI DIURNO. AF_06/2014</v>
          </cell>
          <cell r="D540" t="str">
            <v>CHI</v>
          </cell>
          <cell r="E540" t="str">
            <v>72,46</v>
          </cell>
        </row>
        <row r="541">
          <cell r="B541">
            <v>5952</v>
          </cell>
          <cell r="C541" t="str">
            <v>MARTELETE OU ROMPEDOR PNEUMÁTICO MANUAL, 28 KG, COM SILENCIADOR - CHI DIURNO. AF_07/2016</v>
          </cell>
          <cell r="D541" t="str">
            <v>CHI</v>
          </cell>
          <cell r="E541" t="str">
            <v>16,24</v>
          </cell>
        </row>
        <row r="542">
          <cell r="B542">
            <v>5954</v>
          </cell>
          <cell r="C542" t="str">
            <v>COMPRESSOR DE AR REBOCÁVEL, VAZÃO 189 PCM, PRESSÃO EFETIVA DE TRABALHO 102 PSI, MOTOR DIESEL, POTÊNCIA 63 CV - CHI DIURNO. AF_06/2015</v>
          </cell>
          <cell r="D542" t="str">
            <v>CHI</v>
          </cell>
          <cell r="E542" t="str">
            <v>4,89</v>
          </cell>
        </row>
        <row r="543">
          <cell r="B543">
            <v>5961</v>
          </cell>
          <cell r="C543" t="str">
            <v>CAMINHÃO BASCULANTE 6 M3, PESO BRUTO TOTAL 16.000 KG, CARGA ÚTIL MÁXIMA 13.071 KG, DISTÂNCIA ENTRE EIXOS 4,80 M, POTÊNCIA 230 CV INCLUSIVE CAÇAMBA METÁLICA - CHI DIURNO. AF_06/2014</v>
          </cell>
          <cell r="D543" t="str">
            <v>CHI</v>
          </cell>
          <cell r="E543" t="str">
            <v>41,96</v>
          </cell>
        </row>
        <row r="544">
          <cell r="B544">
            <v>6260</v>
          </cell>
          <cell r="C544" t="str">
            <v>CAMINHÃO PIPA 6.000 L, PESO BRUTO TOTAL 13.000 KG, DISTÂNCIA ENTRE EIXOS 4,80 M, POTÊNCIA 189 CV INCLUSIVE TANQUE DE AÇO PARA TRANSPORTE DE ÁGUA, CAPACIDADE 6 M3 - CHI DIURNO. AF_06/2014</v>
          </cell>
          <cell r="D544" t="str">
            <v>CHI</v>
          </cell>
          <cell r="E544" t="str">
            <v>42,15</v>
          </cell>
        </row>
        <row r="545">
          <cell r="B545">
            <v>6880</v>
          </cell>
          <cell r="C545" t="str">
            <v>ROLO COMPACTADOR DE PNEUS ESTÁTICO, PRESSÃO VARIÁVEL, POTÊNCIA 111 HP, PESO SEM/COM LASTRO 9,5 / 26 T, LARGURA DE TRABALHO 1,90 M - CHI DIURNO. AF_07/2014</v>
          </cell>
          <cell r="D545" t="str">
            <v>CHI</v>
          </cell>
          <cell r="E545" t="str">
            <v>72,42</v>
          </cell>
        </row>
        <row r="546">
          <cell r="B546">
            <v>7031</v>
          </cell>
          <cell r="C546" t="str">
            <v>TANQUE DE ASFALTO ESTACIONÁRIO COM SERPENTINA, CAPACIDADE 30.000 L - CHI DIURNO. AF_06/2014</v>
          </cell>
          <cell r="D546" t="str">
            <v>CHI</v>
          </cell>
          <cell r="E546" t="str">
            <v>6,30</v>
          </cell>
        </row>
        <row r="547">
          <cell r="B547">
            <v>7043</v>
          </cell>
          <cell r="C547" t="str">
            <v>MOTOBOMBA TRASH (PARA ÁGUA SUJA) AUTO ESCORVANTE, MOTOR GASOLINA DE 6,41 HP, DIÂMETROS DE SUCÇÃO X RECALQUE: 3" X 3", HM/Q = 10 MCA / 60 M3/H A 23 MCA / 0 M3/H - CHI DIURNO. AF_10/2014</v>
          </cell>
          <cell r="D547" t="str">
            <v>CHI</v>
          </cell>
          <cell r="E547" t="str">
            <v>0,31</v>
          </cell>
        </row>
        <row r="548">
          <cell r="B548">
            <v>7050</v>
          </cell>
          <cell r="C548" t="str">
            <v>ROLO COMPACTADOR PE DE CARNEIRO VIBRATORIO, POTENCIA 125 HP, PESO OPERACIONAL SEM/COM LASTRO 11,95 / 13,30 T, IMPACTO DINAMICO 38,5 / 22,5 T, LARGURA DE TRABALHO 2,15 M - CHI DIURNO. AF_06/2014</v>
          </cell>
          <cell r="D548" t="str">
            <v>CHI</v>
          </cell>
          <cell r="E548" t="str">
            <v>66,15</v>
          </cell>
        </row>
        <row r="549">
          <cell r="B549">
            <v>67827</v>
          </cell>
          <cell r="C549" t="str">
            <v>CAMINHÃO BASCULANTE 6 M3 TOCO, PESO BRUTO TOTAL 16.000 KG, CARGA ÚTIL MÁXIMA 11.130 KG, DISTÂNCIA ENTRE EIXOS 5,36 M, POTÊNCIA 185 CV, INCLUSIVE CAÇAMBA METÁLICA - CHI DIURNO. AF_06/2014</v>
          </cell>
          <cell r="D549" t="str">
            <v>CHI</v>
          </cell>
          <cell r="E549" t="str">
            <v>42,84</v>
          </cell>
        </row>
        <row r="550">
          <cell r="B550">
            <v>73395</v>
          </cell>
          <cell r="C550" t="str">
            <v>GRUPO GERADOR ESTACIONÁRIO, MOTOR DIESEL POTÊNCIA 170 KVA - CHI DIURNO. AF_02/2016</v>
          </cell>
          <cell r="D550" t="str">
            <v>CHI</v>
          </cell>
          <cell r="E550" t="str">
            <v>7,37</v>
          </cell>
        </row>
        <row r="551">
          <cell r="B551">
            <v>83766</v>
          </cell>
          <cell r="C551" t="str">
            <v>GRUPO DE SOLDAGEM COM GERADOR A DIESEL 60 CV PARA SOLDA ELÉTRICA, SOBRE 04 RODAS, COM MOTOR 4 CILINDROS 600 A - CHI DIURNO. AF_02/2016</v>
          </cell>
          <cell r="D551" t="str">
            <v>CHI</v>
          </cell>
          <cell r="E551" t="str">
            <v>32,93</v>
          </cell>
        </row>
        <row r="552">
          <cell r="B552">
            <v>84013</v>
          </cell>
          <cell r="C552" t="str">
            <v>ESCAVADEIRA HIDRÁULICA SOBRE ESTEIRAS, CAÇAMBA 0,80 M3, PESO OPERACIONAL 17,8 T, POTÊNCIA LÍQUIDA 110 HP - CHI DIURNO. AF_10/2014</v>
          </cell>
          <cell r="D552" t="str">
            <v>CHI</v>
          </cell>
          <cell r="E552" t="str">
            <v>72,19</v>
          </cell>
        </row>
        <row r="553">
          <cell r="B553">
            <v>87446</v>
          </cell>
          <cell r="C553" t="str">
            <v>BETONEIRA CAPACIDADE NOMINAL 400 L, CAPACIDADE DE MISTURA 310 L, MOTOR A DIESEL POTÊNCIA 5,0 HP, SEM CARREGADOR - CHI DIURNO. AF_06/2014</v>
          </cell>
          <cell r="D553" t="str">
            <v>CHI</v>
          </cell>
          <cell r="E553" t="str">
            <v>0,52</v>
          </cell>
        </row>
        <row r="554">
          <cell r="B554">
            <v>88392</v>
          </cell>
          <cell r="C554" t="str">
            <v>MISTURADOR DE ARGAMASSA, EIXO HORIZONTAL, CAPACIDADE DE MISTURA 300 KG, MOTOR ELÉTRICO POTÊNCIA 5 CV - CHI DIURNO. AF_06/2014</v>
          </cell>
          <cell r="D554" t="str">
            <v>CHI</v>
          </cell>
          <cell r="E554" t="str">
            <v>1,04</v>
          </cell>
        </row>
        <row r="555">
          <cell r="B555">
            <v>88398</v>
          </cell>
          <cell r="C555" t="str">
            <v>MISTURADOR DE ARGAMASSA, EIXO HORIZONTAL, CAPACIDADE DE MISTURA 600 KG, MOTOR ELÉTRICO POTÊNCIA 7,5 CV - CHI DIURNO. AF_06/2014</v>
          </cell>
          <cell r="D555" t="str">
            <v>CHI</v>
          </cell>
          <cell r="E555" t="str">
            <v>1,23</v>
          </cell>
        </row>
        <row r="556">
          <cell r="B556">
            <v>88404</v>
          </cell>
          <cell r="C556" t="str">
            <v>MISTURADOR DE ARGAMASSA, EIXO HORIZONTAL, CAPACIDADE DE MISTURA 160 KG, MOTOR ELÉTRICO POTÊNCIA 3 CV - CHI DIURNO. AF_06/2014</v>
          </cell>
          <cell r="D556" t="str">
            <v>CHI</v>
          </cell>
          <cell r="E556" t="str">
            <v>0,98</v>
          </cell>
        </row>
        <row r="557">
          <cell r="B557">
            <v>88430</v>
          </cell>
          <cell r="C557" t="str">
            <v>PROJETOR DE ARGAMASSA, CAPACIDADE DE PROJEÇÃO 1,5 M3/H, ALCANCE DE 30 ATÉ 60 M, MOTOR ELÉTRICO POTÊNCIA 7,5 HP - CHI DIURNO. AF_06/2014</v>
          </cell>
          <cell r="D557" t="str">
            <v>CHI</v>
          </cell>
          <cell r="E557" t="str">
            <v>6,39</v>
          </cell>
        </row>
        <row r="558">
          <cell r="B558">
            <v>88438</v>
          </cell>
          <cell r="C558" t="str">
            <v>PROJETOR DE ARGAMASSA, CAPACIDADE DE PROJEÇÃO 2 M3/H, ALCANCE ATÉ 50 M, MOTOR ELÉTRICO POTÊNCIA 7,5 HP - CHI DIURNO. AF_06/2014</v>
          </cell>
          <cell r="D558" t="str">
            <v>CHI</v>
          </cell>
          <cell r="E558" t="str">
            <v>8,49</v>
          </cell>
        </row>
        <row r="559">
          <cell r="B559">
            <v>88831</v>
          </cell>
          <cell r="C559" t="str">
            <v>BETONEIRA CAPACIDADE NOMINAL DE 400 L, CAPACIDADE DE MISTURA 280 L, MOTOR ELÉTRICO TRIFÁSICO POTÊNCIA DE 2 CV, SEM CARREGADOR - CHI DIURNO. AF_10/2014</v>
          </cell>
          <cell r="D559" t="str">
            <v>CHI</v>
          </cell>
          <cell r="E559" t="str">
            <v>0,39</v>
          </cell>
        </row>
        <row r="560">
          <cell r="B560">
            <v>88844</v>
          </cell>
          <cell r="C560" t="str">
            <v>TRATOR DE ESTEIRAS, POTÊNCIA 125 HP, PESO OPERACIONAL 12,9 T, COM LÂMINA 2,7 M3 - CHI DIURNO. AF_10/2014</v>
          </cell>
          <cell r="D560" t="str">
            <v>CHI</v>
          </cell>
          <cell r="E560" t="str">
            <v>57,76</v>
          </cell>
        </row>
        <row r="561">
          <cell r="B561">
            <v>88908</v>
          </cell>
          <cell r="C561" t="str">
            <v>ESCAVADEIRA HIDRÁULICA SOBRE ESTEIRAS, CAÇAMBA 1,20 M3, PESO OPERACIONAL 21 T, POTÊNCIA BRUTA 155 HP - CHI DIURNO. AF_06/2014</v>
          </cell>
          <cell r="D561" t="str">
            <v>CHI</v>
          </cell>
          <cell r="E561" t="str">
            <v>80,65</v>
          </cell>
        </row>
        <row r="562">
          <cell r="B562">
            <v>89022</v>
          </cell>
          <cell r="C562" t="str">
            <v>BOMBA SUBMERSÍVEL ELÉTRICA TRIFÁSICA, POTÊNCIA 2,96 HP, Ø ROTOR 144 MM SEMI-ABERTO, BOCAL DE SAÍDA Ø 2, HM/Q = 2 MCA / 38,8 M3/H A 28 MCA / 5 M3/H - CHI DIURNO. AF_06/2014</v>
          </cell>
          <cell r="D562" t="str">
            <v>CHI</v>
          </cell>
          <cell r="E562" t="str">
            <v>0,34</v>
          </cell>
        </row>
        <row r="563">
          <cell r="B563">
            <v>89027</v>
          </cell>
          <cell r="C563" t="str">
            <v>TANQUE DE ASFALTO ESTACIONÁRIO COM MAÇARICO, CAPACIDADE 20.000 L - CHI DIURNO. AF_06/2014</v>
          </cell>
          <cell r="D563" t="str">
            <v>CHI</v>
          </cell>
          <cell r="E563" t="str">
            <v>5,12</v>
          </cell>
        </row>
        <row r="564">
          <cell r="B564">
            <v>89031</v>
          </cell>
          <cell r="C564" t="str">
            <v>TRATOR DE ESTEIRAS, POTÊNCIA 100 HP, PESO OPERACIONAL 9,4 T, COM LÂMINA 2,19 M3 - CHI DIURNO. AF_06/2014</v>
          </cell>
          <cell r="D564" t="str">
            <v>CHI</v>
          </cell>
          <cell r="E564" t="str">
            <v>55,95</v>
          </cell>
        </row>
        <row r="565">
          <cell r="B565">
            <v>89036</v>
          </cell>
          <cell r="C565" t="str">
            <v>TRATOR DE PNEUS, POTÊNCIA 85 CV, TRAÇÃO 4X4, PESO COM LASTRO DE 4.675 KG - CHI DIURNO. AF_06/2014</v>
          </cell>
          <cell r="D565" t="str">
            <v>CHI</v>
          </cell>
          <cell r="E565" t="str">
            <v>32,64</v>
          </cell>
        </row>
        <row r="566">
          <cell r="B566">
            <v>89218</v>
          </cell>
          <cell r="C566" t="str">
            <v>BATE-ESTACAS POR GRAVIDADE, POTÊNCIA DE 160 HP, PESO DO MARTELO ATÉ 3 TONELADAS - CHI DIURNO. AF_11/2014</v>
          </cell>
          <cell r="D566" t="str">
            <v>CHI</v>
          </cell>
          <cell r="E566" t="str">
            <v>68,20</v>
          </cell>
        </row>
        <row r="567">
          <cell r="B567">
            <v>89226</v>
          </cell>
          <cell r="C567" t="str">
            <v>BETONEIRA CAPACIDADE NOMINAL DE 600 L, CAPACIDADE DE MISTURA 360 L, MOTOR ELÉTRICO TRIFÁSICO POTÊNCIA DE 4 CV, SEM CARREGADOR - CHI DIURNO. AF_11/2014</v>
          </cell>
          <cell r="D567" t="str">
            <v>CHI</v>
          </cell>
          <cell r="E567" t="str">
            <v>1,58</v>
          </cell>
        </row>
        <row r="568">
          <cell r="B568">
            <v>89235</v>
          </cell>
          <cell r="C568" t="str">
            <v>FRESADORA DE ASFALTO A FRIO SOBRE RODAS, LARGURA FRESAGEM DE 1,0 M, POTÊNCIA 208 HP - CHI DIURNO. AF_11/2014</v>
          </cell>
          <cell r="D568" t="str">
            <v>CHI</v>
          </cell>
          <cell r="E568" t="str">
            <v>181,59</v>
          </cell>
        </row>
        <row r="569">
          <cell r="B569">
            <v>89243</v>
          </cell>
          <cell r="C569" t="str">
            <v>FRESADORA DE ASFALTO A FRIO SOBRE RODAS, LARGURA FRESAGEM DE 2,0 M, POTÊNCIA 550 HP - CHI DIURNO. AF_11/2014</v>
          </cell>
          <cell r="D569" t="str">
            <v>CHI</v>
          </cell>
          <cell r="E569" t="str">
            <v>396,90</v>
          </cell>
        </row>
        <row r="570">
          <cell r="B570">
            <v>89251</v>
          </cell>
          <cell r="C570" t="str">
            <v>RECICLADORA DE ASFALTO A FRIO SOBRE RODAS, LARGURA FRESAGEM DE 2,0 M, POTÊNCIA 422 HP - CHI DIURNO. AF_11/2014</v>
          </cell>
          <cell r="D570" t="str">
            <v>CHI</v>
          </cell>
          <cell r="E570" t="str">
            <v>347,56</v>
          </cell>
        </row>
        <row r="571">
          <cell r="B571">
            <v>89258</v>
          </cell>
          <cell r="C571" t="str">
            <v>VIBROACABADORA DE ASFALTO SOBRE ESTEIRAS, LARGURA DE PAVIMENTAÇÃO 2,13 M A 4,55 M, POTÊNCIA 100 HP, CAPACIDADE 400 T/H - CHI DIURNO. AF_11/2014</v>
          </cell>
          <cell r="D571" t="str">
            <v>CHI</v>
          </cell>
          <cell r="E571" t="str">
            <v>116,87</v>
          </cell>
        </row>
        <row r="572">
          <cell r="B572">
            <v>89273</v>
          </cell>
          <cell r="C572" t="str">
            <v>GUINDASTE HIDRÁULICO AUTOPROPELIDO, COM LANÇA TELESCÓPICA 28,80 M, CAPACIDADE MÁXIMA 30 T, POTÊNCIA 97 KW, TRAÇÃO 4 X 4 - CHI DIURNO. AF_11/2014</v>
          </cell>
          <cell r="D572" t="str">
            <v>CHI</v>
          </cell>
          <cell r="E572" t="str">
            <v>77,24</v>
          </cell>
        </row>
        <row r="573">
          <cell r="B573">
            <v>89279</v>
          </cell>
          <cell r="C573" t="str">
            <v>BETONEIRA CAPACIDADE NOMINAL DE 600 L, CAPACIDADE DE MISTURA 440 L, MOTOR A DIESEL POTÊNCIA 10 HP, COM CARREGADOR - CHI DIURNO. AF_11/2014</v>
          </cell>
          <cell r="D573" t="str">
            <v>CHI</v>
          </cell>
          <cell r="E573" t="str">
            <v>1,93</v>
          </cell>
        </row>
        <row r="574">
          <cell r="B574">
            <v>89877</v>
          </cell>
          <cell r="C574" t="str">
            <v>CAMINHÃO BASCULANTE 14 M3, COM CAVALO MECÂNICO DE CAPACIDADE MÁXIMA DE TRAÇÃO COMBINADO DE 36000 KG, POTÊNCIA 286 CV, INCLUSIVE SEMIREBOQUE COM CAÇAMBA METÁLICA - CHI DIURNO. AF_12/2014</v>
          </cell>
          <cell r="D574" t="str">
            <v>CHI</v>
          </cell>
          <cell r="E574" t="str">
            <v>59,51</v>
          </cell>
        </row>
        <row r="575">
          <cell r="B575">
            <v>89884</v>
          </cell>
          <cell r="C575" t="str">
            <v>CAMINHÃO BASCULANTE 18 M3, COM CAVALO MECÂNICO DE CAPACIDADE MÁXIMA DE TRAÇÃO COMBINADO DE 45000 KG, POTÊNCIA 330 CV, INCLUSIVE SEMIREBOQUE COM CAÇAMBA METÁLICA - CHI DIURNO. AF_12/2014</v>
          </cell>
          <cell r="D575" t="str">
            <v>CHI</v>
          </cell>
          <cell r="E575" t="str">
            <v>62,56</v>
          </cell>
        </row>
        <row r="576">
          <cell r="B576">
            <v>90587</v>
          </cell>
          <cell r="C576" t="str">
            <v>VIBRADOR DE IMERSÃO, DIÂMETRO DE PONTEIRA 45MM, MOTOR ELÉTRICO TRIFÁSICO POTÊNCIA DE 2 CV - CHI DIURNO. AF_06/2015</v>
          </cell>
          <cell r="D576" t="str">
            <v>CHI</v>
          </cell>
          <cell r="E576" t="str">
            <v>0,56</v>
          </cell>
        </row>
        <row r="577">
          <cell r="B577">
            <v>90626</v>
          </cell>
          <cell r="C577" t="str">
            <v>PERFURATRIZ MANUAL, TORQUE MÁXIMO 83 N.M, POTÊNCIA 5 CV, COM DIÂMETRO MÁXIMO 4" - CHI DIURNO. AF_06/2015</v>
          </cell>
          <cell r="D577" t="str">
            <v>CHI</v>
          </cell>
          <cell r="E577" t="str">
            <v>2,68</v>
          </cell>
        </row>
        <row r="578">
          <cell r="B578">
            <v>90632</v>
          </cell>
          <cell r="C578" t="str">
            <v>PERFURATRIZ SOBRE ESTEIRA, TORQUE MÁXIMO 600 KGF, PESO MÉDIO 1000 KG, POTÊNCIA 20 HP, DIÂMETRO MÁXIMO 10" - CHI DIURNO. AF_06/2015</v>
          </cell>
          <cell r="D578" t="str">
            <v>CHI</v>
          </cell>
          <cell r="E578" t="str">
            <v>71,51</v>
          </cell>
        </row>
        <row r="579">
          <cell r="B579">
            <v>90638</v>
          </cell>
          <cell r="C579" t="str">
            <v>MISTURADOR DUPLO HORIZONTAL DE ALTA TURBULÊNCIA, CAPACIDADE / VOLUME 2 X 500 LITROS, MOTORES ELÉTRICOS MÍNIMO 5 CV CADA, PARA NATA CIMENTO, ARGAMASSA E OUTROS - CHI DIURNO. AF_06/2015</v>
          </cell>
          <cell r="D579" t="str">
            <v>CHI</v>
          </cell>
          <cell r="E579" t="str">
            <v>4,92</v>
          </cell>
        </row>
        <row r="580">
          <cell r="B580">
            <v>90644</v>
          </cell>
          <cell r="C580" t="str">
            <v>BOMBA TRIPLEX, PARA INJEÇÃO DE NATA DE CIMENTO, VAZÃO MÁXIMA DE 100 LITROS/MINUTO, PRESSÃO MÁXIMA DE 70 BAR - CHI DIURNO. AF_06/2015</v>
          </cell>
          <cell r="D580" t="str">
            <v>CHI</v>
          </cell>
          <cell r="E580" t="str">
            <v>7,35</v>
          </cell>
        </row>
        <row r="581">
          <cell r="B581">
            <v>90651</v>
          </cell>
          <cell r="C581" t="str">
            <v>BOMBA CENTRÍFUGA MONOESTÁGIO COM MOTOR ELÉTRICO MONOFÁSICO, POTÊNCIA 15 HP, DIÂMETRO DO ROTOR 173 MM, HM/Q = 30 MCA / 90 M3/H A 45 MCA / 55 M3/H - CHI DIURNO. AF_06/2015</v>
          </cell>
          <cell r="D581" t="str">
            <v>CHI</v>
          </cell>
          <cell r="E581" t="str">
            <v>0,90</v>
          </cell>
        </row>
        <row r="582">
          <cell r="B582">
            <v>90657</v>
          </cell>
          <cell r="C582" t="str">
            <v>BOMBA DE PROJEÇÃO DE CONCRETO SECO, POTÊNCIA 10 CV, VAZÃO 3 M3/H - CHI DIURNO. AF_06/2015</v>
          </cell>
          <cell r="D582" t="str">
            <v>CHI</v>
          </cell>
          <cell r="E582" t="str">
            <v>4,78</v>
          </cell>
        </row>
        <row r="583">
          <cell r="B583">
            <v>90663</v>
          </cell>
          <cell r="C583" t="str">
            <v>BOMBA DE PROJEÇÃO DE CONCRETO SECO, POTÊNCIA 10 CV, VAZÃO 6 M3/H - CHI DIURNO. AF_06/2015</v>
          </cell>
          <cell r="D583" t="str">
            <v>CHI</v>
          </cell>
          <cell r="E583" t="str">
            <v>5,12</v>
          </cell>
        </row>
        <row r="584">
          <cell r="B584">
            <v>90669</v>
          </cell>
          <cell r="C584" t="str">
            <v>PROJETOR PNEUMÁTICO DE ARGAMASSA PARA CHAPISCO E REBOCO COM RECIPIENTE ACOPLADO, TIPO CANEQUINHA, COM COMPRESSOR DE AR REBOCÁVEL VAZÃO 89 PCM E MOTOR DIESEL DE 20 CV - CHI DIURNO. AF_06/2015</v>
          </cell>
          <cell r="D584" t="str">
            <v>CHI</v>
          </cell>
          <cell r="E584" t="str">
            <v>6,57</v>
          </cell>
        </row>
        <row r="585">
          <cell r="B585">
            <v>90675</v>
          </cell>
          <cell r="C585" t="str">
            <v>PERFURATRIZ COM TORRE METÁLICA PARA EXECUÇÃO DE ESTACA HÉLICE CONTÍNUA, PROFUNDIDADE MÁXIMA DE 30 M, DIÂMETRO MÁXIMO DE 800 MM, POTÊNCIA INSTALADA DE 268 HP, MESA ROTATIVA COM TORQUE MÁXIMO DE 170 KNM - CHI DIURNO. AF_06/2015</v>
          </cell>
          <cell r="D585" t="str">
            <v>CHI</v>
          </cell>
          <cell r="E585" t="str">
            <v>267,31</v>
          </cell>
        </row>
        <row r="586">
          <cell r="B586">
            <v>90681</v>
          </cell>
          <cell r="C586" t="str">
            <v>PERFURATRIZ HIDRÁULICA SOBRE CAMINHÃO COM TRADO CURTO ACOPLADO, PROFUNDIDADE MÁXIMA DE 20 M, DIÂMETRO MÁXIMO DE 1500 MM, POTÊNCIA INSTALADA DE 137 HP, MESA ROTATIVA COM TORQUE MÁXIMO DE 30 KNM - CHI DIURNO. AF_06/2015</v>
          </cell>
          <cell r="D586" t="str">
            <v>CHI</v>
          </cell>
          <cell r="E586" t="str">
            <v>147,31</v>
          </cell>
        </row>
        <row r="587">
          <cell r="B587">
            <v>90687</v>
          </cell>
          <cell r="C587" t="str">
            <v>MANIPULADOR TELESCÓPICO, POTÊNCIA DE 85 HP, CAPACIDADE DE CARGA DE 3.500 KG, ALTURA MÁXIMA DE ELEVAÇÃO DE 12,3 M - CHI DIURNO. AF_06/2015</v>
          </cell>
          <cell r="D587" t="str">
            <v>CHI</v>
          </cell>
          <cell r="E587" t="str">
            <v>51,80</v>
          </cell>
        </row>
        <row r="588">
          <cell r="B588">
            <v>90693</v>
          </cell>
          <cell r="C588" t="str">
            <v>MINICARREGADEIRA SOBRE RODAS, POTÊNCIA LÍQUIDA DE 47 HP, CAPACIDADE NOMINAL DE OPERAÇÃO DE 646 KG - CHI DIURNO. AF_06/2015</v>
          </cell>
          <cell r="D588" t="str">
            <v>CHI</v>
          </cell>
          <cell r="E588" t="str">
            <v>38,49</v>
          </cell>
        </row>
        <row r="589">
          <cell r="B589">
            <v>90965</v>
          </cell>
          <cell r="C589" t="str">
            <v>COMPRESSOR DE AR REBOCÁVEL, VAZÃO 89 PCM, PRESSÃO EFETIVA DE TRABALHO 102 PSI, MOTOR DIESEL, POTÊNCIA 20 CV - CHI DIURNO. AF_06/2015</v>
          </cell>
          <cell r="D589" t="str">
            <v>CHI</v>
          </cell>
          <cell r="E589" t="str">
            <v>6,54</v>
          </cell>
        </row>
        <row r="590">
          <cell r="B590">
            <v>90973</v>
          </cell>
          <cell r="C590" t="str">
            <v>COMPRESSOR DE AR REBOCAVEL, VAZÃO 250 PCM, PRESSAO DE TRABALHO 102 PSI, MOTOR A DIESEL POTÊNCIA 81 CV - CHI DIURNO. AF_06/2015</v>
          </cell>
          <cell r="D590" t="str">
            <v>CHI</v>
          </cell>
          <cell r="E590" t="str">
            <v>6,56</v>
          </cell>
        </row>
        <row r="591">
          <cell r="B591">
            <v>90982</v>
          </cell>
          <cell r="C591" t="str">
            <v>COMPRESSOR DE AR REBOCÁVEL, VAZÃO 748 PCM, PRESSÃO EFETIVA DE TRABALHO 102 PSI, MOTOR DIESEL, POTÊNCIA 210 CV - CHI DIURNO. AF_06/2015</v>
          </cell>
          <cell r="D591" t="str">
            <v>CHI</v>
          </cell>
          <cell r="E591" t="str">
            <v>16,67</v>
          </cell>
        </row>
        <row r="592">
          <cell r="B592">
            <v>91001</v>
          </cell>
          <cell r="C592" t="str">
            <v>COMPRESSOR DE AR REBOCAVEL, VAZÃO 400 PCM, PRESSAO DE TRABALHO 102 PSI, MOTOR A DIESEL POTÊNCIA 110 CV - CHI DIURNO. AF_06/2015</v>
          </cell>
          <cell r="D592" t="str">
            <v>CHI</v>
          </cell>
          <cell r="E592" t="str">
            <v>7,77</v>
          </cell>
        </row>
        <row r="593">
          <cell r="B593">
            <v>91032</v>
          </cell>
          <cell r="C593" t="str">
            <v>CAMINHÃO TRUCADO (C/ TERCEIRO EIXO) ELETRÔNICO - POTÊNCIA 231CV - PBT = 22000KG - DIST. ENTRE EIXOS 5170 MM - INCLUI CARROCERIA FIXA ABERTA DE MADEIRA - CHI DIURNO. AF_06/2015</v>
          </cell>
          <cell r="D593" t="str">
            <v>CHI</v>
          </cell>
          <cell r="E593" t="str">
            <v>45,75</v>
          </cell>
        </row>
        <row r="594">
          <cell r="B594">
            <v>91278</v>
          </cell>
          <cell r="C594" t="str">
            <v>PLACA VIBRATÓRIA REVERSÍVEL COM MOTOR 4 TEMPOS A GASOLINA, FORÇA CENTRÍFUGA DE 25 KN (2500 KGF), POTÊNCIA 5,5 CV - CHI DIURNO. AF_08/2015</v>
          </cell>
          <cell r="D594" t="str">
            <v>CHI</v>
          </cell>
          <cell r="E594" t="str">
            <v>0,58</v>
          </cell>
        </row>
        <row r="595">
          <cell r="B595">
            <v>91285</v>
          </cell>
          <cell r="C595" t="str">
            <v>CORTADORA DE PISO COM MOTOR 4 TEMPOS A GASOLINA, POTÊNCIA DE 13 HP, COM DISCO DE CORTE DIAMANTADO SEGMENTADO PARA CONCRETO, DIÂMETRO DE 350 MM, FURO DE 1" (14 X 1") - CHI DIURNO. AF_08/2015</v>
          </cell>
          <cell r="D595" t="str">
            <v>CHI</v>
          </cell>
          <cell r="E595" t="str">
            <v>1,09</v>
          </cell>
        </row>
        <row r="596">
          <cell r="B596">
            <v>91387</v>
          </cell>
          <cell r="C596" t="str">
            <v>CAMINHÃO BASCULANTE 10 M3, TRUCADO CABINE SIMPLES, PESO BRUTO TOTAL 23.000 KG, CARGA ÚTIL MÁXIMA 15.935 KG, DISTÂNCIA ENTRE EIXOS 4,80 M, POTÊNCIA 230 CV INCLUSIVE CAÇAMBA METÁLICA - CHI DIURNO. AF_06/2014</v>
          </cell>
          <cell r="D596" t="str">
            <v>CHI</v>
          </cell>
          <cell r="E596" t="str">
            <v>49,81</v>
          </cell>
        </row>
        <row r="597">
          <cell r="B597">
            <v>91395</v>
          </cell>
          <cell r="C597" t="str">
            <v>CAMINHÃO TOCO, PBT 14.300 KG, CARGA ÚTIL MÁX. 9.710 KG, DIST. ENTRE EIXOS 3,56 M, POTÊNCIA 185 CV, INCLUSIVE CARROCERIA FIXA ABERTA DE MADEIRA P/ TRANSPORTE GERAL DE CARGA SECA, DIMEN. APROX. 2,50 X 6,50 X 0,50 M - CHI DIURNO. AF_06/2014</v>
          </cell>
          <cell r="D597" t="str">
            <v>CHI</v>
          </cell>
          <cell r="E597" t="str">
            <v>39,58</v>
          </cell>
        </row>
        <row r="598">
          <cell r="B598">
            <v>91486</v>
          </cell>
          <cell r="C598" t="str">
            <v>ESPARGIDOR DE ASFALTO PRESSURIZADO, TANQUE 6 M3 COM ISOLAÇÃO TÉRMICA, AQUECIDO COM 2 MAÇARICOS, COM BARRA ESPARGIDORA 3,60 M, MONTADO SOBRE CAMINHÃO  TOCO, PBT 14.300 KG, POTÊNCIA 185 CV - CHI DIURNO. AF_08/2015</v>
          </cell>
          <cell r="D598" t="str">
            <v>CHI</v>
          </cell>
          <cell r="E598" t="str">
            <v>48,95</v>
          </cell>
        </row>
        <row r="599">
          <cell r="B599">
            <v>91534</v>
          </cell>
          <cell r="C599" t="str">
            <v>COMPACTADOR DE SOLOS DE PERCUSSÃO (SOQUETE) COM MOTOR A GASOLINA 4 TEMPOS, POTÊNCIA 4 CV - CHI DIURNO. AF_08/2015</v>
          </cell>
          <cell r="D599" t="str">
            <v>CHI</v>
          </cell>
          <cell r="E599" t="str">
            <v>17,94</v>
          </cell>
        </row>
        <row r="600">
          <cell r="B600">
            <v>91635</v>
          </cell>
          <cell r="C600" t="str">
            <v>GUINDAUTO HIDRÁULICO, CAPACIDADE MÁXIMA DE CARGA 6500 KG, MOMENTO MÁXIMO DE CARGA 5,8 TM, ALCANCE MÁXIMO HORIZONTAL 7,60 M, INCLUSIVE CAMINHÃO TOCO PBT 9.700 KG, POTÊNCIA DE 160 CV - CHI DIURNO. AF_08/2015</v>
          </cell>
          <cell r="D600" t="str">
            <v>CHI</v>
          </cell>
          <cell r="E600" t="str">
            <v>44,70</v>
          </cell>
        </row>
        <row r="601">
          <cell r="B601">
            <v>91646</v>
          </cell>
          <cell r="C601" t="str">
            <v>CAMINHÃO DE TRANSPORTE DE MATERIAL ASFÁLTICO 30.000 L, COM CAVALO MECÂNICO DE CAPACIDADE MÁXIMA DE TRAÇÃO COMBINADO DE 66.000 KG, POTÊNCIA 360 CV, INCLUSIVE TANQUE DE ASFALTO COM SERPENTINA - CHI DIURNO. AF_08/2015</v>
          </cell>
          <cell r="D601" t="str">
            <v>CHI</v>
          </cell>
          <cell r="E601" t="str">
            <v>67,20</v>
          </cell>
        </row>
        <row r="602">
          <cell r="B602">
            <v>91693</v>
          </cell>
          <cell r="C602" t="str">
            <v>SERRA CIRCULAR DE BANCADA COM MOTOR ELÉTRICO POTÊNCIA DE 5HP, COM COIFA PARA DISCO 10" - CHI DIURNO. AF_08/2015</v>
          </cell>
          <cell r="D602" t="str">
            <v>CHI</v>
          </cell>
          <cell r="E602" t="str">
            <v>17,20</v>
          </cell>
        </row>
        <row r="603">
          <cell r="B603">
            <v>92044</v>
          </cell>
          <cell r="C603" t="str">
            <v>DISTRIBUIDOR DE AGREGADOS REBOCAVEL, CAPACIDADE 1,9 M³, LARGURA DE TRABALHO 3,66 M - CHI DIURNO. AF_11/2015</v>
          </cell>
          <cell r="D603" t="str">
            <v>CHI</v>
          </cell>
          <cell r="E603" t="str">
            <v>7,73</v>
          </cell>
        </row>
        <row r="604">
          <cell r="B604">
            <v>92107</v>
          </cell>
          <cell r="C604" t="str">
            <v>CAMINHÃO PARA EQUIPAMENTO DE LIMPEZA A SUCÇÃO COM CAMINHÃO TRUCADO DE PESO BRUTO TOTAL 23000 KG, CARGA ÚTIL MÁXIMA 15935 KG, DISTÂNCIA ENTRE EIXOS 4,80 M, POTÊNCIA 230 CV, INCLUSIVE LIMPADORA A SUCÇÃO, TANQUE 12000 L - CHI DIURNO. AF_11/2015</v>
          </cell>
          <cell r="D604" t="str">
            <v>CHI</v>
          </cell>
          <cell r="E604" t="str">
            <v>62,76</v>
          </cell>
        </row>
        <row r="605">
          <cell r="B605">
            <v>92113</v>
          </cell>
          <cell r="C605" t="str">
            <v>PENEIRA ROTATIVA COM MOTOR ELÉTRICO TRIFÁSICO DE 2 CV, CILINDRO DE 1 M X 0,60 M, COM FUROS DE 3,17 MM - CHI DIURNO. AF_11/2015</v>
          </cell>
          <cell r="D605" t="str">
            <v>CHI</v>
          </cell>
          <cell r="E605" t="str">
            <v>1,15</v>
          </cell>
        </row>
        <row r="606">
          <cell r="B606">
            <v>92119</v>
          </cell>
          <cell r="C606" t="str">
            <v>DOSADOR DE AREIA, CAPACIDADE DE 26 LITROS - CHI DIURNO. AF_11/2015</v>
          </cell>
          <cell r="D606" t="str">
            <v>CHI</v>
          </cell>
          <cell r="E606" t="str">
            <v>0,12</v>
          </cell>
        </row>
        <row r="607">
          <cell r="B607">
            <v>92139</v>
          </cell>
          <cell r="C607" t="str">
            <v>CAMINHONETE COM MOTOR A DIESEL, POTÊNCIA 180 CV, CABINE DUPLA, 4X4 - CHI DIURNO. AF_11/2015</v>
          </cell>
          <cell r="D607" t="str">
            <v>CHI</v>
          </cell>
          <cell r="E607" t="str">
            <v>32,36</v>
          </cell>
        </row>
        <row r="608">
          <cell r="B608">
            <v>92146</v>
          </cell>
          <cell r="C608" t="str">
            <v>CAMINHONETE CABINE SIMPLES COM MOTOR 1.6 FLEX, CÂMBIO MANUAL, POTÊNCIA 101/104 CV, 2 PORTAS - CHI DIURNO. AF_11/2015</v>
          </cell>
          <cell r="D608" t="str">
            <v>CHI</v>
          </cell>
          <cell r="E608" t="str">
            <v>22,62</v>
          </cell>
        </row>
        <row r="609">
          <cell r="B609">
            <v>92243</v>
          </cell>
          <cell r="C609" t="str">
            <v>CAMINHÃO DE TRANSPORTE DE MATERIAL ASFÁLTICO 20.000 L, COM CAVALO MECÂNICO DE CAPACIDADE MÁXIMA DE TRAÇÃO COMBINADO DE 45.000 KG, POTÊNCIA 330 CV, INCLUSIVE TANQUE DE ASFALTO COM MAÇARICO - CHI DIURNO. AF_12/2015</v>
          </cell>
          <cell r="D609" t="str">
            <v>CHI</v>
          </cell>
          <cell r="E609" t="str">
            <v>55,25</v>
          </cell>
        </row>
        <row r="610">
          <cell r="B610">
            <v>92717</v>
          </cell>
          <cell r="C610" t="str">
            <v>APARELHO PARA CORTE E SOLDA OXI-ACETILENO SOBRE RODAS, INCLUSIVE CILINDROS E MAÇARICOS - CHI DIURNO. AF_12/2015</v>
          </cell>
          <cell r="D610" t="str">
            <v>CHI</v>
          </cell>
          <cell r="E610" t="str">
            <v>0,28</v>
          </cell>
        </row>
        <row r="611">
          <cell r="B611">
            <v>92961</v>
          </cell>
          <cell r="C611" t="str">
            <v>MÁQUINA EXTRUSORA DE CONCRETO PARA GUIAS E SARJETAS, MOTOR A DIESEL, POTÊNCIA 14 CV - CHI DIURNO. AF_12/2015</v>
          </cell>
          <cell r="D611" t="str">
            <v>CHI</v>
          </cell>
          <cell r="E611" t="str">
            <v>5,04</v>
          </cell>
        </row>
        <row r="612">
          <cell r="B612">
            <v>92967</v>
          </cell>
          <cell r="C612" t="str">
            <v>MARTELO PERFURADOR PNEUMÁTICO MANUAL, HASTE 25 X 75 MM, 21 KG - CHI DIURNO. AF_12/2015</v>
          </cell>
          <cell r="D612" t="str">
            <v>CHI</v>
          </cell>
          <cell r="E612" t="str">
            <v>16,30</v>
          </cell>
        </row>
        <row r="613">
          <cell r="B613">
            <v>93225</v>
          </cell>
          <cell r="C613" t="str">
            <v>PERFURATRIZ COM TORRE METÁLICA PARA EXECUÇÃO DE ESTACA HÉLICE CONTÍNUA, PROFUNDIDADE MÁXIMA DE 32 M, DIÂMETRO MÁXIMO DE 1000 MM, POTÊNCIA INSTALADA DE 350 HP, MESA ROTATIVA COM TORQUE MÁXIMO DE 263 KNM - CHI DIURNO. AF_01/2016</v>
          </cell>
          <cell r="D613" t="str">
            <v>CHI</v>
          </cell>
          <cell r="E613" t="str">
            <v>406,19</v>
          </cell>
        </row>
        <row r="614">
          <cell r="B614">
            <v>93234</v>
          </cell>
          <cell r="C614" t="str">
            <v>BETONEIRA CAPACIDADE NOMINAL 400 L, CAPACIDADE DE MISTURA 310 L, MOTOR A GASOLINA POTÊNCIA 5,5 HP, SEM CARREGADOR - CHI DIURNO. AF_02/2016</v>
          </cell>
          <cell r="D614" t="str">
            <v>CHI</v>
          </cell>
          <cell r="E614" t="str">
            <v>0,48</v>
          </cell>
        </row>
        <row r="615">
          <cell r="B615">
            <v>93244</v>
          </cell>
          <cell r="C615" t="str">
            <v>ROLO COMPACTADOR VIBRATÓRIO PÉ DE CARNEIRO PARA SOLOS, POTÊNCIA 80 HP, PESO OPERACIONAL SEM/COM LASTRO 7,4 / 8,8 T, LARGURA DE TRABALHO 1,68 M - CHI DIURNO. AF_02/2016</v>
          </cell>
          <cell r="D615" t="str">
            <v>CHI</v>
          </cell>
          <cell r="E615" t="str">
            <v>53,88</v>
          </cell>
        </row>
        <row r="616">
          <cell r="B616">
            <v>93274</v>
          </cell>
          <cell r="C616" t="str">
            <v>GRUA ASCENSIONAL, LANÇA DE 30 M, CAPACIDADE DE 1,0 T A 30 M, ALTURA ATÉ 39 M - CHI DIURNO. AF_03/2016</v>
          </cell>
          <cell r="D616" t="str">
            <v>CHI</v>
          </cell>
          <cell r="E616" t="str">
            <v>63,50</v>
          </cell>
        </row>
        <row r="617">
          <cell r="B617">
            <v>93282</v>
          </cell>
          <cell r="C617" t="str">
            <v>GUINCHO ELÉTRICO DE COLUNA, CAPACIDADE 400 KG, COM MOTO FREIO, MOTOR TRIFÁSICO DE 1,25 CV - CHI DIURNO. AF_03/2016</v>
          </cell>
          <cell r="D617" t="str">
            <v>CHI</v>
          </cell>
          <cell r="E617" t="str">
            <v>16,72</v>
          </cell>
        </row>
        <row r="618">
          <cell r="B618">
            <v>93288</v>
          </cell>
          <cell r="C618" t="str">
            <v>GUINDASTE HIDRÁULICO AUTOPROPELIDO, COM LANÇA TELESCÓPICA 40 M, CAPACIDADE MÁXIMA 60 T, POTÊNCIA 260 KW - CHI DIURNO. AF_03/2016</v>
          </cell>
          <cell r="D618" t="str">
            <v>CHI</v>
          </cell>
          <cell r="E618" t="str">
            <v>133,39</v>
          </cell>
        </row>
        <row r="619">
          <cell r="B619">
            <v>93403</v>
          </cell>
          <cell r="C619" t="str">
            <v>GUINDAUTO HIDRÁULICO, CAPACIDADE MÁXIMA DE CARGA 3300 KG, MOMENTO MÁXIMO DE CARGA 5,8 TM, ALCANCE MÁXIMO HORIZONTAL 7,60 M, INCLUSIVE CAMINHÃO TOCO PBT 16.000 KG, POTÊNCIA DE 189 CV - CHI DIURNO. AF_03/2016</v>
          </cell>
          <cell r="D619" t="str">
            <v>CHI</v>
          </cell>
          <cell r="E619" t="str">
            <v>48,49</v>
          </cell>
        </row>
        <row r="620">
          <cell r="B620">
            <v>93409</v>
          </cell>
          <cell r="C620" t="str">
            <v>MÁQUINA JATO DE PRESSAO PORTÁTIL, CAMARA DE 1 SAIDA, CAPACIDADE 280 L, DIAMETRO 670 MM, BICO DE JATO CURTO VENTURI DE 5/16'' , MANGUEIRA DE 1'' COM COMPRESSOR DE AR REBOCÁVEL 189 PCM E MOTOR DIESEL 63 CV - CHI DIURNO. AF_03/2016</v>
          </cell>
          <cell r="D620" t="str">
            <v>CHI</v>
          </cell>
          <cell r="E620" t="str">
            <v>26,19</v>
          </cell>
        </row>
        <row r="621">
          <cell r="B621">
            <v>93416</v>
          </cell>
          <cell r="C621" t="str">
            <v>GERADOR PORTÁTIL MONOFÁSICO, POTÊNCIA 5500 VA, MOTOR A GASOLINA, POTÊNCIA DO MOTOR 13 CV - CHI DIURNO. AF_03/2016</v>
          </cell>
          <cell r="D621" t="str">
            <v>CHI</v>
          </cell>
          <cell r="E621" t="str">
            <v>0,35</v>
          </cell>
        </row>
        <row r="622">
          <cell r="B622">
            <v>93422</v>
          </cell>
          <cell r="C622" t="str">
            <v>GRUPO GERADOR REBOCÁVEL, POTÊNCIA 66 KVA, MOTOR A DIESEL - CHI DIURNO. AF_03/2016</v>
          </cell>
          <cell r="D622" t="str">
            <v>CHI</v>
          </cell>
          <cell r="E622" t="str">
            <v>4,63</v>
          </cell>
        </row>
        <row r="623">
          <cell r="B623">
            <v>93428</v>
          </cell>
          <cell r="C623" t="str">
            <v>GRUPO GERADOR ESTACIONÁRIO, POTÊNCIA 150 KVA, MOTOR A DIESEL- CHI DIURNO. AF_03/2016</v>
          </cell>
          <cell r="D623" t="str">
            <v>CHI</v>
          </cell>
          <cell r="E623" t="str">
            <v>6,56</v>
          </cell>
        </row>
        <row r="624">
          <cell r="B624">
            <v>93434</v>
          </cell>
          <cell r="C624" t="str">
            <v>USINA DE MISTURA ASFÁLTICA À QUENTE, TIPO CONTRA FLUXO, PROD 40 A 80 TON/HORA - CHI DIURNO. AF_03/2016</v>
          </cell>
          <cell r="D624" t="str">
            <v>CHI</v>
          </cell>
          <cell r="E624" t="str">
            <v>220,10</v>
          </cell>
        </row>
        <row r="625">
          <cell r="B625">
            <v>93440</v>
          </cell>
          <cell r="C625" t="str">
            <v>USINA DE ASFALTO À FRIO, CAPACIDADE DE 40 A 60 TON/HORA, ELÉTRICA POTÊNCIA 30 CV - CHI DIURNO. AF_03/2016</v>
          </cell>
          <cell r="D625" t="str">
            <v>CHI</v>
          </cell>
          <cell r="E625" t="str">
            <v>96,60</v>
          </cell>
        </row>
        <row r="626">
          <cell r="B626">
            <v>95122</v>
          </cell>
          <cell r="C626" t="str">
            <v>USINA MISTURADORA DE SOLOS, CAPACIDADE DE 200 A 500 TON/H, POTENCIA 75KW - CHI DIURNO. AF_07/2016</v>
          </cell>
          <cell r="D626" t="str">
            <v>CHI</v>
          </cell>
          <cell r="E626" t="str">
            <v>164,94</v>
          </cell>
        </row>
        <row r="627">
          <cell r="B627">
            <v>95128</v>
          </cell>
          <cell r="C627" t="str">
            <v>DISTRIBUIDOR DE AGREGADOS AUTOPROPELIDO, CAP 3 M3, A DIESEL, POTÊNCIA 176CV - CHI DIURNO. AF_07/2016</v>
          </cell>
          <cell r="D627" t="str">
            <v>CHI</v>
          </cell>
          <cell r="E627" t="str">
            <v>39,46</v>
          </cell>
        </row>
        <row r="628">
          <cell r="B628">
            <v>95140</v>
          </cell>
          <cell r="C628" t="str">
            <v>TALHA MANUAL DE CORRENTE, CAPACIDADE DE 2 TON. COM ELEVAÇÃO DE 3 M - CHI DIURNO. AF_07/2016</v>
          </cell>
          <cell r="D628" t="str">
            <v>CHI</v>
          </cell>
          <cell r="E628" t="str">
            <v>0,03</v>
          </cell>
        </row>
        <row r="629">
          <cell r="B629">
            <v>95213</v>
          </cell>
          <cell r="C629" t="str">
            <v>GRUA ASCENCIONAL, LANÇA DE 42 M, CAPACIDADE DE 1,5 T A 30 M, ALTURA ATÉ 39 M - CHI DIURNO. AF_08/2016</v>
          </cell>
          <cell r="D629" t="str">
            <v>CHI</v>
          </cell>
          <cell r="E629" t="str">
            <v>69,76</v>
          </cell>
        </row>
        <row r="630">
          <cell r="B630">
            <v>95259</v>
          </cell>
          <cell r="C630" t="str">
            <v>MARTELO DEMOLIDOR PNEUMÁTICO MANUAL, 32 KG - CHI DIURNO. AF_09/2016</v>
          </cell>
          <cell r="D630" t="str">
            <v>CHI</v>
          </cell>
          <cell r="E630" t="str">
            <v>16,02</v>
          </cell>
        </row>
        <row r="631">
          <cell r="B631">
            <v>95265</v>
          </cell>
          <cell r="C631" t="str">
            <v>COMPACTADOR DE SOLOS DE PERCUSÃO (SOQUETE) COM MOTOR A GASOLINA, POTÊNCIA 3 CV - CHI DIURNO. AF_09/2016</v>
          </cell>
          <cell r="D631" t="str">
            <v>CHI</v>
          </cell>
          <cell r="E631" t="str">
            <v>0,79</v>
          </cell>
        </row>
        <row r="632">
          <cell r="B632">
            <v>95271</v>
          </cell>
          <cell r="C632" t="str">
            <v>RÉGUA VIBRATÓRIA DUPLA PARA CONCRETO, PESO DE 60KG, COMPRIMENTO 4 M, COM MOTOR A GASOLINA, POTÊNCIA 5,5 HP - CHI DIURNO. AF_09/2016</v>
          </cell>
          <cell r="D632" t="str">
            <v>CHI</v>
          </cell>
          <cell r="E632" t="str">
            <v>0,50</v>
          </cell>
        </row>
        <row r="633">
          <cell r="B633">
            <v>95277</v>
          </cell>
          <cell r="C633" t="str">
            <v>POLIDORA DE PISO (POLITRIZ), PESO DE 100KG, DIÂMETRO 450 MM, MOTOR ELÉTRICO, POTÊNCIA 4 HP - CHI DIURNO. AF_09/2016</v>
          </cell>
          <cell r="D633" t="str">
            <v>CHI</v>
          </cell>
          <cell r="E633" t="str">
            <v>0,50</v>
          </cell>
        </row>
        <row r="634">
          <cell r="B634">
            <v>95283</v>
          </cell>
          <cell r="C634" t="str">
            <v>DESEMPENADEIRA DE CONCRETO, PESO DE 75KG, 4 PÁS, MOTOR A GASOLINA, POTÊNCIA 5,5 HP - CHI DIURNO. AF_09/2016</v>
          </cell>
          <cell r="D634" t="str">
            <v>CHI</v>
          </cell>
          <cell r="E634" t="str">
            <v>0,60</v>
          </cell>
        </row>
        <row r="635">
          <cell r="B635">
            <v>95621</v>
          </cell>
          <cell r="C635" t="str">
            <v>PERFURATRIZ PNEUMATICA MANUAL DE PESO MEDIO, MARTELETE, 18KG, COMPRIMENTO MÁXIMO DE CURSO DE 6 M, DIAMETRO DO PISTAO DE 5,5 CM - CHI DIURNO. AF_11/2016</v>
          </cell>
          <cell r="D635" t="str">
            <v>CHI</v>
          </cell>
          <cell r="E635" t="str">
            <v>15,69</v>
          </cell>
        </row>
        <row r="636">
          <cell r="B636">
            <v>95632</v>
          </cell>
          <cell r="C636" t="str">
            <v>ROLO COMPACTADOR VIBRATORIO TANDEM, ACO LISO, POTENCIA 125 HP, PESO SEM/COM LASTRO 10,20/11,65 T, LARGURA DE TRABALHO 1,73 M - CHI DIURNO. AF_11/2016</v>
          </cell>
          <cell r="D636" t="str">
            <v>CHI</v>
          </cell>
          <cell r="E636" t="str">
            <v>70,05</v>
          </cell>
        </row>
        <row r="637">
          <cell r="B637">
            <v>95703</v>
          </cell>
          <cell r="C637" t="str">
            <v>PERFURATRIZ MANUAL, TORQUE MAXIMO 55 KGF.M, POTENCIA 5 CV, COM DIAMETRO MAXIMO 8 1/2" - CHI DIURNO. AF_11/2016</v>
          </cell>
          <cell r="D637" t="str">
            <v>CHI</v>
          </cell>
          <cell r="E637" t="str">
            <v>23,03</v>
          </cell>
        </row>
        <row r="638">
          <cell r="B638">
            <v>95709</v>
          </cell>
          <cell r="C638" t="str">
            <v>PERFURATRIZ SOBRE ESTEIRA, TORQUE MÁXIMO 600 KGF, POTÊNCIA ENTRE 50 E 60 HP, DIÂMETRO MÁXIMO 10 - CHI DIURNO. AF_11/2016</v>
          </cell>
          <cell r="D638" t="str">
            <v>CHI</v>
          </cell>
          <cell r="E638" t="str">
            <v>69,25</v>
          </cell>
        </row>
        <row r="639">
          <cell r="B639">
            <v>95715</v>
          </cell>
          <cell r="C639" t="str">
            <v>ESCAVADEIRA HIDRAULICA SOBRE ESTEIRA, COM GARRA GIRATORIA DE MANDIBULAS, PESO OPERACIONAL ENTRE 22,00 E 25,50 TON, POTENCIA LIQUIDA ENTRE 150 E 160 HP - CHI DIURNO. AF_11/2016</v>
          </cell>
          <cell r="D639" t="str">
            <v>CHI</v>
          </cell>
          <cell r="E639" t="str">
            <v>83,85</v>
          </cell>
        </row>
        <row r="640">
          <cell r="B640">
            <v>95721</v>
          </cell>
          <cell r="C640" t="str">
            <v>ESCAVADEIRA HIDRAULICA SOBRE ESTEIRA, EQUIPADA COM CLAMSHELL, COM CAPACIDADE DA CAÇAMBA ENTRE 1,20 E 1,50 M3, PESO OPERACIONAL ENTRE 20,00 E 22,00 TON, POTENCIA LIQUIDA ENTRE 150 E 160 HP - CHI DIURNO. AF_11/2016</v>
          </cell>
          <cell r="D640" t="str">
            <v>CHI</v>
          </cell>
          <cell r="E640" t="str">
            <v>81,51</v>
          </cell>
        </row>
        <row r="641">
          <cell r="B641">
            <v>95873</v>
          </cell>
          <cell r="C641" t="str">
            <v>GRUPO GERADOR COM CARENAGEM, MOTOR DIESEL POTÊNCIA STANDART ENTRE 250 E 260 KVA - CHI DIURNO. AF_12/2016</v>
          </cell>
          <cell r="D641" t="str">
            <v>CHI</v>
          </cell>
          <cell r="E641" t="str">
            <v>10,50</v>
          </cell>
        </row>
        <row r="642">
          <cell r="B642">
            <v>96014</v>
          </cell>
          <cell r="C642" t="str">
            <v>TRATOR DE PNEUS COM POTÊNCIA DE 122 CV, TRAÇÃO 4X4, COM VASSOURA MECÂNICA ACOPLADA - CHI DIURNO. AF_02/2017</v>
          </cell>
          <cell r="D642" t="str">
            <v>CHI</v>
          </cell>
          <cell r="E642" t="str">
            <v>43,77</v>
          </cell>
        </row>
        <row r="643">
          <cell r="B643">
            <v>96021</v>
          </cell>
          <cell r="C643" t="str">
            <v>TRATOR DE PNEUS COM POTÊNCIA DE 122 CV, TRAÇÃO 4X4, COM GRADE DE DISCOS ACOPLADA - CHI DIURNO. AF_02/2017</v>
          </cell>
          <cell r="D643" t="str">
            <v>CHI</v>
          </cell>
          <cell r="E643" t="str">
            <v>43,46</v>
          </cell>
        </row>
        <row r="644">
          <cell r="B644">
            <v>96029</v>
          </cell>
          <cell r="C644" t="str">
            <v>TRATOR DE PNEUS COM POTÊNCIA DE 85 CV, TRAÇÃO 4X4, COM GRADE DE DISCOS ACOPLADA - CHI DIURNO. AF_02/2017</v>
          </cell>
          <cell r="D644" t="str">
            <v>CHI</v>
          </cell>
          <cell r="E644" t="str">
            <v>37,82</v>
          </cell>
        </row>
        <row r="645">
          <cell r="B645">
            <v>96036</v>
          </cell>
          <cell r="C645" t="str">
            <v>CAMINHÃO BASCULANTE 10 M3, TRUCADO, POTÊNCIA 230 CV, INCLUSIVE CAÇAMBA METÁLICA, COM DISTRIBUIDOR DE AGREGADOS ACOPLADO - CHI DIURNO. AF_02/2017</v>
          </cell>
          <cell r="D645" t="str">
            <v>CHI</v>
          </cell>
          <cell r="E645" t="str">
            <v>55,50</v>
          </cell>
        </row>
        <row r="646">
          <cell r="B646">
            <v>96155</v>
          </cell>
          <cell r="C646" t="str">
            <v>TRATOR DE PNEUS COM POTÊNCIA DE 85 CV, TRAÇÃO 4X4, COM VASSOURA MECÂNICA ACOPLADA - CHI DIURNO. AF_02/2017</v>
          </cell>
          <cell r="D646" t="str">
            <v>CHI</v>
          </cell>
          <cell r="E646" t="str">
            <v>38,13</v>
          </cell>
        </row>
        <row r="647">
          <cell r="B647">
            <v>96156</v>
          </cell>
          <cell r="C647" t="str">
            <v>MINICARREGADEIRA SOBRE RODAS POTENCIA 47HP CAPACIDADE OPERACAO 646 KG, COM VASSOURA MECÂNICA ACOPLADA - CHI DIURNO. AF_03/2017</v>
          </cell>
          <cell r="D647" t="str">
            <v>CHI</v>
          </cell>
          <cell r="E647" t="str">
            <v>46,46</v>
          </cell>
        </row>
        <row r="648">
          <cell r="B648">
            <v>96159</v>
          </cell>
          <cell r="C648" t="str">
            <v>MÁQUINA DEMARCADORA DE FAIXA DE TRÁFEGO À FRIO, AUTOPROPELIDA, POTÊNCIA 38 HP - CHI DIURNO. AF_07/2016</v>
          </cell>
          <cell r="D648" t="str">
            <v>CHI</v>
          </cell>
          <cell r="E648" t="str">
            <v>81,07</v>
          </cell>
        </row>
        <row r="649">
          <cell r="B649">
            <v>96246</v>
          </cell>
          <cell r="C649" t="str">
            <v>MINIESCAVADEIRA SOBRE ESTEIRAS, POTENCIA LIQUIDA DE *30* HP, PESO OPERACIONAL DE *3.500* KG - CHI DIURNO. AF_04/2017</v>
          </cell>
          <cell r="D649" t="str">
            <v>CHI</v>
          </cell>
          <cell r="E649" t="str">
            <v>43,42</v>
          </cell>
        </row>
        <row r="650">
          <cell r="B650">
            <v>96464</v>
          </cell>
          <cell r="C650" t="str">
            <v>ROLO COMPACTADOR DE PNEUS, ESTATICO, PRESSAO VARIAVEL, POTENCIA 110 HP, PESO SEM/COM LASTRO 10,8/27 T, LARGURA DE ROLAGEM 2,30 M - CHI DIURNO. AF_06/2017</v>
          </cell>
          <cell r="D650" t="str">
            <v>CHI</v>
          </cell>
          <cell r="E650" t="str">
            <v>75,82</v>
          </cell>
        </row>
        <row r="651">
          <cell r="B651">
            <v>98765</v>
          </cell>
          <cell r="C651" t="str">
            <v>INVERSOR DE SOLDA MONOFÁSICO DE 160 A, POTÊNCIA DE 5400 W, TENSÃO DE 220 V, PARA SOLDA COM ELETRODOS DE 2,0 A 4,0 MM E PROCESSO TIG - CHI DIURNO. AF_06/2018</v>
          </cell>
          <cell r="D651" t="str">
            <v>CHI</v>
          </cell>
          <cell r="E651" t="str">
            <v>0,10</v>
          </cell>
        </row>
        <row r="652">
          <cell r="B652">
            <v>99834</v>
          </cell>
          <cell r="C652" t="str">
            <v>LAVADORA DE ALTA PRESSAO (LAVA-JATO) PARA AGUA FRIA, PRESSAO DE OPERACAO ENTRE 1400 E 1900 LIB/POL2, VAZAO MAXIMA ENTRE 400 E 700 L/H - CHI DIURNO. AF_04/2019</v>
          </cell>
          <cell r="D652" t="str">
            <v>CHI</v>
          </cell>
          <cell r="E652" t="str">
            <v>0,32</v>
          </cell>
        </row>
        <row r="653">
          <cell r="B653">
            <v>100642</v>
          </cell>
          <cell r="C653" t="str">
            <v>USINA DE MISTURA ASFÁLTICA À QUENTE, TIPO CONTRA FLUXO, PROD 100 A 140 TON/HORA - CHI DIURNO. AF_12/2019</v>
          </cell>
          <cell r="D653" t="str">
            <v>CHI</v>
          </cell>
          <cell r="E653" t="str">
            <v>178,66</v>
          </cell>
        </row>
        <row r="654">
          <cell r="B654">
            <v>100648</v>
          </cell>
          <cell r="C654" t="str">
            <v>USINA DE ASFALTO, TIPO GRAVIMÉTRICA, PROD 150 TON/HORA - CHI DIURNO. AF_12/2019</v>
          </cell>
          <cell r="D654" t="str">
            <v>CHI</v>
          </cell>
          <cell r="E654" t="str">
            <v>440,92</v>
          </cell>
        </row>
        <row r="655">
          <cell r="B655">
            <v>102274</v>
          </cell>
          <cell r="C655" t="str">
            <v>MARTELO DEMOLIDOR ELÉTRICO, COM POTÊNCIA DE 2.000 W, 1.000 IMPACTOS POR MINUTO, PESO DE 30 KG -  CHI DIURNO. AF_01/2021</v>
          </cell>
          <cell r="D655" t="str">
            <v>CHI</v>
          </cell>
          <cell r="E655" t="str">
            <v>15,11</v>
          </cell>
        </row>
        <row r="656">
          <cell r="B656">
            <v>104092</v>
          </cell>
          <cell r="C656" t="str">
            <v>TERMOFUSORA PARA TUBOS E CONEXÕES EM PPR COM DIÂMETROS DE 20 A 63 MM, POTÊNCIA DE 800 W, TENSAO 220 V - CHI DIURNO. AF_05/2022</v>
          </cell>
          <cell r="D656" t="str">
            <v>CHI</v>
          </cell>
          <cell r="E656" t="str">
            <v>0,15</v>
          </cell>
        </row>
        <row r="657">
          <cell r="B657">
            <v>104098</v>
          </cell>
          <cell r="C657" t="str">
            <v>TERMOFUSORA PARA TUBOS E CONEXÕES EM PPR COM DIÂMETROS DE 75 A 110 MM, POTÊNCIA DE *1100* W, TENSÃO 220 V - CHI DIURNO. AF_05/2022</v>
          </cell>
          <cell r="D657" t="str">
            <v>CHI</v>
          </cell>
          <cell r="E657" t="str">
            <v>0,22</v>
          </cell>
        </row>
        <row r="658">
          <cell r="B658">
            <v>5089</v>
          </cell>
          <cell r="C658" t="str">
            <v>ROLO COMPACTADOR VIBRATÓRIO PÉ DE CARNEIRO PARA SOLOS, POTÊNCIA 80 HP, PESO OPERACIONAL SEM/COM LASTRO 7,4 / 8,8 T, LARGURA DE TRABALHO 1,68 M - MANUTENÇÃO. AF_02/2016</v>
          </cell>
          <cell r="D658" t="str">
            <v>H</v>
          </cell>
          <cell r="E658" t="str">
            <v>40,49</v>
          </cell>
        </row>
        <row r="659">
          <cell r="B659">
            <v>5627</v>
          </cell>
          <cell r="C659" t="str">
            <v>ESCAVADEIRA HIDRÁULICA SOBRE ESTEIRAS, CAÇAMBA 0,80 M3, PESO OPERACIONAL 17 T, POTENCIA BRUTA 111 HP - DEPRECIAÇÃO. AF_06/2014</v>
          </cell>
          <cell r="D659" t="str">
            <v>H</v>
          </cell>
          <cell r="E659" t="str">
            <v>47,04</v>
          </cell>
        </row>
        <row r="660">
          <cell r="B660">
            <v>5628</v>
          </cell>
          <cell r="C660" t="str">
            <v>ESCAVADEIRA HIDRÁULICA SOBRE ESTEIRAS, CAÇAMBA 0,80 M3, PESO OPERACIONAL 17 T, POTENCIA BRUTA 111 HP - JUROS. AF_06/2014</v>
          </cell>
          <cell r="D660" t="str">
            <v>H</v>
          </cell>
          <cell r="E660" t="str">
            <v>6,38</v>
          </cell>
        </row>
        <row r="661">
          <cell r="B661">
            <v>5629</v>
          </cell>
          <cell r="C661" t="str">
            <v>ESCAVADEIRA HIDRÁULICA SOBRE ESTEIRAS, CAÇAMBA 0,80 M3, PESO OPERACIONAL 17 T, POTENCIA BRUTA 111 HP - MANUTENÇÃO. AF_06/2014</v>
          </cell>
          <cell r="D661" t="str">
            <v>H</v>
          </cell>
          <cell r="E661" t="str">
            <v>58,80</v>
          </cell>
        </row>
        <row r="662">
          <cell r="B662">
            <v>5630</v>
          </cell>
          <cell r="C662" t="str">
            <v>ESCAVADEIRA HIDRÁULICA SOBRE ESTEIRAS, CAÇAMBA 0,80 M3, PESO OPERACIONAL 17 T, POTENCIA BRUTA 111 HP - MATERIAIS NA OPERAÇÃO. AF_06/2014</v>
          </cell>
          <cell r="D662" t="str">
            <v>H</v>
          </cell>
          <cell r="E662" t="str">
            <v>76,46</v>
          </cell>
        </row>
        <row r="663">
          <cell r="B663">
            <v>5658</v>
          </cell>
          <cell r="C663" t="str">
            <v>GRADE DE DISCO CONTROLE REMOTO REBOCÁVEL, COM 24 DISCOS 24 X 6 MM COM PNEUS PARA TRANSPORTE - MANUTENÇÃO. AF_06/2014</v>
          </cell>
          <cell r="D663" t="str">
            <v>H</v>
          </cell>
          <cell r="E663" t="str">
            <v>3,05</v>
          </cell>
        </row>
        <row r="664">
          <cell r="B664">
            <v>5664</v>
          </cell>
          <cell r="C664" t="str">
            <v>RETROESCAVADEIRA SOBRE RODAS COM CARREGADEIRA, TRAÇÃO 4X4, POTÊNCIA LÍQ. 88 HP, CAÇAMBA CARREG. CAP. MÍN. 1 M3, CAÇAMBA RETRO CAP. 0,26 M3, PESO OPERACIONAL MÍN. 6.674 KG, PROFUNDIDADE ESCAVAÇÃO MÁX. 4,37 M - MANUTENÇÃO. AF_06/2014</v>
          </cell>
          <cell r="D664" t="str">
            <v>H</v>
          </cell>
          <cell r="E664" t="str">
            <v>30,29</v>
          </cell>
        </row>
        <row r="665">
          <cell r="B665">
            <v>5667</v>
          </cell>
          <cell r="C665" t="str">
            <v>RETROESCAVADEIRA SOBRE RODAS COM CARREGADEIRA, TRAÇÃO 4X2, POTÊNCIA LÍQ. 79 HP, CAÇAMBA CARREG. CAP. MÍN. 1 M3, CAÇAMBA RETRO CAP. 0,20 M3, PESO OPERACIONAL MÍN. 6.570 KG, PROFUNDIDADE ESCAVAÇÃO MÁX. 4,37 M - MANUTENÇÃO. AF_06/2014</v>
          </cell>
          <cell r="D665" t="str">
            <v>H</v>
          </cell>
          <cell r="E665" t="str">
            <v>26,94</v>
          </cell>
        </row>
        <row r="666">
          <cell r="B666">
            <v>5668</v>
          </cell>
          <cell r="C666" t="str">
            <v>RETROESCAVADEIRA SOBRE RODAS COM CARREGADEIRA, TRAÇÃO 4X2, POTÊNCIA LÍQ. 79 HP, CAÇAMBA CARREG. CAP. MÍN. 1 M3, CAÇAMBA RETRO CAP. 0,20 M3, PESO OPERACIONAL MÍN. 6.570 KG, PROFUNDIDADE ESCAVAÇÃO MÁX. 4,37 M - MATERIAIS NA OPERAÇÃO. AF_06/2014</v>
          </cell>
          <cell r="D666" t="str">
            <v>H</v>
          </cell>
          <cell r="E666" t="str">
            <v>54,38</v>
          </cell>
        </row>
        <row r="667">
          <cell r="B667">
            <v>5674</v>
          </cell>
          <cell r="C667" t="str">
            <v>ROLO COMPACTADOR VIBRATÓRIO DE UM CILINDRO AÇO LISO, POTÊNCIA 80 HP, PESO OPERACIONAL MÁXIMO 8,1 T, IMPACTO DINÂMICO 16,15 / 9,5 T, LARGURA DE TRABALHO 1,68 M - MANUTENÇÃO. AF_06/2014</v>
          </cell>
          <cell r="D667" t="str">
            <v>H</v>
          </cell>
          <cell r="E667" t="str">
            <v>38,94</v>
          </cell>
        </row>
        <row r="668">
          <cell r="B668">
            <v>5692</v>
          </cell>
          <cell r="C668" t="str">
            <v>MOTOBOMBA CENTRÍFUGA, MOTOR A GASOLINA, POTÊNCIA 5,42 HP, BOCAIS 1 1/2" X 1", DIÂMETRO ROTOR 143 MM HM/Q = 6 MCA / 16,8 M3/H A 38 MCA / 6,6 M3/H - MANUTENÇÃO. AF_06/2014</v>
          </cell>
          <cell r="D668" t="str">
            <v>H</v>
          </cell>
          <cell r="E668" t="str">
            <v>0,25</v>
          </cell>
        </row>
        <row r="669">
          <cell r="B669">
            <v>5693</v>
          </cell>
          <cell r="C669" t="str">
            <v>MOTOBOMBA CENTRÍFUGA, MOTOR A GASOLINA, POTÊNCIA 5,42 HP, BOCAIS 1 1/2" X 1", DIÂMETRO ROTOR 143 MM HM/Q = 6 MCA / 16,8 M3/H A 38 MCA / 6,6 M3/H - MATERIAIS NA OPERAÇÃO. AF_06/2014</v>
          </cell>
          <cell r="D669" t="str">
            <v>H</v>
          </cell>
          <cell r="E669" t="str">
            <v>24,28</v>
          </cell>
        </row>
        <row r="670">
          <cell r="B670">
            <v>5695</v>
          </cell>
          <cell r="C670" t="str">
            <v>CAMINHÃO BASCULANTE 6 M3, PESO BRUTO TOTAL 16.000 KG, CARGA ÚTIL MÁXIMA 13.071 KG, DISTÂNCIA ENTRE EIXOS 4,80 M, POTÊNCIA 230 CV INCLUSIVE CAÇAMBA METÁLICA - MANUTENÇÃO. AF_06/2014</v>
          </cell>
          <cell r="D670" t="str">
            <v>H</v>
          </cell>
          <cell r="E670" t="str">
            <v>32,95</v>
          </cell>
        </row>
        <row r="671">
          <cell r="B671">
            <v>5703</v>
          </cell>
          <cell r="C671" t="str">
            <v>USINA DE CONCRETO FIXA, CAPACIDADE NOMINAL DE 90 A 120 M3/H, SEM SILO - MATERIAIS NA OPERAÇÃO. AF_07/2016</v>
          </cell>
          <cell r="D671" t="str">
            <v>H</v>
          </cell>
          <cell r="E671" t="str">
            <v>21,65</v>
          </cell>
        </row>
        <row r="672">
          <cell r="B672">
            <v>5705</v>
          </cell>
          <cell r="C672" t="str">
            <v>CAMINHÃO TOCO, PBT 16.000 KG, CARGA ÚTIL MÁX. 10.685 KG, DIST. ENTRE EIXOS 4,8 M, POTÊNCIA 189 CV, INCLUSIVE CARROCERIA FIXA ABERTA DE MADEIRA P/ TRANSPORTE GERAL DE CARGA SECA, DIMEN. APROX. 2,5 X 7,00 X 0,50 M - MANUTENÇÃO. AF_06/2014</v>
          </cell>
          <cell r="D672" t="str">
            <v>H</v>
          </cell>
          <cell r="E672" t="str">
            <v>31,51</v>
          </cell>
        </row>
        <row r="673">
          <cell r="B673">
            <v>5707</v>
          </cell>
          <cell r="C673" t="str">
            <v>USINA MISTURADORA DE SOLOS, CAPACIDADE DE 200 A 500 TON/H, POTENCIA 75KW - MANUTENÇÃO. AF_07/2016</v>
          </cell>
          <cell r="D673" t="str">
            <v>H</v>
          </cell>
          <cell r="E673" t="str">
            <v>71,44</v>
          </cell>
        </row>
        <row r="674">
          <cell r="B674">
            <v>5710</v>
          </cell>
          <cell r="C674" t="str">
            <v>VIBROACABADORA DE ASFALTO SOBRE ESTEIRAS, LARGURA DE PAVIMENTAÇÃO 1,90 M A 5,30 M, POTÊNCIA 105 HP CAPACIDADE 450 T/H - MANUTENÇÃO. AF_11/2014</v>
          </cell>
          <cell r="D674" t="str">
            <v>H</v>
          </cell>
          <cell r="E674" t="str">
            <v>160,32</v>
          </cell>
        </row>
        <row r="675">
          <cell r="B675">
            <v>5711</v>
          </cell>
          <cell r="C675" t="str">
            <v>VIBROACABADORA DE ASFALTO SOBRE ESTEIRAS, LARGURA DE PAVIMENTAÇÃO 1,90 M A 5,30 M, POTÊNCIA 105 HP CAPACIDADE 450 T/H - MATERIAIS NA OPERAÇÃO. AF_11/2014</v>
          </cell>
          <cell r="D675" t="str">
            <v>H</v>
          </cell>
          <cell r="E675" t="str">
            <v>105,64</v>
          </cell>
        </row>
        <row r="676">
          <cell r="B676">
            <v>5714</v>
          </cell>
          <cell r="C676" t="str">
            <v>TRATOR DE PNEUS, POTÊNCIA 85 CV, TRAÇÃO 4X4, PESO COM LASTRO DE 4.675 KG - MANUTENÇÃO. AF_06/2014</v>
          </cell>
          <cell r="D676" t="str">
            <v>H</v>
          </cell>
          <cell r="E676" t="str">
            <v>14,86</v>
          </cell>
        </row>
        <row r="677">
          <cell r="B677">
            <v>5715</v>
          </cell>
          <cell r="C677" t="str">
            <v>TRATOR DE PNEUS, POTÊNCIA 85 CV, TRAÇÃO 4X4, PESO COM LASTRO DE 4.675 KG - MATERIAIS NA OPERAÇÃO. AF_06/2014</v>
          </cell>
          <cell r="D677" t="str">
            <v>H</v>
          </cell>
          <cell r="E677" t="str">
            <v>79,94</v>
          </cell>
        </row>
        <row r="678">
          <cell r="B678">
            <v>5718</v>
          </cell>
          <cell r="C678" t="str">
            <v>TRATOR DE ESTEIRAS, POTÊNCIA 170 HP, PESO OPERACIONAL 19 T, CAÇAMBA 5,2 M3 - MATERIAIS NA OPERAÇÃO. AF_06/2014</v>
          </cell>
          <cell r="D678" t="str">
            <v>H</v>
          </cell>
          <cell r="E678" t="str">
            <v>126,09</v>
          </cell>
        </row>
        <row r="679">
          <cell r="B679">
            <v>5721</v>
          </cell>
          <cell r="C679" t="str">
            <v>TRATOR DE ESTEIRAS, POTÊNCIA 150 HP, PESO OPERACIONAL 16,7 T, COM RODA MOTRIZ ELEVADA E LÂMINA 3,18 M3 - MATERIAIS NA OPERAÇÃO. AF_06/2014</v>
          </cell>
          <cell r="D679" t="str">
            <v>H</v>
          </cell>
          <cell r="E679" t="str">
            <v>111,25</v>
          </cell>
        </row>
        <row r="680">
          <cell r="B680">
            <v>5722</v>
          </cell>
          <cell r="C680" t="str">
            <v>TRATOR DE ESTEIRAS, POTÊNCIA 347 HP, PESO OPERACIONAL 38,5 T, COM LÂMINA 8,70 M3 - MATERIAIS NA OPERAÇÃO. AF_06/2014</v>
          </cell>
          <cell r="D680" t="str">
            <v>H</v>
          </cell>
          <cell r="E680" t="str">
            <v>257,30</v>
          </cell>
        </row>
        <row r="681">
          <cell r="B681">
            <v>5724</v>
          </cell>
          <cell r="C681" t="str">
            <v>TRATOR DE ESTEIRAS, POTÊNCIA 100 HP, PESO OPERACIONAL 9,4 T, COM LÂMINA 2,19 M3 - MANUTENÇÃO. AF_06/2014</v>
          </cell>
          <cell r="D681" t="str">
            <v>H</v>
          </cell>
          <cell r="E681" t="str">
            <v>56,61</v>
          </cell>
        </row>
        <row r="682">
          <cell r="B682">
            <v>5727</v>
          </cell>
          <cell r="C682" t="str">
            <v>ROLO COMPACTADOR VIBRATÓRIO REBOCÁVEL, CILINDRO DE AÇO LISO, POTÊNCIA DE TRAÇÃO DE 65 CV, PESO 4,7 T, IMPACTO DINÂMICO 18,3 T, LARGURA DE TRABALHO 1,67 M - MANUTENÇÃO. AF_02/2016</v>
          </cell>
          <cell r="D682" t="str">
            <v>H</v>
          </cell>
          <cell r="E682" t="str">
            <v>11,75</v>
          </cell>
        </row>
        <row r="683">
          <cell r="B683">
            <v>5729</v>
          </cell>
          <cell r="C683" t="str">
            <v>ROLO COMPACTADOR VIBRATÓRIO TANDEM AÇO LISO, POTÊNCIA 58 HP, PESO SEM/COM LASTRO 6,5 / 9,4 T, LARGURA DE TRABALHO 1,2 M - MANUTENÇÃO. AF_06/2014</v>
          </cell>
          <cell r="D683" t="str">
            <v>H</v>
          </cell>
          <cell r="E683" t="str">
            <v>47,82</v>
          </cell>
        </row>
        <row r="684">
          <cell r="B684">
            <v>5730</v>
          </cell>
          <cell r="C684" t="str">
            <v>ROLO COMPACTADOR VIBRATÓRIO TANDEM AÇO LISO, POTÊNCIA 58 HP, PESO SEM/COM LASTRO 6,5 / 9,4 T, LARGURA DE TRABALHO 1,2 M - MATERIAIS NA OPERAÇÃO. AF_06/2014</v>
          </cell>
          <cell r="D684" t="str">
            <v>H</v>
          </cell>
          <cell r="E684" t="str">
            <v>48,49</v>
          </cell>
        </row>
        <row r="685">
          <cell r="B685">
            <v>5735</v>
          </cell>
          <cell r="C685" t="str">
            <v>RETROESCAVADEIRA SOBRE RODAS COM CARREGADEIRA, TRAÇÃO 4X4, POTÊNCIA LÍQ. 72 HP, CAÇAMBA CARREG. CAP. MÍN. 0,79 M3, CAÇAMBA RETRO CAP. 0,18 M3, PESO OPERACIONAL MÍN. 7.140 KG, PROFUNDIDADE ESCAVAÇÃO MÁX. 4,50 M - MANUTENÇÃO. AF_06/2014</v>
          </cell>
          <cell r="D685" t="str">
            <v>H</v>
          </cell>
          <cell r="E685" t="str">
            <v>29,22</v>
          </cell>
        </row>
        <row r="686">
          <cell r="B686">
            <v>5736</v>
          </cell>
          <cell r="C686" t="str">
            <v>RETROESCAVADEIRA SOBRE RODAS COM CARREGADEIRA, TRAÇÃO 4X4, POTÊNCIA LÍQ. 72 HP, CAÇAMBA CARREG. CAP. MÍN. 0,79 M3, CAÇAMBA RETRO CAP. 0,18 M3, PESO OPERACIONAL MÍN. 7.140 KG, PROFUNDIDADE ESCAVAÇÃO MÁX. 4,50 M - MATERIAIS NA OPERAÇÃO. AF_06/2014</v>
          </cell>
          <cell r="D686" t="str">
            <v>H</v>
          </cell>
          <cell r="E686" t="str">
            <v>49,55</v>
          </cell>
        </row>
        <row r="687">
          <cell r="B687">
            <v>5738</v>
          </cell>
          <cell r="C687" t="str">
            <v>ROLO COMPACTADOR VIBRATÓRIO PÉ DE CARNEIRO, OPERADO POR CONTROLE REMOTO, POTÊNCIA 12,5 KW, PESO OPERACIONAL 1,675 T, LARGURA DE TRABALHO 0,85 M - DEPRECIAÇÃO. AF_02/2016</v>
          </cell>
          <cell r="D687" t="str">
            <v>H</v>
          </cell>
          <cell r="E687" t="str">
            <v>42,52</v>
          </cell>
        </row>
        <row r="688">
          <cell r="B688">
            <v>5739</v>
          </cell>
          <cell r="C688" t="str">
            <v>ROLO COMPACTADOR VIBRATÓRIO PÉ DE CARNEIRO, OPERADO POR CONTROLE REMOTO, POTÊNCIA 12,5 KW, PESO OPERACIONAL 1,675 T, LARGURA DE TRABALHO 0,85 M - MANUTENÇÃO. AF_02/2016</v>
          </cell>
          <cell r="D688" t="str">
            <v>H</v>
          </cell>
          <cell r="E688" t="str">
            <v>53,21</v>
          </cell>
        </row>
        <row r="689">
          <cell r="B689">
            <v>5741</v>
          </cell>
          <cell r="C689" t="str">
            <v>USINA DE LAMA ASFÁLTICA, PROD 30 A 50 T/H, SILO DE AGREGADO 7 M3, RESERVATÓRIOS PARA EMULSÃO E ÁGUA DE 2,3 M3 CADA, MISTURADOR TIPO PUG MILL A SER MONTADO SOBRE CAMINHÃO - MANUTENÇÃO. AF_10/2014</v>
          </cell>
          <cell r="D689" t="str">
            <v>H</v>
          </cell>
          <cell r="E689" t="str">
            <v>46,28</v>
          </cell>
        </row>
        <row r="690">
          <cell r="B690">
            <v>5742</v>
          </cell>
          <cell r="C690" t="str">
            <v>USINA DE LAMA ASFÁLTICA, PROD 30 A 50 T/H, SILO DE AGREGADO 7 M3, RESERVATÓRIOS PARA EMULSÃO E ÁGUA DE 2,3 M3 CADA, MISTURADOR TIPO PUG MILL A SER MONTADO SOBRE CAMINHÃO - MATERIAIS NA OPERAÇÃO. AF_10/2014</v>
          </cell>
          <cell r="D690" t="str">
            <v>H</v>
          </cell>
          <cell r="E690" t="str">
            <v>32,73</v>
          </cell>
        </row>
        <row r="691">
          <cell r="B691">
            <v>5747</v>
          </cell>
          <cell r="C691" t="str">
            <v>CAMINHÃO PIPA 6.000 L, PESO BRUTO TOTAL 13.000 KG, DISTÂNCIA ENTRE EIXOS 4,80 M, POTÊNCIA 189 CV INCLUSIVE TANQUE DE AÇO PARA TRANSPORTE DE ÁGUA, CAPACIDADE 6 M3 - MATERIAIS NA OPERAÇÃO. AF_06/2014</v>
          </cell>
          <cell r="D691" t="str">
            <v>H</v>
          </cell>
          <cell r="E691" t="str">
            <v>187,65</v>
          </cell>
        </row>
        <row r="692">
          <cell r="B692">
            <v>5751</v>
          </cell>
          <cell r="C692" t="str">
            <v>CAMINHÃO TOCO, PESO BRUTO TOTAL 14.300 KG, CARGA ÚTIL MÁXIMA 9590 KG, DISTÂNCIA ENTRE EIXOS 4,76 M, POTÊNCIA 185 CV (NÃO INCLUI CARROCERIA) - MANUTENÇÃO. AF_06/2014</v>
          </cell>
          <cell r="D692" t="str">
            <v>H</v>
          </cell>
          <cell r="E692" t="str">
            <v>26,92</v>
          </cell>
        </row>
        <row r="693">
          <cell r="B693">
            <v>5754</v>
          </cell>
          <cell r="C693" t="str">
            <v>CAMINHÃO TOCO, PESO BRUTO TOTAL 16.000 KG, CARGA ÚTIL MÁXIMA DE 10.685 KG, DISTÂNCIA ENTRE EIXOS 4,80 M, POTÊNCIA 189 CV EXCLUSIVE CARROCERIA - MANUTENÇÃO. AF_06/2014</v>
          </cell>
          <cell r="D693" t="str">
            <v>H</v>
          </cell>
          <cell r="E693" t="str">
            <v>29,56</v>
          </cell>
        </row>
        <row r="694">
          <cell r="B694">
            <v>5763</v>
          </cell>
          <cell r="C694" t="str">
            <v>CAMINHÃO PIPA 10.000 L TRUCADO, PESO BRUTO TOTAL 23.000 KG, CARGA ÚTIL MÁXIMA 15.935 KG, DISTÂNCIA ENTRE EIXOS 4,8 M, POTÊNCIA 230 CV, INCLUSIVE TANQUE DE AÇO PARA TRANSPORTE DE ÁGUA - MANUTENÇÃO. AF_06/2014</v>
          </cell>
          <cell r="D694" t="str">
            <v>H</v>
          </cell>
          <cell r="E694" t="str">
            <v>43,34</v>
          </cell>
        </row>
        <row r="695">
          <cell r="B695">
            <v>5765</v>
          </cell>
          <cell r="C695" t="str">
            <v>ESPARGIDOR DE ASFALTO PRESSURIZADO COM TANQUE DE 2500 L, REBOCÁVEL COM MOTOR A GASOLINA POTÊNCIA 3,4 HP - MANUTENÇÃO. AF_07/2014</v>
          </cell>
          <cell r="D695" t="str">
            <v>H</v>
          </cell>
          <cell r="E695" t="str">
            <v>5,02</v>
          </cell>
        </row>
        <row r="696">
          <cell r="B696">
            <v>5766</v>
          </cell>
          <cell r="C696" t="str">
            <v>ESPARGIDOR DE ASFALTO PRESSURIZADO COM TANQUE DE 2500 L, REBOCÁVEL COM MOTOR A GASOLINA POTÊNCIA 3,4 HP - MATERIAIS NA OPERAÇÃO. AF_07/2014</v>
          </cell>
          <cell r="D696" t="str">
            <v>H</v>
          </cell>
          <cell r="E696" t="str">
            <v>3,38</v>
          </cell>
        </row>
        <row r="697">
          <cell r="B697">
            <v>5779</v>
          </cell>
          <cell r="C697" t="str">
            <v>MOTONIVELADORA POTÊNCIA BÁSICA LÍQUIDA (PRIMEIRA MARCHA) 125 HP, PESO BRUTO 13032 KG, LARGURA DA LÂMINA DE 3,7 M - MANUTENÇÃO. AF_06/2014</v>
          </cell>
          <cell r="D697" t="str">
            <v>H</v>
          </cell>
          <cell r="E697" t="str">
            <v>65,42</v>
          </cell>
        </row>
        <row r="698">
          <cell r="B698">
            <v>5787</v>
          </cell>
          <cell r="C698" t="str">
            <v>PÁ CARREGADEIRA SOBRE RODAS, POTÊNCIA 197 HP, CAPACIDADE DA CAÇAMBA 2,5 A 3,5 M3, PESO OPERACIONAL 18338 KG - MATERIAIS NA OPERAÇÃO. AF_06/2014</v>
          </cell>
          <cell r="D698" t="str">
            <v>H</v>
          </cell>
          <cell r="E698" t="str">
            <v>83,49</v>
          </cell>
        </row>
        <row r="699">
          <cell r="B699">
            <v>5797</v>
          </cell>
          <cell r="C699" t="str">
            <v>COMPRESSOR DE AR REBOCÁVEL, VAZÃO 189 PCM, PRESSÃO EFETIVA DE TRABALHO 102 PSI, MOTOR DIESEL, POTÊNCIA 63 CV - MANUTENÇÃO. AF_06/2015</v>
          </cell>
          <cell r="D699" t="str">
            <v>H</v>
          </cell>
          <cell r="E699" t="str">
            <v>5,38</v>
          </cell>
        </row>
        <row r="700">
          <cell r="B700">
            <v>5800</v>
          </cell>
          <cell r="C700" t="str">
            <v>BOMBA SUBMERSÍVEL ELÉTRICA TRIFÁSICA, POTÊNCIA 2,96 HP, Ø ROTOR 144 MM SEMI-ABERTO, BOCAL DE SAÍDA Ø 2, HM/Q = 2 MCA / 38,8 M3/H A 28 MCA / 5 M3/H - MANUTENÇÃO. AF_06/2014</v>
          </cell>
          <cell r="D700" t="str">
            <v>H</v>
          </cell>
          <cell r="E700" t="str">
            <v>0,34</v>
          </cell>
        </row>
        <row r="701">
          <cell r="B701">
            <v>7032</v>
          </cell>
          <cell r="C701" t="str">
            <v>TANQUE DE ASFALTO ESTACIONÁRIO COM SERPENTINA, CAPACIDADE 30.000 L - DEPRECIAÇÃO. AF_06/2014</v>
          </cell>
          <cell r="D701" t="str">
            <v>H</v>
          </cell>
          <cell r="E701" t="str">
            <v>5,44</v>
          </cell>
        </row>
        <row r="702">
          <cell r="B702">
            <v>7033</v>
          </cell>
          <cell r="C702" t="str">
            <v>TANQUE DE ASFALTO ESTACIONÁRIO COM SERPENTINA, CAPACIDADE 30.000 L - JUROS. AF_06/2014</v>
          </cell>
          <cell r="D702" t="str">
            <v>H</v>
          </cell>
          <cell r="E702" t="str">
            <v>0,86</v>
          </cell>
        </row>
        <row r="703">
          <cell r="B703">
            <v>7034</v>
          </cell>
          <cell r="C703" t="str">
            <v>TANQUE DE ASFALTO ESTACIONÁRIO COM SERPENTINA, CAPACIDADE 30.000 L - MANUTENÇÃO. AF_06/2014</v>
          </cell>
          <cell r="D703" t="str">
            <v>H</v>
          </cell>
          <cell r="E703" t="str">
            <v>4,53</v>
          </cell>
        </row>
        <row r="704">
          <cell r="B704">
            <v>7035</v>
          </cell>
          <cell r="C704" t="str">
            <v>TANQUE DE ASFALTO ESTACIONÁRIO COM SERPENTINA, CAPACIDADE 30.000 L - MATERIAIS NA OPERAÇÃO. AF_06/2014</v>
          </cell>
          <cell r="D704" t="str">
            <v>H</v>
          </cell>
          <cell r="E704" t="str">
            <v>304,30</v>
          </cell>
        </row>
        <row r="705">
          <cell r="B705">
            <v>7038</v>
          </cell>
          <cell r="C705" t="str">
            <v>ROLO COMPACTADOR DE PNEUS ESTÁTICO, PRESSÃO VARIÁVEL, POTÊNCIA 111 HP, PESO SEM/COM LASTRO 9,5 / 26 T, LARGURA DE TRABALHO 1,90 M - DEPRECIAÇÃO. AF_07/2014</v>
          </cell>
          <cell r="D705" t="str">
            <v>H</v>
          </cell>
          <cell r="E705" t="str">
            <v>48,63</v>
          </cell>
        </row>
        <row r="706">
          <cell r="B706">
            <v>7039</v>
          </cell>
          <cell r="C706" t="str">
            <v>ROLO COMPACTADOR DE PNEUS ESTÁTICO, PRESSÃO VARIÁVEL, POTÊNCIA 111 HP, PESO SEM/COM LASTRO 9,5 / 26 T, LARGURA DE TRABALHO 1,90 M - JUROS. AF_07/2014</v>
          </cell>
          <cell r="D706" t="str">
            <v>H</v>
          </cell>
          <cell r="E706" t="str">
            <v>6,75</v>
          </cell>
        </row>
        <row r="707">
          <cell r="B707">
            <v>7040</v>
          </cell>
          <cell r="C707" t="str">
            <v>ROLO COMPACTADOR DE PNEUS ESTÁTICO, PRESSÃO VARIÁVEL, POTÊNCIA 111 HP, PESO SEM/COM LASTRO 9,5 / 26 T, LARGURA DE TRABALHO 1,90 M - MANUTENÇÃO. AF_07/2014</v>
          </cell>
          <cell r="D707" t="str">
            <v>H</v>
          </cell>
          <cell r="E707" t="str">
            <v>60,86</v>
          </cell>
        </row>
        <row r="708">
          <cell r="B708">
            <v>7044</v>
          </cell>
          <cell r="C708" t="str">
            <v>MOTOBOMBA TRASH (PARA ÁGUA SUJA) AUTO ESCORVANTE, MOTOR GASOLINA DE 6,41 HP, DIÂMETROS DE SUCÇÃO X RECALQUE: 3" X 3", HM/Q = 10 MCA / 60 M3/H A 23 MCA / 0 M3/H - DEPRECIAÇÃO. AF_10/2014</v>
          </cell>
          <cell r="D708" t="str">
            <v>H</v>
          </cell>
          <cell r="E708" t="str">
            <v>0,28</v>
          </cell>
        </row>
        <row r="709">
          <cell r="B709">
            <v>7045</v>
          </cell>
          <cell r="C709" t="str">
            <v>MOTOBOMBA TRASH (PARA ÁGUA SUJA) AUTO ESCORVANTE, MOTOR GASOLINA DE 6,41 HP, DIÂMETROS DE SUCÇÃO X RECALQUE: 3" X 3", HM/Q = 10 MCA / 60 M3/H A 23 MCA / 0 M3/H - JUROS. AF_10/2014</v>
          </cell>
          <cell r="D709" t="str">
            <v>H</v>
          </cell>
          <cell r="E709" t="str">
            <v>0,03</v>
          </cell>
        </row>
        <row r="710">
          <cell r="B710">
            <v>7046</v>
          </cell>
          <cell r="C710" t="str">
            <v>MOTOBOMBA TRASH (PARA ÁGUA SUJA) AUTO ESCORVANTE, MOTOR GASOLINA DE 6,41 HP, DIÂMETROS DE SUCÇÃO X RECALQUE: 3" X 3", HM/Q = 10 MCA / 60 M3/H A 23 MCA / 0 M3/H - MANUTENÇÃO. AF_10/2014</v>
          </cell>
          <cell r="D710" t="str">
            <v>H</v>
          </cell>
          <cell r="E710" t="str">
            <v>0,31</v>
          </cell>
        </row>
        <row r="711">
          <cell r="B711">
            <v>7047</v>
          </cell>
          <cell r="C711" t="str">
            <v>MOTOBOMBA TRASH (PARA ÁGUA SUJA) AUTO ESCORVANTE, MOTOR GASOLINA DE 6,41 HP, DIÂMETROS DE SUCÇÃO X RECALQUE: 3" X 3", HM/Q = 10 MCA / 60 M3/H A 23 MCA / 0 M3/H - MATERIAIS NA OPERAÇÃO. AF_10/2014</v>
          </cell>
          <cell r="D711" t="str">
            <v>H</v>
          </cell>
          <cell r="E711" t="str">
            <v>28,66</v>
          </cell>
        </row>
        <row r="712">
          <cell r="B712">
            <v>7051</v>
          </cell>
          <cell r="C712" t="str">
            <v>ROLO COMPACTADOR PE DE CARNEIRO VIBRATORIO, POTENCIA 125 HP, PESO OPERACIONAL SEM/COM LASTRO 11,95 / 13,30 T, IMPACTO DINAMICO 38,5 / 22,5 T, LARGURA DE TRABALHO 2,15 M - DEPRECIAÇÃO. AF_06/2014</v>
          </cell>
          <cell r="D712" t="str">
            <v>H</v>
          </cell>
          <cell r="E712" t="str">
            <v>43,13</v>
          </cell>
        </row>
        <row r="713">
          <cell r="B713">
            <v>7052</v>
          </cell>
          <cell r="C713" t="str">
            <v>ROLO COMPACTADOR PE DE CARNEIRO VIBRATORIO, POTENCIA 125 HP, PESO OPERACIONAL SEM/COM LASTRO 11,95 / 13,30 T, IMPACTO DINAMICO 38,5 / 22,5 T, LARGURA DE TRABALHO 2,15 M - JUROS. AF_06/2014</v>
          </cell>
          <cell r="D713" t="str">
            <v>H</v>
          </cell>
          <cell r="E713" t="str">
            <v>5,98</v>
          </cell>
        </row>
        <row r="714">
          <cell r="B714">
            <v>7053</v>
          </cell>
          <cell r="C714" t="str">
            <v>ROLO COMPACTADOR PE DE CARNEIRO VIBRATORIO, POTENCIA 125 HP, PESO OPERACIONAL SEM/COM LASTRO 11,95 / 13,30 T, IMPACTO DINAMICO 38,5 / 22,5 T, LARGURA DE TRABALHO 2,15 M - MANUTENÇÃO. AF_06/2014</v>
          </cell>
          <cell r="D714" t="str">
            <v>H</v>
          </cell>
          <cell r="E714" t="str">
            <v>53,98</v>
          </cell>
        </row>
        <row r="715">
          <cell r="B715">
            <v>7054</v>
          </cell>
          <cell r="C715" t="str">
            <v>ROLO COMPACTADOR PE DE CARNEIRO VIBRATORIO, POTENCIA 125 HP, PESO OPERACIONAL SEM/COM LASTRO 11,95 / 13,30 T, IMPACTO DINAMICO 38,5 / 22,5 T, LARGURA DE TRABALHO 2,15 M - MATERIAIS NA OPERAÇÃO. AF_06/2014</v>
          </cell>
          <cell r="D715" t="str">
            <v>H</v>
          </cell>
          <cell r="E715" t="str">
            <v>105,93</v>
          </cell>
        </row>
        <row r="716">
          <cell r="B716">
            <v>7058</v>
          </cell>
          <cell r="C716" t="str">
            <v>CAMINHÃO BASCULANTE 6 M3 TOCO, PESO BRUTO TOTAL 16.000 KG, CARGA ÚTIL MÁXIMA 11.130 KG, DISTÂNCIA ENTRE EIXOS 5,36 M, POTÊNCIA 185 CV, INCLUSIVE CAÇAMBA METÁLICA - DEPRECIAÇÃO. AF_06/2014</v>
          </cell>
          <cell r="D716" t="str">
            <v>H</v>
          </cell>
          <cell r="E716" t="str">
            <v>18,96</v>
          </cell>
        </row>
        <row r="717">
          <cell r="B717">
            <v>7059</v>
          </cell>
          <cell r="C717" t="str">
            <v>CAMINHÃO BASCULANTE 6 M3 TOCO, PESO BRUTO TOTAL 16.000 KG, CARGA ÚTIL MÁXIMA 11.130 KG, DISTÂNCIA ENTRE EIXOS 5,36 M, POTÊNCIA 185 CV, INCLUSIVE CAÇAMBA METÁLICA - JUROS. AF_06/2014</v>
          </cell>
          <cell r="D717" t="str">
            <v>H</v>
          </cell>
          <cell r="E717" t="str">
            <v>3,70</v>
          </cell>
        </row>
        <row r="718">
          <cell r="B718">
            <v>7060</v>
          </cell>
          <cell r="C718" t="str">
            <v>CAMINHÃO BASCULANTE 6 M3 TOCO, PESO BRUTO TOTAL 16.000 KG, CARGA ÚTIL MÁXIMA 11.130 KG, DISTÂNCIA ENTRE EIXOS 5,36 M, POTÊNCIA 185 CV, INCLUSIVE CAÇAMBA METÁLICA - MANUTENÇÃO. AF_06/2014</v>
          </cell>
          <cell r="D718" t="str">
            <v>H</v>
          </cell>
          <cell r="E718" t="str">
            <v>34,08</v>
          </cell>
        </row>
        <row r="719">
          <cell r="B719">
            <v>7061</v>
          </cell>
          <cell r="C719" t="str">
            <v>CAMINHÃO BASCULANTE 6 M3 TOCO, PESO BRUTO TOTAL 16.000 KG, CARGA ÚTIL MÁXIMA 11.130 KG, DISTÂNCIA ENTRE EIXOS 5,36 M, POTÊNCIA 185 CV, INCLUSIVE CAÇAMBA METÁLICA - MATERIAIS NA OPERAÇÃO. AF_06/2014</v>
          </cell>
          <cell r="D719" t="str">
            <v>H</v>
          </cell>
          <cell r="E719" t="str">
            <v>96,70</v>
          </cell>
        </row>
        <row r="720">
          <cell r="B720">
            <v>7063</v>
          </cell>
          <cell r="C720" t="str">
            <v>TRATOR DE PNEUS, POTÊNCIA 122 CV, TRAÇÃO 4X4, PESO COM LASTRO DE 4.510 KG - DEPRECIAÇÃO. AF_06/2014</v>
          </cell>
          <cell r="D720" t="str">
            <v>H</v>
          </cell>
          <cell r="E720" t="str">
            <v>18,54</v>
          </cell>
        </row>
        <row r="721">
          <cell r="B721">
            <v>7064</v>
          </cell>
          <cell r="C721" t="str">
            <v>TRATOR DE PNEUS, POTÊNCIA 122 CV, TRAÇÃO 4X4, PESO COM LASTRO DE 4.510 KG - JUROS. AF_06/2014</v>
          </cell>
          <cell r="D721" t="str">
            <v>H</v>
          </cell>
          <cell r="E721" t="str">
            <v>2,57</v>
          </cell>
        </row>
        <row r="722">
          <cell r="B722">
            <v>7065</v>
          </cell>
          <cell r="C722" t="str">
            <v>TRATOR DE PNEUS, POTÊNCIA 122 CV, TRAÇÃO 4X4, PESO COM LASTRO DE 4.510 KG - MANUTENÇÃO. AF_06/2014</v>
          </cell>
          <cell r="D722" t="str">
            <v>H</v>
          </cell>
          <cell r="E722" t="str">
            <v>20,28</v>
          </cell>
        </row>
        <row r="723">
          <cell r="B723">
            <v>7066</v>
          </cell>
          <cell r="C723" t="str">
            <v>TRATOR DE PNEUS, POTÊNCIA 122 CV, TRAÇÃO 4X4, PESO COM LASTRO DE 4.510 KG - MATERIAIS NA OPERAÇÃO. AF_06/2014</v>
          </cell>
          <cell r="D723" t="str">
            <v>H</v>
          </cell>
          <cell r="E723" t="str">
            <v>114,73</v>
          </cell>
        </row>
        <row r="724">
          <cell r="B724">
            <v>53786</v>
          </cell>
          <cell r="C724" t="str">
            <v>RETROESCAVADEIRA SOBRE RODAS COM CARREGADEIRA, TRAÇÃO 4X4, POTÊNCIA LÍQ. 88 HP, CAÇAMBA CARREG. CAP. MÍN. 1 M3, CAÇAMBA RETRO CAP. 0,26 M3, PESO OPERACIONAL MÍN. 6.674 KG, PROFUNDIDADE ESCAVAÇÃO MÁX. 4,37 M - MATERIAIS NA OPERAÇÃO. AF_06/2014</v>
          </cell>
          <cell r="D724" t="str">
            <v>H</v>
          </cell>
          <cell r="E724" t="str">
            <v>60,56</v>
          </cell>
        </row>
        <row r="725">
          <cell r="B725">
            <v>53788</v>
          </cell>
          <cell r="C725" t="str">
            <v>ROLO COMPACTADOR VIBRATÓRIO DE UM CILINDRO AÇO LISO, POTÊNCIA 80 HP, PESO OPERACIONAL MÁXIMO 8,1 T, IMPACTO DINÂMICO 16,15 / 9,5 T, LARGURA DE TRABALHO 1,68 M - MATERIAIS NA OPERAÇÃO. AF_06/2014</v>
          </cell>
          <cell r="D725" t="str">
            <v>H</v>
          </cell>
          <cell r="E725" t="str">
            <v>67,80</v>
          </cell>
        </row>
        <row r="726">
          <cell r="B726">
            <v>53792</v>
          </cell>
          <cell r="C726" t="str">
            <v>CAMINHÃO BASCULANTE 6 M3, PESO BRUTO TOTAL 16.000 KG, CARGA ÚTIL MÁXIMA 13.071 KG, DISTÂNCIA ENTRE EIXOS 4,80 M, POTÊNCIA 230 CV INCLUSIVE CAÇAMBA METÁLICA - MATERIAIS NA OPERAÇÃO. AF_06/2014</v>
          </cell>
          <cell r="D726" t="str">
            <v>H</v>
          </cell>
          <cell r="E726" t="str">
            <v>120,20</v>
          </cell>
        </row>
        <row r="727">
          <cell r="B727">
            <v>53794</v>
          </cell>
          <cell r="C727" t="str">
            <v>USINA DE CONCRETO FIXA, CAPACIDADE NOMINAL DE 90 A 120 M3/H, SEM SILO - MANUTENÇÃO. AF_07/2016</v>
          </cell>
          <cell r="D727" t="str">
            <v>H</v>
          </cell>
          <cell r="E727" t="str">
            <v>35,00</v>
          </cell>
        </row>
        <row r="728">
          <cell r="B728">
            <v>53797</v>
          </cell>
          <cell r="C728" t="str">
            <v>CAMINHÃO TOCO, PBT 16.000 KG, CARGA ÚTIL MÁX. 10.685 KG, DIST. ENTRE EIXOS 4,8 M, POTÊNCIA 189 CV, INCLUSIVE CARROCERIA FIXA ABERTA DE MADEIRA P/ TRANSPORTE GERAL DE CARGA SECA, DIMEN. APROX. 2,5 X 7,00 X 0,50 M - MATERIAIS NA OPERAÇÃO. AF_06/2014</v>
          </cell>
          <cell r="D728" t="str">
            <v>H</v>
          </cell>
          <cell r="E728" t="str">
            <v>138,23</v>
          </cell>
        </row>
        <row r="729">
          <cell r="B729">
            <v>53804</v>
          </cell>
          <cell r="C729" t="str">
            <v>VASSOURA MECÂNICA REBOCÁVEL COM ESCOVA CILÍNDRICA, LARGURA ÚTIL DE VARRIMENTO DE 2,44 M - MANUTENÇÃO. AF_06/2014</v>
          </cell>
          <cell r="D729" t="str">
            <v>H</v>
          </cell>
          <cell r="E729" t="str">
            <v>6,34</v>
          </cell>
        </row>
        <row r="730">
          <cell r="B730">
            <v>53806</v>
          </cell>
          <cell r="C730" t="str">
            <v>TRATOR DE ESTEIRAS, POTÊNCIA 170 HP, PESO OPERACIONAL 19 T, CAÇAMBA 5,2 M3 - MANUTENÇÃO. AF_06/2014</v>
          </cell>
          <cell r="D730" t="str">
            <v>H</v>
          </cell>
          <cell r="E730" t="str">
            <v>72,94</v>
          </cell>
        </row>
        <row r="731">
          <cell r="B731">
            <v>53810</v>
          </cell>
          <cell r="C731" t="str">
            <v>TRATOR DE ESTEIRAS, POTÊNCIA 150 HP, PESO OPERACIONAL 16,7 T, COM RODA MOTRIZ ELEVADA E LÂMINA 3,18 M3 - MANUTENÇÃO. AF_06/2014</v>
          </cell>
          <cell r="D731" t="str">
            <v>H</v>
          </cell>
          <cell r="E731" t="str">
            <v>73,39</v>
          </cell>
        </row>
        <row r="732">
          <cell r="B732">
            <v>53814</v>
          </cell>
          <cell r="C732" t="str">
            <v>TRATOR DE ESTEIRAS, POTÊNCIA 347 HP, PESO OPERACIONAL 38,5 T, COM LÂMINA 8,70 M3 - MANUTENÇÃO. AF_06/2014</v>
          </cell>
          <cell r="D732" t="str">
            <v>H</v>
          </cell>
          <cell r="E732" t="str">
            <v>240,39</v>
          </cell>
        </row>
        <row r="733">
          <cell r="B733">
            <v>53817</v>
          </cell>
          <cell r="C733" t="str">
            <v>TRATOR DE ESTEIRAS, POTÊNCIA 100 HP, PESO OPERACIONAL 9,4 T, COM LÂMINA 2,19 M3 - MATERIAIS NA OPERAÇÃO. AF_06/2014</v>
          </cell>
          <cell r="D733" t="str">
            <v>H</v>
          </cell>
          <cell r="E733" t="str">
            <v>74,12</v>
          </cell>
        </row>
        <row r="734">
          <cell r="B734">
            <v>53818</v>
          </cell>
          <cell r="C734" t="str">
            <v>ROLO COMPACTADOR VIBRATÓRIO REBOCÁVEL, CILINDRO DE AÇO LISO, POTÊNCIA DE TRAÇÃO DE 65 CV, PESO 4,7 T, IMPACTO DINÂMICO 18,3 T, LARGURA DE TRABALHO 1,67 M - DEPRECIAÇÃO. AF_02/2016</v>
          </cell>
          <cell r="D734" t="str">
            <v>H</v>
          </cell>
          <cell r="E734" t="str">
            <v>9,39</v>
          </cell>
        </row>
        <row r="735">
          <cell r="B735">
            <v>53827</v>
          </cell>
          <cell r="C735" t="str">
            <v>CAMINHÃO TOCO, PESO BRUTO TOTAL 14.300 KG, CARGA ÚTIL MÁXIMA 9590 KG, DISTÂNCIA ENTRE EIXOS 4,76 M, POTÊNCIA 185 CV (NÃO INCLUI CARROCERIA) - MATERIAIS NA OPERAÇÃO. AF_06/2014</v>
          </cell>
          <cell r="D735" t="str">
            <v>H</v>
          </cell>
          <cell r="E735" t="str">
            <v>135,32</v>
          </cell>
        </row>
        <row r="736">
          <cell r="B736">
            <v>53829</v>
          </cell>
          <cell r="C736" t="str">
            <v>CAMINHÃO TOCO, PESO BRUTO TOTAL 16.000 KG, CARGA ÚTIL MÁXIMA DE 10.685 KG, DISTÂNCIA ENTRE EIXOS 4,80 M, POTÊNCIA 189 CV EXCLUSIVE CARROCERIA - MATERIAIS NA OPERAÇÃO. AF_06/2014</v>
          </cell>
          <cell r="D736" t="str">
            <v>H</v>
          </cell>
          <cell r="E736" t="str">
            <v>138,23</v>
          </cell>
        </row>
        <row r="737">
          <cell r="B737">
            <v>53831</v>
          </cell>
          <cell r="C737" t="str">
            <v>CAMINHÃO PIPA 10.000 L TRUCADO, PESO BRUTO TOTAL 23.000 KG, CARGA ÚTIL MÁXIMA 15.935 KG, DISTÂNCIA ENTRE EIXOS 4,8 M, POTÊNCIA 230 CV, INCLUSIVE TANQUE DE AÇO PARA TRANSPORTE DE ÁGUA - MATERIAIS NA OPERAÇÃO. AF_06/2014</v>
          </cell>
          <cell r="D737" t="str">
            <v>H</v>
          </cell>
          <cell r="E737" t="str">
            <v>228,33</v>
          </cell>
        </row>
        <row r="738">
          <cell r="B738">
            <v>53840</v>
          </cell>
          <cell r="C738" t="str">
            <v>GRADE DE DISCO REBOCÁVEL COM 20 DISCOS 24" X 6 MM COM PNEUS PARA TRANSPORTE - DEPRECIAÇÃO. AF_06/2014</v>
          </cell>
          <cell r="D738" t="str">
            <v>H</v>
          </cell>
          <cell r="E738" t="str">
            <v>3,44</v>
          </cell>
        </row>
        <row r="739">
          <cell r="B739">
            <v>53841</v>
          </cell>
          <cell r="C739" t="str">
            <v>GRADE DE DISCO REBOCÁVEL COM 20 DISCOS 24" X 6 MM COM PNEUS PARA TRANSPORTE - MANUTENÇÃO. AF_06/2014</v>
          </cell>
          <cell r="D739" t="str">
            <v>H</v>
          </cell>
          <cell r="E739" t="str">
            <v>2,39</v>
          </cell>
        </row>
        <row r="740">
          <cell r="B740">
            <v>53849</v>
          </cell>
          <cell r="C740" t="str">
            <v>MOTONIVELADORA POTÊNCIA BÁSICA LÍQUIDA (PRIMEIRA MARCHA) 125 HP, PESO BRUTO 13032 KG, LARGURA DA LÂMINA DE 3,7 M - MATERIAIS NA OPERAÇÃO. AF_06/2014</v>
          </cell>
          <cell r="D740" t="str">
            <v>H</v>
          </cell>
          <cell r="E740" t="str">
            <v>99,32</v>
          </cell>
        </row>
        <row r="741">
          <cell r="B741">
            <v>53857</v>
          </cell>
          <cell r="C741" t="str">
            <v>PÁ CARREGADEIRA SOBRE RODAS, POTÊNCIA LÍQUIDA 128 HP, CAPACIDADE DA CAÇAMBA 1,7 A 2,8 M3, PESO OPERACIONAL 11632 KG - MANUTENÇÃO. AF_06/2014</v>
          </cell>
          <cell r="D741" t="str">
            <v>H</v>
          </cell>
          <cell r="E741" t="str">
            <v>61,50</v>
          </cell>
        </row>
        <row r="742">
          <cell r="B742">
            <v>53858</v>
          </cell>
          <cell r="C742" t="str">
            <v>PÁ CARREGADEIRA SOBRE RODAS, POTÊNCIA LÍQUIDA 128 HP, CAPACIDADE DA CAÇAMBA 1,7 A 2,8 M3, PESO OPERACIONAL 11632 KG - MATERIAIS NA OPERAÇÃO. AF_06/2014</v>
          </cell>
          <cell r="D742" t="str">
            <v>H</v>
          </cell>
          <cell r="E742" t="str">
            <v>54,24</v>
          </cell>
        </row>
        <row r="743">
          <cell r="B743">
            <v>53861</v>
          </cell>
          <cell r="C743" t="str">
            <v>PÁ CARREGADEIRA SOBRE RODAS, POTÊNCIA 197 HP, CAPACIDADE DA CAÇAMBA 2,5 A 3,5 M3, PESO OPERACIONAL 18338 KG - MANUTENÇÃO. AF_06/2014</v>
          </cell>
          <cell r="D743" t="str">
            <v>H</v>
          </cell>
          <cell r="E743" t="str">
            <v>59,69</v>
          </cell>
        </row>
        <row r="744">
          <cell r="B744">
            <v>53863</v>
          </cell>
          <cell r="C744" t="str">
            <v>MARTELETE OU ROMPEDOR PNEUMÁTICO MANUAL, 28 KG, COM SILENCIADOR - MANUTENÇÃO. AF_07/2016</v>
          </cell>
          <cell r="D744" t="str">
            <v>H</v>
          </cell>
          <cell r="E744" t="str">
            <v>2,25</v>
          </cell>
        </row>
        <row r="745">
          <cell r="B745">
            <v>53865</v>
          </cell>
          <cell r="C745" t="str">
            <v>COMPRESSOR DE AR REBOCÁVEL, VAZÃO 189 PCM, PRESSÃO EFETIVA DE TRABALHO 102 PSI, MOTOR DIESEL, POTÊNCIA 63 CV - MATERIAIS NA OPERAÇÃO. AF_06/2015</v>
          </cell>
          <cell r="D745" t="str">
            <v>H</v>
          </cell>
          <cell r="E745" t="str">
            <v>55,94</v>
          </cell>
        </row>
        <row r="746">
          <cell r="B746">
            <v>53866</v>
          </cell>
          <cell r="C746" t="str">
            <v>BOMBA SUBMERSÍVEL ELÉTRICA TRIFÁSICA, POTÊNCIA 2,96 HP, Ø ROTOR 144 MM SEMI-ABERTO, BOCAL DE SAÍDA Ø 2, HM/Q = 2 MCA / 38,8 M3/H A 28 MCA / 5 M3/H - MATERIAIS NA OPERAÇÃO. AF_06/2014</v>
          </cell>
          <cell r="D746" t="str">
            <v>H</v>
          </cell>
          <cell r="E746" t="str">
            <v>1,74</v>
          </cell>
        </row>
        <row r="747">
          <cell r="B747">
            <v>53882</v>
          </cell>
          <cell r="C747" t="str">
            <v>CAMINHÃO PIPA 6.000 L, PESO BRUTO TOTAL 13.000 KG, DISTÂNCIA ENTRE EIXOS 4,80 M, POTÊNCIA 189 CV INCLUSIVE TANQUE DE AÇO PARA TRANSPORTE DE ÁGUA, CAPACIDADE 6 M3 - MANUTENÇÃO. AF_06/2014</v>
          </cell>
          <cell r="D747" t="str">
            <v>H</v>
          </cell>
          <cell r="E747" t="str">
            <v>31,12</v>
          </cell>
        </row>
        <row r="748">
          <cell r="B748">
            <v>55263</v>
          </cell>
          <cell r="C748" t="str">
            <v>ROLO COMPACTADOR DE PNEUS ESTÁTICO, PRESSÃO VARIÁVEL, POTÊNCIA 111 HP, PESO SEM/COM LASTRO 9,5 / 26 T, LARGURA DE TRABALHO 1,90 M - MATERIAIS NA OPERAÇÃO. AF_07/2014</v>
          </cell>
          <cell r="D748" t="str">
            <v>H</v>
          </cell>
          <cell r="E748" t="str">
            <v>76,46</v>
          </cell>
        </row>
        <row r="749">
          <cell r="B749">
            <v>73303</v>
          </cell>
          <cell r="C749" t="str">
            <v>GRUPO GERADOR ESTACIONÁRIO, MOTOR DIESEL POTÊNCIA 170 KVA - DEPRECIAÇÃO. AF_02/2016</v>
          </cell>
          <cell r="D749" t="str">
            <v>H</v>
          </cell>
          <cell r="E749" t="str">
            <v>6,25</v>
          </cell>
        </row>
        <row r="750">
          <cell r="B750">
            <v>73307</v>
          </cell>
          <cell r="C750" t="str">
            <v>GRUPO GERADOR ESTACIONÁRIO, MOTOR DIESEL POTÊNCIA 170 KVA - MANUTENÇÃO. AF_02/2016</v>
          </cell>
          <cell r="D750" t="str">
            <v>H</v>
          </cell>
          <cell r="E750" t="str">
            <v>5,58</v>
          </cell>
        </row>
        <row r="751">
          <cell r="B751">
            <v>73309</v>
          </cell>
          <cell r="C751" t="str">
            <v>ROLO COMPACTADOR VIBRATÓRIO PÉ DE CARNEIRO PARA SOLOS, POTÊNCIA 80 HP, PESO OPERACIONAL SEM/COM LASTRO 7,4 / 8,8 T, LARGURA DE TRABALHO 1,68 M - DEPRECIAÇÃO. AF_02/2016</v>
          </cell>
          <cell r="D751" t="str">
            <v>H</v>
          </cell>
          <cell r="E751" t="str">
            <v>32,35</v>
          </cell>
        </row>
        <row r="752">
          <cell r="B752">
            <v>73311</v>
          </cell>
          <cell r="C752" t="str">
            <v>GRUPO GERADOR ESTACIONÁRIO, MOTOR DIESEL POTÊNCIA 170 KVA - MATERIAIS NA OPERAÇÃO. AF_02/2016</v>
          </cell>
          <cell r="D752" t="str">
            <v>H</v>
          </cell>
          <cell r="E752" t="str">
            <v>211,36</v>
          </cell>
        </row>
        <row r="753">
          <cell r="B753">
            <v>73313</v>
          </cell>
          <cell r="C753" t="str">
            <v>ROLO COMPACTADOR VIBRATÓRIO PÉ DE CARNEIRO PARA SOLOS, POTÊNCIA 80 HP, PESO OPERACIONAL SEM/COM LASTRO 7,4 / 8,8 T, LARGURA DE TRABALHO 1,68 M - JUROS. AF_02/2016</v>
          </cell>
          <cell r="D753" t="str">
            <v>H</v>
          </cell>
          <cell r="E753" t="str">
            <v>4,49</v>
          </cell>
        </row>
        <row r="754">
          <cell r="B754">
            <v>73315</v>
          </cell>
          <cell r="C754" t="str">
            <v>ROLO COMPACTADOR VIBRATÓRIO PÉ DE CARNEIRO PARA SOLOS, POTÊNCIA 80 HP, PESO OPERACIONAL SEM/COM LASTRO 7,4 / 8,8 T, LARGURA DE TRABALHO 1,68 M - MATERIAIS NA OPERAÇÃO. AF_02/2016</v>
          </cell>
          <cell r="D754" t="str">
            <v>H</v>
          </cell>
          <cell r="E754" t="str">
            <v>67,80</v>
          </cell>
        </row>
        <row r="755">
          <cell r="B755">
            <v>73335</v>
          </cell>
          <cell r="C755" t="str">
            <v>CAMINHÃO TOCO, PBT 14.300 KG, CARGA ÚTIL MÁX. 9.710 KG, DIST. ENTRE EIXOS 3,56 M, POTÊNCIA 185 CV, INCLUSIVE CARROCERIA FIXA ABERTA DE MADEIRA P/ TRANSPORTE GERAL DE CARGA SECA, DIMEN. APROX. 2,50 X 6,50 X 0,50 M - MANUTENÇÃO. AF_06/2014</v>
          </cell>
          <cell r="D755" t="str">
            <v>H</v>
          </cell>
          <cell r="E755" t="str">
            <v>28,74</v>
          </cell>
        </row>
        <row r="756">
          <cell r="B756">
            <v>73340</v>
          </cell>
          <cell r="C756" t="str">
            <v>CAMINHÃO TOCO, PBT 14.300 KG, CARGA ÚTIL MÁX. 9.710 KG, DIST. ENTRE EIXOS 3,56 M, POTÊNCIA 185 CV, INCLUSIVE CARROCERIA FIXA ABERTA DE MADEIRA P/ TRANSPORTE GERAL DE CARGA SECA, DIMEN. APROX. 2,50 X 6,50 X 0,50 M - MATERIAIS NA OPERAÇÃO. AF_06/2014</v>
          </cell>
          <cell r="D756" t="str">
            <v>H</v>
          </cell>
          <cell r="E756" t="str">
            <v>96,70</v>
          </cell>
        </row>
        <row r="757">
          <cell r="B757">
            <v>83361</v>
          </cell>
          <cell r="C757" t="str">
            <v>ESPARGIDOR DE ASFALTO PRESSURIZADO, TANQUE 6 M3 COM ISOLAÇÃO TÉRMICA, AQUECIDO COM 2 MAÇARICOS, COM BARRA ESPARGIDORA 3,60 M, MONTADO SOBRE CAMINHÃO  TOCO, PBT 14.300 KG, POTÊNCIA 185 CV - MANUTENÇÃO. AF_08/2015</v>
          </cell>
          <cell r="D757" t="str">
            <v>H</v>
          </cell>
          <cell r="E757" t="str">
            <v>37,53</v>
          </cell>
        </row>
        <row r="758">
          <cell r="B758">
            <v>83761</v>
          </cell>
          <cell r="C758" t="str">
            <v>GRUPO DE SOLDAGEM COM GERADOR A DIESEL 60 CV PARA SOLDA ELÉTRICA, SOBRE 04 RODAS, COM MOTOR 4 CILINDROS 600 A - DEPRECIAÇÃO. AF_02/2016</v>
          </cell>
          <cell r="D758" t="str">
            <v>H</v>
          </cell>
          <cell r="E758" t="str">
            <v>8,33</v>
          </cell>
        </row>
        <row r="759">
          <cell r="B759">
            <v>83762</v>
          </cell>
          <cell r="C759" t="str">
            <v>GRUPO DE SOLDAGEM COM GERADOR A DIESEL 60 CV PARA SOLDA ELÉTRICA, SOBRE 04 RODAS, COM MOTOR 4 CILINDROS 600 A - MANUTENÇÃO. AF_02/2016</v>
          </cell>
          <cell r="D759" t="str">
            <v>H</v>
          </cell>
          <cell r="E759" t="str">
            <v>7,43</v>
          </cell>
        </row>
        <row r="760">
          <cell r="B760">
            <v>83763</v>
          </cell>
          <cell r="C760" t="str">
            <v>GRUPO DE SOLDAGEM COM GERADOR A DIESEL 60 CV PARA SOLDA ELÉTRICA, SOBRE 04 RODAS, COM MOTOR 4 CILINDROS 600 A - MATERIAIS NA OPERAÇÃO. AF_02/2016</v>
          </cell>
          <cell r="D760" t="str">
            <v>H</v>
          </cell>
          <cell r="E760" t="str">
            <v>59,56</v>
          </cell>
        </row>
        <row r="761">
          <cell r="B761">
            <v>83764</v>
          </cell>
          <cell r="C761" t="str">
            <v>GRUPO DE SOLDAGEM COM GERADOR A DIESEL 60 CV PARA SOLDA ELÉTRICA, SOBRE 04 RODAS, COM MOTOR 4 CILINDROS 600 A - JUROS. AF_02/2016</v>
          </cell>
          <cell r="D761" t="str">
            <v>H</v>
          </cell>
          <cell r="E761" t="str">
            <v>1,50</v>
          </cell>
        </row>
        <row r="762">
          <cell r="B762">
            <v>87026</v>
          </cell>
          <cell r="C762" t="str">
            <v>GRADE DE DISCO REBOCÁVEL COM 20 DISCOS 24" X 6 MM COM PNEUS PARA TRANSPORTE - JUROS. AF_06/2014</v>
          </cell>
          <cell r="D762" t="str">
            <v>H</v>
          </cell>
          <cell r="E762" t="str">
            <v>0,48</v>
          </cell>
        </row>
        <row r="763">
          <cell r="B763">
            <v>87441</v>
          </cell>
          <cell r="C763" t="str">
            <v>BETONEIRA CAPACIDADE NOMINAL 400 L, CAPACIDADE DE MISTURA 310 L, MOTOR A DIESEL POTÊNCIA 5,0 CV, SEM CARREGADOR - DEPRECIAÇÃO. AF_06/2014</v>
          </cell>
          <cell r="D763" t="str">
            <v>H</v>
          </cell>
          <cell r="E763" t="str">
            <v>0,47</v>
          </cell>
        </row>
        <row r="764">
          <cell r="B764">
            <v>87442</v>
          </cell>
          <cell r="C764" t="str">
            <v>BETONEIRA CAPACIDADE NOMINAL 400 L, CAPACIDADE DE MISTURA 310 L, MOTOR A DIESEL POTÊNCIA 5,0 CV, SEM CARREGADOR - JUROS. AF_06/2014</v>
          </cell>
          <cell r="D764" t="str">
            <v>H</v>
          </cell>
          <cell r="E764" t="str">
            <v>0,05</v>
          </cell>
        </row>
        <row r="765">
          <cell r="B765">
            <v>87443</v>
          </cell>
          <cell r="C765" t="str">
            <v>BETONEIRA CAPACIDADE NOMINAL 400 L, CAPACIDADE DE MISTURA 310 L, MOTOR A DIESEL POTÊNCIA 5,0 CV, SEM CARREGADOR - MANUTENÇÃO. AF_06/2014</v>
          </cell>
          <cell r="D765" t="str">
            <v>H</v>
          </cell>
          <cell r="E765" t="str">
            <v>0,59</v>
          </cell>
        </row>
        <row r="766">
          <cell r="B766">
            <v>87444</v>
          </cell>
          <cell r="C766" t="str">
            <v>BETONEIRA CAPACIDADE NOMINAL 400 L, CAPACIDADE DE MISTURA 310 L, MOTOR A DIESEL POTÊNCIA 5,0 CV, SEM CARREGADOR - MATERIAIS NA OPERAÇÃO. AF_06/2014</v>
          </cell>
          <cell r="D766" t="str">
            <v>H</v>
          </cell>
          <cell r="E766" t="str">
            <v>4,97</v>
          </cell>
        </row>
        <row r="767">
          <cell r="B767">
            <v>88387</v>
          </cell>
          <cell r="C767" t="str">
            <v>MISTURADOR DE ARGAMASSA, EIXO HORIZONTAL, CAPACIDADE DE MISTURA 300 KG, MOTOR ELÉTRICO POTÊNCIA 5 CV - DEPRECIAÇÃO. AF_06/2014</v>
          </cell>
          <cell r="D767" t="str">
            <v>H</v>
          </cell>
          <cell r="E767" t="str">
            <v>0,93</v>
          </cell>
        </row>
        <row r="768">
          <cell r="B768">
            <v>88389</v>
          </cell>
          <cell r="C768" t="str">
            <v>MISTURADOR DE ARGAMASSA, EIXO HORIZONTAL, CAPACIDADE DE MISTURA 300 KG, MOTOR ELÉTRICO POTÊNCIA 5 CV - JUROS. AF_06/2014</v>
          </cell>
          <cell r="D768" t="str">
            <v>H</v>
          </cell>
          <cell r="E768" t="str">
            <v>0,11</v>
          </cell>
        </row>
        <row r="769">
          <cell r="B769">
            <v>88390</v>
          </cell>
          <cell r="C769" t="str">
            <v>MISTURADOR DE ARGAMASSA, EIXO HORIZONTAL, CAPACIDADE DE MISTURA 300 KG, MOTOR ELÉTRICO POTÊNCIA 5 CV - MANUTENÇÃO. AF_06/2014</v>
          </cell>
          <cell r="D769" t="str">
            <v>H</v>
          </cell>
          <cell r="E769" t="str">
            <v>1,01</v>
          </cell>
        </row>
        <row r="770">
          <cell r="B770">
            <v>88391</v>
          </cell>
          <cell r="C770" t="str">
            <v>MISTURADOR DE ARGAMASSA, EIXO HORIZONTAL, CAPACIDADE DE MISTURA 300 KG, MOTOR ELÉTRICO POTÊNCIA 5 CV - MATERIAIS NA OPERAÇÃO. AF_06/2014</v>
          </cell>
          <cell r="D770" t="str">
            <v>H</v>
          </cell>
          <cell r="E770" t="str">
            <v>2,84</v>
          </cell>
        </row>
        <row r="771">
          <cell r="B771">
            <v>88394</v>
          </cell>
          <cell r="C771" t="str">
            <v>MISTURADOR DE ARGAMASSA, EIXO HORIZONTAL, CAPACIDADE DE MISTURA 600 KG, MOTOR ELÉTRICO POTÊNCIA 7,5 CV - DEPRECIAÇÃO. AF_06/2014</v>
          </cell>
          <cell r="D771" t="str">
            <v>H</v>
          </cell>
          <cell r="E771" t="str">
            <v>1,10</v>
          </cell>
        </row>
        <row r="772">
          <cell r="B772">
            <v>88395</v>
          </cell>
          <cell r="C772" t="str">
            <v>MISTURADOR DE ARGAMASSA, EIXO HORIZONTAL, CAPACIDADE DE MISTURA 600 KG, MOTOR ELÉTRICO POTÊNCIA 7,5 CV - JUROS. AF_06/2014</v>
          </cell>
          <cell r="D772" t="str">
            <v>H</v>
          </cell>
          <cell r="E772" t="str">
            <v>0,13</v>
          </cell>
        </row>
        <row r="773">
          <cell r="B773">
            <v>88396</v>
          </cell>
          <cell r="C773" t="str">
            <v>MISTURADOR DE ARGAMASSA, EIXO HORIZONTAL, CAPACIDADE DE MISTURA 600 KG, MOTOR ELÉTRICO POTÊNCIA 7,5 CV - MANUTENÇÃO. AF_06/2014</v>
          </cell>
          <cell r="D773" t="str">
            <v>H</v>
          </cell>
          <cell r="E773" t="str">
            <v>1,21</v>
          </cell>
        </row>
        <row r="774">
          <cell r="B774">
            <v>88397</v>
          </cell>
          <cell r="C774" t="str">
            <v>MISTURADOR DE ARGAMASSA, EIXO HORIZONTAL, CAPACIDADE DE MISTURA 600 KG, MOTOR ELÉTRICO POTÊNCIA 7,5 CV - MATERIAIS NA OPERAÇÃO. AF_06/2014</v>
          </cell>
          <cell r="D774" t="str">
            <v>H</v>
          </cell>
          <cell r="E774" t="str">
            <v>4,26</v>
          </cell>
        </row>
        <row r="775">
          <cell r="B775">
            <v>88400</v>
          </cell>
          <cell r="C775" t="str">
            <v>MISTURADOR DE ARGAMASSA, EIXO HORIZONTAL, CAPACIDADE DE MISTURA 160 KG, MOTOR ELÉTRICO POTÊNCIA 3 CV - DEPRECIAÇÃO. AF_06/2014</v>
          </cell>
          <cell r="D775" t="str">
            <v>H</v>
          </cell>
          <cell r="E775" t="str">
            <v>0,88</v>
          </cell>
        </row>
        <row r="776">
          <cell r="B776">
            <v>88401</v>
          </cell>
          <cell r="C776" t="str">
            <v>MISTURADOR DE ARGAMASSA, EIXO HORIZONTAL, CAPACIDADE DE MISTURA 160 KG, MOTOR ELÉTRICO POTÊNCIA 3 CV - JUROS. AF_06/2014</v>
          </cell>
          <cell r="D776" t="str">
            <v>H</v>
          </cell>
          <cell r="E776" t="str">
            <v>0,10</v>
          </cell>
        </row>
        <row r="777">
          <cell r="B777">
            <v>88402</v>
          </cell>
          <cell r="C777" t="str">
            <v>MISTURADOR DE ARGAMASSA, EIXO HORIZONTAL, CAPACIDADE DE MISTURA 160 KG, MOTOR ELÉTRICO POTÊNCIA 3 CV - MANUTENÇÃO. AF_06/2014</v>
          </cell>
          <cell r="D777" t="str">
            <v>H</v>
          </cell>
          <cell r="E777" t="str">
            <v>0,96</v>
          </cell>
        </row>
        <row r="778">
          <cell r="B778">
            <v>88403</v>
          </cell>
          <cell r="C778" t="str">
            <v>MISTURADOR DE ARGAMASSA, EIXO HORIZONTAL, CAPACIDADE DE MISTURA 160 KG, MOTOR ELÉTRICO POTÊNCIA 3 CV - MATERIAIS NA OPERAÇÃO. AF_06/2014</v>
          </cell>
          <cell r="D778" t="str">
            <v>H</v>
          </cell>
          <cell r="E778" t="str">
            <v>1,71</v>
          </cell>
        </row>
        <row r="779">
          <cell r="B779">
            <v>88419</v>
          </cell>
          <cell r="C779" t="str">
            <v>PROJETOR DE ARGAMASSA, CAPACIDADE DE PROJEÇÃO 1,5 M3/H, ALCANCE DE 30 ATÉ 60 M, MOTOR ELÉTRICO POTÊNCIA 7,5 HP - DEPRECIAÇÃO. AF_06/2014</v>
          </cell>
          <cell r="D779" t="str">
            <v>H</v>
          </cell>
          <cell r="E779" t="str">
            <v>5,72</v>
          </cell>
        </row>
        <row r="780">
          <cell r="B780">
            <v>88422</v>
          </cell>
          <cell r="C780" t="str">
            <v>PROJETOR DE ARGAMASSA, CAPACIDADE DE PROJEÇÃO 1,5 M3/H, ALCANCE DE 30 ATÉ 60 M, MOTOR ELÉTRICO POTÊNCIA 7,5 HP - JUROS. AF_06/2014</v>
          </cell>
          <cell r="D780" t="str">
            <v>H</v>
          </cell>
          <cell r="E780" t="str">
            <v>0,67</v>
          </cell>
        </row>
        <row r="781">
          <cell r="B781">
            <v>88425</v>
          </cell>
          <cell r="C781" t="str">
            <v>PROJETOR DE ARGAMASSA, CAPACIDADE DE PROJEÇÃO 1,5 M3/H, ALCANCE DE 30 ATÉ 60 M, MOTOR ELÉTRICO POTÊNCIA 7,5 HP - MANUTENÇÃO. AF_06/2014</v>
          </cell>
          <cell r="D781" t="str">
            <v>H</v>
          </cell>
          <cell r="E781" t="str">
            <v>7,15</v>
          </cell>
        </row>
        <row r="782">
          <cell r="B782">
            <v>88427</v>
          </cell>
          <cell r="C782" t="str">
            <v>PROJETOR DE ARGAMASSA, CAPACIDADE DE PROJEÇÃO 1,5 M3/H, ALCANCE DE 30 ATÉ 60 M, MOTOR ELÉTRICO POTÊNCIA 7,5 HP - MATERIAIS NA OPERAÇÃO. AF_06/2014</v>
          </cell>
          <cell r="D782" t="str">
            <v>H</v>
          </cell>
          <cell r="E782" t="str">
            <v>0,96</v>
          </cell>
        </row>
        <row r="783">
          <cell r="B783">
            <v>88434</v>
          </cell>
          <cell r="C783" t="str">
            <v>PROJETOR DE ARGAMASSA, CAPACIDADE DE PROJEÇÃO 2 M3/H, ALCANCE ATÉ 50 M, MOTOR ELÉTRICO POTÊNCIA 7,5 HP - DEPRECIAÇÃO. AF_06/2014</v>
          </cell>
          <cell r="D783" t="str">
            <v>H</v>
          </cell>
          <cell r="E783" t="str">
            <v>7,59</v>
          </cell>
        </row>
        <row r="784">
          <cell r="B784">
            <v>88435</v>
          </cell>
          <cell r="C784" t="str">
            <v>PROJETOR DE ARGAMASSA, CAPACIDADE DE PROJEÇÃO 2 M3/H, ALCANCE ATÉ 50 M, MOTOR ELÉTRICO POTÊNCIA 7,5 HP - JUROS. AF_06/2014</v>
          </cell>
          <cell r="D784" t="str">
            <v>H</v>
          </cell>
          <cell r="E784" t="str">
            <v>0,90</v>
          </cell>
        </row>
        <row r="785">
          <cell r="B785">
            <v>88436</v>
          </cell>
          <cell r="C785" t="str">
            <v>PROJETOR DE ARGAMASSA, CAPACIDADE DE PROJEÇÃO 2 M3/H, ALCANCE ATÉ 50 M, MOTOR ELÉTRICO POTÊNCIA 7,5 HP - MANUTENÇÃO. AF_06/2014</v>
          </cell>
          <cell r="D785" t="str">
            <v>H</v>
          </cell>
          <cell r="E785" t="str">
            <v>9,48</v>
          </cell>
        </row>
        <row r="786">
          <cell r="B786">
            <v>88437</v>
          </cell>
          <cell r="C786" t="str">
            <v>PROJETOR DE ARGAMASSA, CAPACIDADE DE PROJEÇÃO 2 M3/H, ALCANCE ATÉ 50 M, MOTOR ELÉTRICO POTÊNCIA 7,5 HP - MATERIAIS NA OPERAÇÃO. AF_06/2014</v>
          </cell>
          <cell r="D786" t="str">
            <v>H</v>
          </cell>
          <cell r="E786" t="str">
            <v>0,96</v>
          </cell>
        </row>
        <row r="787">
          <cell r="B787">
            <v>88569</v>
          </cell>
          <cell r="C787" t="str">
            <v>ESPARGIDOR DE ASFALTO PRESSURIZADO COM TANQUE DE 2500 L, REBOCÁVEL COM MOTOR A GASOLINA POTÊNCIA 3,4 HP - DEPRECIAÇÃO. AF_07/2014</v>
          </cell>
          <cell r="D787" t="str">
            <v>H</v>
          </cell>
          <cell r="E787" t="str">
            <v>4,29</v>
          </cell>
        </row>
        <row r="788">
          <cell r="B788">
            <v>88570</v>
          </cell>
          <cell r="C788" t="str">
            <v>ESPARGIDOR DE ASFALTO PRESSURIZADO COM TANQUE DE 2500 L, REBOCÁVEL COM MOTOR A GASOLINA POTÊNCIA 3,4 HP - JUROS. AF_07/2014</v>
          </cell>
          <cell r="D788" t="str">
            <v>H</v>
          </cell>
          <cell r="E788" t="str">
            <v>0,71</v>
          </cell>
        </row>
        <row r="789">
          <cell r="B789">
            <v>88826</v>
          </cell>
          <cell r="C789" t="str">
            <v>BETONEIRA CAPACIDADE NOMINAL DE 400 L, CAPACIDADE DE MISTURA 280 L, MOTOR ELÉTRICO TRIFÁSICO POTÊNCIA DE 2 CV, SEM CARREGADOR - DEPRECIAÇÃO. AF_10/2014</v>
          </cell>
          <cell r="D789" t="str">
            <v>H</v>
          </cell>
          <cell r="E789" t="str">
            <v>0,35</v>
          </cell>
        </row>
        <row r="790">
          <cell r="B790">
            <v>88827</v>
          </cell>
          <cell r="C790" t="str">
            <v>BETONEIRA CAPACIDADE NOMINAL DE 400 L, CAPACIDADE DE MISTURA 280 L, MOTOR ELÉTRICO TRIFÁSICO POTÊNCIA DE 2 CV, SEM CARREGADOR - JUROS. AF_10/2014</v>
          </cell>
          <cell r="D790" t="str">
            <v>H</v>
          </cell>
          <cell r="E790" t="str">
            <v>0,04</v>
          </cell>
        </row>
        <row r="791">
          <cell r="B791">
            <v>88828</v>
          </cell>
          <cell r="C791" t="str">
            <v>BETONEIRA CAPACIDADE NOMINAL DE 400 L, CAPACIDADE DE MISTURA 280 L, MOTOR ELÉTRICO TRIFÁSICO POTÊNCIA DE 2 CV, SEM CARREGADOR - MANUTENÇÃO. AF_10/2014</v>
          </cell>
          <cell r="D791" t="str">
            <v>H</v>
          </cell>
          <cell r="E791" t="str">
            <v>0,38</v>
          </cell>
        </row>
        <row r="792">
          <cell r="B792">
            <v>88829</v>
          </cell>
          <cell r="C792" t="str">
            <v>BETONEIRA CAPACIDADE NOMINAL DE 400 L, CAPACIDADE DE MISTURA 280 L, MOTOR ELÉTRICO TRIFÁSICO POTÊNCIA DE 2 CV, SEM CARREGADOR - MATERIAIS NA OPERAÇÃO. AF_10/2014</v>
          </cell>
          <cell r="D792" t="str">
            <v>H</v>
          </cell>
          <cell r="E792" t="str">
            <v>1,13</v>
          </cell>
        </row>
        <row r="793">
          <cell r="B793">
            <v>88832</v>
          </cell>
          <cell r="C793" t="str">
            <v>ESCAVADEIRA HIDRÁULICA SOBRE ESTEIRAS, CAÇAMBA 0,80 M3, PESO OPERACIONAL 17,8 T, POTÊNCIA LÍQUIDA 110 HP - DEPRECIAÇÃO. AF_10/2014</v>
          </cell>
          <cell r="D793" t="str">
            <v>H</v>
          </cell>
          <cell r="E793" t="str">
            <v>44,88</v>
          </cell>
        </row>
        <row r="794">
          <cell r="B794">
            <v>88834</v>
          </cell>
          <cell r="C794" t="str">
            <v>ESCAVADEIRA HIDRÁULICA SOBRE ESTEIRAS, CAÇAMBA 0,80 M3, PESO OPERACIONAL 17,8 T, POTÊNCIA LÍQUIDA 110 HP - JUROS. AF_10/2014</v>
          </cell>
          <cell r="D794" t="str">
            <v>H</v>
          </cell>
          <cell r="E794" t="str">
            <v>6,09</v>
          </cell>
        </row>
        <row r="795">
          <cell r="B795">
            <v>88835</v>
          </cell>
          <cell r="C795" t="str">
            <v>ESCAVADEIRA HIDRÁULICA SOBRE ESTEIRAS, CAÇAMBA 0,80 M3, PESO OPERACIONAL 17,8 T, POTÊNCIA LÍQUIDA 110 HP - MANUTENÇÃO. AF_10/2014</v>
          </cell>
          <cell r="D795" t="str">
            <v>H</v>
          </cell>
          <cell r="E795" t="str">
            <v>56,10</v>
          </cell>
        </row>
        <row r="796">
          <cell r="B796">
            <v>88836</v>
          </cell>
          <cell r="C796" t="str">
            <v>ESCAVADEIRA HIDRÁULICA SOBRE ESTEIRAS, CAÇAMBA 0,80 M3, PESO OPERACIONAL 17,8 T, POTÊNCIA LÍQUIDA 110 HP - MATERIAIS NA OPERAÇÃO. AF_10/2014</v>
          </cell>
          <cell r="D796" t="str">
            <v>H</v>
          </cell>
          <cell r="E796" t="str">
            <v>75,75</v>
          </cell>
        </row>
        <row r="797">
          <cell r="B797">
            <v>88839</v>
          </cell>
          <cell r="C797" t="str">
            <v>TRATOR DE ESTEIRAS, POTÊNCIA 125 HP, PESO OPERACIONAL 12,9 T, COM LÂMINA 2,7 M3 - DEPRECIAÇÃO. AF_10/2014</v>
          </cell>
          <cell r="D797" t="str">
            <v>H</v>
          </cell>
          <cell r="E797" t="str">
            <v>33,14</v>
          </cell>
        </row>
        <row r="798">
          <cell r="B798">
            <v>88840</v>
          </cell>
          <cell r="C798" t="str">
            <v>TRATOR DE ESTEIRAS, POTÊNCIA 125 HP, PESO OPERACIONAL 12,9 T, COM LÂMINA 2,7 M3 - JUROS. AF_10/2014</v>
          </cell>
          <cell r="D798" t="str">
            <v>H</v>
          </cell>
          <cell r="E798" t="str">
            <v>7,45</v>
          </cell>
        </row>
        <row r="799">
          <cell r="B799">
            <v>88841</v>
          </cell>
          <cell r="C799" t="str">
            <v>TRATOR DE ESTEIRAS, POTÊNCIA 125 HP, PESO OPERACIONAL 12,9 T, COM LÂMINA 2,7 M3 - MANUTENÇÃO. AF_10/2014</v>
          </cell>
          <cell r="D799" t="str">
            <v>H</v>
          </cell>
          <cell r="E799" t="str">
            <v>59,25</v>
          </cell>
        </row>
        <row r="800">
          <cell r="B800">
            <v>88842</v>
          </cell>
          <cell r="C800" t="str">
            <v>TRATOR DE ESTEIRAS, POTÊNCIA 125 HP, PESO OPERACIONAL 12,9 T, COM LÂMINA 2,7 M3 - MATERIAIS NA OPERAÇÃO. AF_10/2014</v>
          </cell>
          <cell r="D800" t="str">
            <v>H</v>
          </cell>
          <cell r="E800" t="str">
            <v>92,72</v>
          </cell>
        </row>
        <row r="801">
          <cell r="B801">
            <v>88847</v>
          </cell>
          <cell r="C801" t="str">
            <v>USINA DE LAMA ASFÁLTICA, PROD 30 A 50 T/H, SILO DE AGREGADO 7 M3, RESERVATÓRIOS PARA EMULSÃO E ÁGUA DE 2,3 M3 CADA, MISTURADOR TIPO PUG MILL A SER MONTADO SOBRE CAMINHÃO - DEPRECIAÇÃO. AF_10/2014</v>
          </cell>
          <cell r="D801" t="str">
            <v>H</v>
          </cell>
          <cell r="E801" t="str">
            <v>24,69</v>
          </cell>
        </row>
        <row r="802">
          <cell r="B802">
            <v>88848</v>
          </cell>
          <cell r="C802" t="str">
            <v>USINA DE LAMA ASFÁLTICA, PROD 30 A 50 T/H, SILO DE AGREGADO 7 M3, RESERVATÓRIOS PARA EMULSÃO E ÁGUA DE 2,3 M3 CADA, MISTURADOR TIPO PUG MILL A SER MONTADO SOBRE CAMINHÃO - JUROS. AF_10/2014</v>
          </cell>
          <cell r="D802" t="str">
            <v>H</v>
          </cell>
          <cell r="E802" t="str">
            <v>5,18</v>
          </cell>
        </row>
        <row r="803">
          <cell r="B803">
            <v>88853</v>
          </cell>
          <cell r="C803" t="str">
            <v>MOTOBOMBA CENTRÍFUGA, MOTOR A GASOLINA, POTÊNCIA 5,42 HP, BOCAIS 1 1/2" X 1", DIÂMETRO ROTOR 143 MM HM/Q = 6 MCA / 16,8 M3/H A 38 MCA / 6,6 M3/H - DEPRECIAÇÃO. AF_06/2014</v>
          </cell>
          <cell r="D803" t="str">
            <v>H</v>
          </cell>
          <cell r="E803" t="str">
            <v>0,23</v>
          </cell>
        </row>
        <row r="804">
          <cell r="B804">
            <v>88854</v>
          </cell>
          <cell r="C804" t="str">
            <v>MOTOBOMBA CENTRÍFUGA, MOTOR A GASOLINA, POTÊNCIA 5,42 HP, BOCAIS 1 1/2" X 1", DIÂMETRO ROTOR 143 MM HM/Q = 6 MCA / 16,8 M3/H A 38 MCA / 6,6 M3/H - JUROS. AF_06/2014</v>
          </cell>
          <cell r="D804" t="str">
            <v>H</v>
          </cell>
          <cell r="E804" t="str">
            <v>0,02</v>
          </cell>
        </row>
        <row r="805">
          <cell r="B805">
            <v>88855</v>
          </cell>
          <cell r="C805" t="str">
            <v>GRADE DE DISCO CONTROLE REMOTO REBOCÁVEL, COM 24 DISCOS 24 X 6 MM COM PNEUS PARA TRANSPORTE - DEPRECIAÇÃO. AF_06/2014</v>
          </cell>
          <cell r="D805" t="str">
            <v>H</v>
          </cell>
          <cell r="E805" t="str">
            <v>4,39</v>
          </cell>
        </row>
        <row r="806">
          <cell r="B806">
            <v>88856</v>
          </cell>
          <cell r="C806" t="str">
            <v>GRADE DE DISCO CONTROLE REMOTO REBOCÁVEL, COM 24 DISCOS 24 X 6 MM COM PNEUS PARA TRANSPORTE - JUROS. AF_06/2014</v>
          </cell>
          <cell r="D806" t="str">
            <v>H</v>
          </cell>
          <cell r="E806" t="str">
            <v>0,61</v>
          </cell>
        </row>
        <row r="807">
          <cell r="B807">
            <v>88857</v>
          </cell>
          <cell r="C807" t="str">
            <v>RETROESCAVADEIRA SOBRE RODAS COM CARREGADEIRA, TRAÇÃO 4X4, POTÊNCIA LÍQ. 88 HP, CAÇAMBA CARREG. CAP. MÍN. 1 M3, CAÇAMBA RETRO CAP. 0,26 M3, PESO OPERACIONAL MÍN. 6.674 KG, PROFUNDIDADE ESCAVAÇÃO MÁX. 4,37 M - DEPRECIAÇÃO. AF_06/2014</v>
          </cell>
          <cell r="D807" t="str">
            <v>H</v>
          </cell>
          <cell r="E807" t="str">
            <v>24,23</v>
          </cell>
        </row>
        <row r="808">
          <cell r="B808">
            <v>88858</v>
          </cell>
          <cell r="C808" t="str">
            <v>RETROESCAVADEIRA SOBRE RODAS COM CARREGADEIRA, TRAÇÃO 4X4, POTÊNCIA LÍQ. 88 HP, CAÇAMBA CARREG. CAP. MÍN. 1 M3, CAÇAMBA RETRO CAP. 0,26 M3, PESO OPERACIONAL MÍN. 6.674 KG, PROFUNDIDADE ESCAVAÇÃO MÁX. 4,37 M - JUROS. AF_06/2014</v>
          </cell>
          <cell r="D808" t="str">
            <v>H</v>
          </cell>
          <cell r="E808" t="str">
            <v>3,28</v>
          </cell>
        </row>
        <row r="809">
          <cell r="B809">
            <v>88859</v>
          </cell>
          <cell r="C809" t="str">
            <v>RETROESCAVADEIRA SOBRE RODAS COM CARREGADEIRA, TRAÇÃO 4X2, POTÊNCIA LÍQ. 79 HP, CAÇAMBA CARREG. CAP. MÍN. 1 M3, CAÇAMBA RETRO CAP. 0,20 M3, PESO OPERACIONAL MÍN. 6.570 KG, PROFUNDIDADE ESCAVAÇÃO MÁX. 4,37 M - DEPRECIAÇÃO. AF_06/2014</v>
          </cell>
          <cell r="D809" t="str">
            <v>H</v>
          </cell>
          <cell r="E809" t="str">
            <v>21,55</v>
          </cell>
        </row>
        <row r="810">
          <cell r="B810">
            <v>88860</v>
          </cell>
          <cell r="C810" t="str">
            <v>RETROESCAVADEIRA SOBRE RODAS COM CARREGADEIRA, TRAÇÃO 4X2, POTÊNCIA LÍQ. 79 HP, CAÇAMBA CARREG. CAP. MÍN. 1 M3, CAÇAMBA RETRO CAP. 0,20 M3, PESO OPERACIONAL MÍN. 6.570 KG, PROFUNDIDADE ESCAVAÇÃO MÁX. 4,37 M - JUROS. AF_06/2014</v>
          </cell>
          <cell r="D810" t="str">
            <v>H</v>
          </cell>
          <cell r="E810" t="str">
            <v>2,92</v>
          </cell>
        </row>
        <row r="811">
          <cell r="B811">
            <v>88900</v>
          </cell>
          <cell r="C811" t="str">
            <v>ESCAVADEIRA HIDRÁULICA SOBRE ESTEIRAS, CAÇAMBA 1,20 M3, PESO OPERACIONAL 21 T, POTÊNCIA BRUTA 155 HP - DEPRECIAÇÃO. AF_06/2014</v>
          </cell>
          <cell r="D811" t="str">
            <v>H</v>
          </cell>
          <cell r="E811" t="str">
            <v>52,33</v>
          </cell>
        </row>
        <row r="812">
          <cell r="B812">
            <v>88902</v>
          </cell>
          <cell r="C812" t="str">
            <v>ESCAVADEIRA HIDRÁULICA SOBRE ESTEIRAS, CAÇAMBA 1,20 M3, PESO OPERACIONAL 21 T, POTÊNCIA BRUTA 155 HP - JUROS. AF_06/2014</v>
          </cell>
          <cell r="D812" t="str">
            <v>H</v>
          </cell>
          <cell r="E812" t="str">
            <v>7,10</v>
          </cell>
        </row>
        <row r="813">
          <cell r="B813">
            <v>88903</v>
          </cell>
          <cell r="C813" t="str">
            <v>ESCAVADEIRA HIDRÁULICA SOBRE ESTEIRAS, CAÇAMBA 1,20 M3, PESO OPERACIONAL 21 T, POTÊNCIA BRUTA 155 HP - MANUTENÇÃO. AF_06/2014</v>
          </cell>
          <cell r="D813" t="str">
            <v>H</v>
          </cell>
          <cell r="E813" t="str">
            <v>65,41</v>
          </cell>
        </row>
        <row r="814">
          <cell r="B814">
            <v>88904</v>
          </cell>
          <cell r="C814" t="str">
            <v>ESCAVADEIRA HIDRÁULICA SOBRE ESTEIRAS, CAÇAMBA 1,20 M3, PESO OPERACIONAL 21 T, POTÊNCIA BRUTA 155 HP - MATERIAIS NA OPERAÇÃO. AF_06/2014</v>
          </cell>
          <cell r="D814" t="str">
            <v>H</v>
          </cell>
          <cell r="E814" t="str">
            <v>106,71</v>
          </cell>
        </row>
        <row r="815">
          <cell r="B815">
            <v>89009</v>
          </cell>
          <cell r="C815" t="str">
            <v>TRATOR DE ESTEIRAS, POTÊNCIA 150 HP, PESO OPERACIONAL 16,7 T, COM RODA MOTRIZ ELEVADA E LÂMINA 3,18 M3 - DEPRECIAÇÃO. AF_06/2014</v>
          </cell>
          <cell r="D815" t="str">
            <v>H</v>
          </cell>
          <cell r="E815" t="str">
            <v>41,05</v>
          </cell>
        </row>
        <row r="816">
          <cell r="B816">
            <v>89010</v>
          </cell>
          <cell r="C816" t="str">
            <v>TRATOR DE ESTEIRAS, POTÊNCIA 150 HP, PESO OPERACIONAL 16,7 T, COM RODA MOTRIZ ELEVADA E LÂMINA 3,18 M3 - JUROS. AF_06/2014</v>
          </cell>
          <cell r="D816" t="str">
            <v>H</v>
          </cell>
          <cell r="E816" t="str">
            <v>9,24</v>
          </cell>
        </row>
        <row r="817">
          <cell r="B817">
            <v>89011</v>
          </cell>
          <cell r="C817" t="str">
            <v>RETROESCAVADEIRA SOBRE RODAS COM CARREGADEIRA, TRAÇÃO 4X4, POTÊNCIA LÍQ. 72 HP, CAÇAMBA CARREG. CAP. MÍN. 0,79 M3, CAÇAMBA RETRO CAP. 0,18 M3, PESO OPERACIONAL MÍN. 7.140 KG, PROFUNDIDADE ESCAVAÇÃO MÁX. 4,50 M - DEPRECIAÇÃO. AF_06/2014</v>
          </cell>
          <cell r="D817" t="str">
            <v>H</v>
          </cell>
          <cell r="E817" t="str">
            <v>23,38</v>
          </cell>
        </row>
        <row r="818">
          <cell r="B818">
            <v>89012</v>
          </cell>
          <cell r="C818" t="str">
            <v>RETROESCAVADEIRA SOBRE RODAS COM CARREGADEIRA, TRAÇÃO 4X4, POTÊNCIA LÍQ. 72 HP, CAÇAMBA CARREG. CAP. MÍN. 0,79 M3, CAÇAMBA RETRO CAP. 0,18 M3, PESO OPERACIONAL MÍN. 7.140 KG, PROFUNDIDADE ESCAVAÇÃO MÁX. 4,50 M - JUROS. AF_06/2014</v>
          </cell>
          <cell r="D818" t="str">
            <v>H</v>
          </cell>
          <cell r="E818" t="str">
            <v>3,17</v>
          </cell>
        </row>
        <row r="819">
          <cell r="B819">
            <v>89013</v>
          </cell>
          <cell r="C819" t="str">
            <v>TRATOR DE ESTEIRAS, POTÊNCIA 347 HP, PESO OPERACIONAL 38,5 T, COM LÂMINA 8,70 M3 - DEPRECIAÇÃO. AF_06/2014</v>
          </cell>
          <cell r="D819" t="str">
            <v>H</v>
          </cell>
          <cell r="E819" t="str">
            <v>134,46</v>
          </cell>
        </row>
        <row r="820">
          <cell r="B820">
            <v>89014</v>
          </cell>
          <cell r="C820" t="str">
            <v>TRATOR DE ESTEIRAS, POTÊNCIA 347 HP, PESO OPERACIONAL 38,5 T, COM LÂMINA 8,70 M3 - JUROS. AF_06/2014</v>
          </cell>
          <cell r="D820" t="str">
            <v>H</v>
          </cell>
          <cell r="E820" t="str">
            <v>30,26</v>
          </cell>
        </row>
        <row r="821">
          <cell r="B821">
            <v>89015</v>
          </cell>
          <cell r="C821" t="str">
            <v>VASSOURA MECÂNICA REBOCÁVEL COM ESCOVA CILÍNDRICA, LARGURA ÚTIL DE VARRIMENTO DE 2,44 M - DEPRECIAÇÃO. AF_06/2014</v>
          </cell>
          <cell r="D821" t="str">
            <v>H</v>
          </cell>
          <cell r="E821" t="str">
            <v>5,07</v>
          </cell>
        </row>
        <row r="822">
          <cell r="B822">
            <v>89016</v>
          </cell>
          <cell r="C822" t="str">
            <v>VASSOURA MECÂNICA REBOCÁVEL COM ESCOVA CILÍNDRICA, LARGURA ÚTIL DE VARRIMENTO DE 2,44 M - JUROS. AF_06/2014</v>
          </cell>
          <cell r="D822" t="str">
            <v>H</v>
          </cell>
          <cell r="E822" t="str">
            <v>0,68</v>
          </cell>
        </row>
        <row r="823">
          <cell r="B823">
            <v>89017</v>
          </cell>
          <cell r="C823" t="str">
            <v>TRATOR DE ESTEIRAS, POTÊNCIA 170 HP, PESO OPERACIONAL 19 T, CAÇAMBA 5,2 M3 - DEPRECIAÇÃO. AF_06/2014</v>
          </cell>
          <cell r="D823" t="str">
            <v>H</v>
          </cell>
          <cell r="E823" t="str">
            <v>40,80</v>
          </cell>
        </row>
        <row r="824">
          <cell r="B824">
            <v>89018</v>
          </cell>
          <cell r="C824" t="str">
            <v>TRATOR DE ESTEIRAS, POTÊNCIA 170 HP, PESO OPERACIONAL 19 T, CAÇAMBA 5,2 M3 - JUROS. AF_06/2014</v>
          </cell>
          <cell r="D824" t="str">
            <v>H</v>
          </cell>
          <cell r="E824" t="str">
            <v>9,18</v>
          </cell>
        </row>
        <row r="825">
          <cell r="B825">
            <v>89019</v>
          </cell>
          <cell r="C825" t="str">
            <v>BOMBA SUBMERSÍVEL ELÉTRICA TRIFÁSICA, POTÊNCIA 2,96 HP, Ø ROTOR 144 MM SEMI-ABERTO, BOCAL DE SAÍDA Ø 2, HM/Q = 2 MCA / 38,8 M3/H A 28 MCA / 5 M3/H - DEPRECIAÇÃO. AF_06/2014</v>
          </cell>
          <cell r="D825" t="str">
            <v>H</v>
          </cell>
          <cell r="E825" t="str">
            <v>0,31</v>
          </cell>
        </row>
        <row r="826">
          <cell r="B826">
            <v>89020</v>
          </cell>
          <cell r="C826" t="str">
            <v>BOMBA SUBMERSÍVEL ELÉTRICA TRIFÁSICA, POTÊNCIA 2,96 HP, Ø ROTOR 144 MM SEMI-ABERTO, BOCAL DE SAÍDA Ø 2, HM/Q = 2 MCA / 38,8 M3/H A 28 MCA / 5 M3/H - JUROS. AF_06/2014</v>
          </cell>
          <cell r="D826" t="str">
            <v>H</v>
          </cell>
          <cell r="E826" t="str">
            <v>0,03</v>
          </cell>
        </row>
        <row r="827">
          <cell r="B827">
            <v>89023</v>
          </cell>
          <cell r="C827" t="str">
            <v>TANQUE DE ASFALTO ESTACIONÁRIO COM MAÇARICO, CAPACIDADE 20.000 L - DEPRECIAÇÃO. AF_06/2014</v>
          </cell>
          <cell r="D827" t="str">
            <v>H</v>
          </cell>
          <cell r="E827" t="str">
            <v>4,42</v>
          </cell>
        </row>
        <row r="828">
          <cell r="B828">
            <v>89024</v>
          </cell>
          <cell r="C828" t="str">
            <v>TANQUE DE ASFALTO ESTACIONÁRIO COM MAÇARICO, CAPACIDADE 20.000 L - JUROS. AF_06/2014</v>
          </cell>
          <cell r="D828" t="str">
            <v>H</v>
          </cell>
          <cell r="E828" t="str">
            <v>0,70</v>
          </cell>
        </row>
        <row r="829">
          <cell r="B829">
            <v>89025</v>
          </cell>
          <cell r="C829" t="str">
            <v>TANQUE DE ASFALTO ESTACIONÁRIO COM MAÇARICO, CAPACIDADE 20.000 L - MANUTENÇÃO. AF_06/2014</v>
          </cell>
          <cell r="D829" t="str">
            <v>H</v>
          </cell>
          <cell r="E829" t="str">
            <v>3,68</v>
          </cell>
        </row>
        <row r="830">
          <cell r="B830">
            <v>89026</v>
          </cell>
          <cell r="C830" t="str">
            <v>TANQUE DE ASFALTO ESTACIONÁRIO COM MAÇARICO, CAPACIDADE 20.000 L - MATERIAIS NA OPERAÇÃO. AF_06/2014</v>
          </cell>
          <cell r="D830" t="str">
            <v>H</v>
          </cell>
          <cell r="E830" t="str">
            <v>283,57</v>
          </cell>
        </row>
        <row r="831">
          <cell r="B831">
            <v>89029</v>
          </cell>
          <cell r="C831" t="str">
            <v>TRATOR DE ESTEIRAS, POTÊNCIA 100 HP, PESO OPERACIONAL 9,4 T, COM LÂMINA 2,19 M3 - DEPRECIAÇÃO. AF_06/2014</v>
          </cell>
          <cell r="D831" t="str">
            <v>H</v>
          </cell>
          <cell r="E831" t="str">
            <v>31,66</v>
          </cell>
        </row>
        <row r="832">
          <cell r="B832">
            <v>89030</v>
          </cell>
          <cell r="C832" t="str">
            <v>TRATOR DE ESTEIRAS, POTÊNCIA 100 HP, PESO OPERACIONAL 9,4 T, COM LÂMINA 2,19 M3 - JUROS. AF_06/2014</v>
          </cell>
          <cell r="D832" t="str">
            <v>H</v>
          </cell>
          <cell r="E832" t="str">
            <v>7,12</v>
          </cell>
        </row>
        <row r="833">
          <cell r="B833">
            <v>89033</v>
          </cell>
          <cell r="C833" t="str">
            <v>TRATOR DE PNEUS, POTÊNCIA 85 CV, TRAÇÃO 4X4, PESO COM LASTRO DE 4.675 KG - DEPRECIAÇÃO. AF_06/2014</v>
          </cell>
          <cell r="D833" t="str">
            <v>H</v>
          </cell>
          <cell r="E833" t="str">
            <v>13,59</v>
          </cell>
        </row>
        <row r="834">
          <cell r="B834">
            <v>89034</v>
          </cell>
          <cell r="C834" t="str">
            <v>TRATOR DE PNEUS, POTÊNCIA 85 CV, TRAÇÃO 4X4, PESO COM LASTRO DE 4.675 KG - JUROS. AF_06/2014</v>
          </cell>
          <cell r="D834" t="str">
            <v>H</v>
          </cell>
          <cell r="E834" t="str">
            <v>1,88</v>
          </cell>
        </row>
        <row r="835">
          <cell r="B835">
            <v>89128</v>
          </cell>
          <cell r="C835" t="str">
            <v>PÁ CARREGADEIRA SOBRE RODAS, POTÊNCIA LÍQUIDA 128 HP, CAPACIDADE DA CAÇAMBA 1,7 A 2,8 M3, PESO OPERACIONAL 11632 KG - DEPRECIAÇÃO. AF_06/2014</v>
          </cell>
          <cell r="D835" t="str">
            <v>H</v>
          </cell>
          <cell r="E835" t="str">
            <v>34,44</v>
          </cell>
        </row>
        <row r="836">
          <cell r="B836">
            <v>89129</v>
          </cell>
          <cell r="C836" t="str">
            <v>PÁ CARREGADEIRA SOBRE RODAS, POTÊNCIA LÍQUIDA 128 HP, CAPACIDADE DA CAÇAMBA 1,7 A 2,8 M3, PESO OPERACIONAL 11632 KG - JUROS. AF_06/2014</v>
          </cell>
          <cell r="D836" t="str">
            <v>H</v>
          </cell>
          <cell r="E836" t="str">
            <v>4,67</v>
          </cell>
        </row>
        <row r="837">
          <cell r="B837">
            <v>89130</v>
          </cell>
          <cell r="C837" t="str">
            <v>PÁ CARREGADEIRA SOBRE RODAS, POTÊNCIA 197 HP, CAPACIDADE DA CAÇAMBA 2,5 A 3,5 M3, PESO OPERACIONAL 18338 KG - DEPRECIAÇÃO. AF_06/2014</v>
          </cell>
          <cell r="D837" t="str">
            <v>H</v>
          </cell>
          <cell r="E837" t="str">
            <v>47,75</v>
          </cell>
        </row>
        <row r="838">
          <cell r="B838">
            <v>89131</v>
          </cell>
          <cell r="C838" t="str">
            <v>PÁ CARREGADEIRA SOBRE RODAS, POTÊNCIA 197 HP, CAPACIDADE DA CAÇAMBA 2,5 A 3,5 M3, PESO OPERACIONAL 18338 KG - JUROS. AF_06/2014</v>
          </cell>
          <cell r="D838" t="str">
            <v>H</v>
          </cell>
          <cell r="E838" t="str">
            <v>6,48</v>
          </cell>
        </row>
        <row r="839">
          <cell r="B839">
            <v>89210</v>
          </cell>
          <cell r="C839" t="str">
            <v>ROLO COMPACTADOR VIBRATÓRIO DE UM CILINDRO AÇO LISO, POTÊNCIA 80 HP, PESO OPERACIONAL MÁXIMO 8,1 T, IMPACTO DINÂMICO 16,15 / 9,5 T, LARGURA DE TRABALHO 1,68 M - DEPRECIAÇÃO. AF_06/2014</v>
          </cell>
          <cell r="D839" t="str">
            <v>H</v>
          </cell>
          <cell r="E839" t="str">
            <v>31,12</v>
          </cell>
        </row>
        <row r="840">
          <cell r="B840">
            <v>89211</v>
          </cell>
          <cell r="C840" t="str">
            <v>ROLO COMPACTADOR VIBRATÓRIO DE UM CILINDRO AÇO LISO, POTÊNCIA 80 HP, PESO OPERACIONAL MÁXIMO 8,1 T, IMPACTO DINÂMICO 16,15 / 9,5 T, LARGURA DE TRABALHO 1,68 M - JUROS. AF_06/2014</v>
          </cell>
          <cell r="D840" t="str">
            <v>H</v>
          </cell>
          <cell r="E840" t="str">
            <v>4,32</v>
          </cell>
        </row>
        <row r="841">
          <cell r="B841">
            <v>89212</v>
          </cell>
          <cell r="C841" t="str">
            <v>BATE-ESTACAS POR GRAVIDADE, POTÊNCIA DE 160 HP, PESO DO MARTELO ATÉ 3 TONELADAS - DEPRECIAÇÃO. AF_11/2014</v>
          </cell>
          <cell r="D841" t="str">
            <v>H</v>
          </cell>
          <cell r="E841" t="str">
            <v>26,42</v>
          </cell>
        </row>
        <row r="842">
          <cell r="B842">
            <v>89213</v>
          </cell>
          <cell r="C842" t="str">
            <v>BATE-ESTACAS POR GRAVIDADE, POTÊNCIA DE 160 HP, PESO DO MARTELO ATÉ 3 TONELADAS - JUROS. AF_11/2014</v>
          </cell>
          <cell r="D842" t="str">
            <v>H</v>
          </cell>
          <cell r="E842" t="str">
            <v>4,16</v>
          </cell>
        </row>
        <row r="843">
          <cell r="B843">
            <v>89214</v>
          </cell>
          <cell r="C843" t="str">
            <v>BATE-ESTACAS POR GRAVIDADE, POTÊNCIA DE 160 HP, PESO DO MARTELO ATÉ 3 TONELADAS - MANUTENÇÃO. AF_11/2014</v>
          </cell>
          <cell r="D843" t="str">
            <v>H</v>
          </cell>
          <cell r="E843" t="str">
            <v>24,80</v>
          </cell>
        </row>
        <row r="844">
          <cell r="B844">
            <v>89215</v>
          </cell>
          <cell r="C844" t="str">
            <v>BATE-ESTACAS POR GRAVIDADE, POTÊNCIA DE 160 HP, PESO DO MARTELO ATÉ 3 TONELADAS - MATERIAIS NA OPERAÇÃO. AF_11/2014</v>
          </cell>
          <cell r="D844" t="str">
            <v>H</v>
          </cell>
          <cell r="E844" t="str">
            <v>110,19</v>
          </cell>
        </row>
        <row r="845">
          <cell r="B845">
            <v>89221</v>
          </cell>
          <cell r="C845" t="str">
            <v>BETONEIRA CAPACIDADE NOMINAL DE 600 L, CAPACIDADE DE MISTURA 360 L, MOTOR ELÉTRICO TRIFÁSICO POTÊNCIA DE 4 CV, SEM CARREGADOR - DEPRECIAÇÃO. AF_11/2014</v>
          </cell>
          <cell r="D845" t="str">
            <v>H</v>
          </cell>
          <cell r="E845" t="str">
            <v>1,42</v>
          </cell>
        </row>
        <row r="846">
          <cell r="B846">
            <v>89222</v>
          </cell>
          <cell r="C846" t="str">
            <v>BETONEIRA CAPACIDADE NOMINAL DE 600 L, CAPACIDADE DE MISTURA 360 L, MOTOR ELÉTRICO TRIFÁSICO POTÊNCIA DE 4 CV, SEM CARREGADOR - JUROS. AF_11/2014</v>
          </cell>
          <cell r="D846" t="str">
            <v>H</v>
          </cell>
          <cell r="E846" t="str">
            <v>0,16</v>
          </cell>
        </row>
        <row r="847">
          <cell r="B847">
            <v>89223</v>
          </cell>
          <cell r="C847" t="str">
            <v>BETONEIRA CAPACIDADE NOMINAL DE 600 L, CAPACIDADE DE MISTURA 360 L, MOTOR ELÉTRICO TRIFÁSICO POTÊNCIA DE 4 CV, SEM CARREGADOR - MANUTENÇÃO. AF_11/2014</v>
          </cell>
          <cell r="D847" t="str">
            <v>H</v>
          </cell>
          <cell r="E847" t="str">
            <v>1,56</v>
          </cell>
        </row>
        <row r="848">
          <cell r="B848">
            <v>89224</v>
          </cell>
          <cell r="C848" t="str">
            <v>BETONEIRA CAPACIDADE NOMINAL DE 600 L, CAPACIDADE DE MISTURA 360 L, MOTOR ELÉTRICO TRIFÁSICO POTÊNCIA DE 4 CV, SEM CARREGADOR - MATERIAIS NA OPERAÇÃO. AF_11/2014</v>
          </cell>
          <cell r="D848" t="str">
            <v>H</v>
          </cell>
          <cell r="E848" t="str">
            <v>2,27</v>
          </cell>
        </row>
        <row r="849">
          <cell r="B849">
            <v>89228</v>
          </cell>
          <cell r="C849" t="str">
            <v>MOTONIVELADORA POTÊNCIA BÁSICA LÍQUIDA (PRIMEIRA MARCHA) 125 HP, PESO BRUTO 13032 KG, LARGURA DA LÂMINA DE 3,7 M - DEPRECIAÇÃO. AF_06/2014</v>
          </cell>
          <cell r="D849" t="str">
            <v>H</v>
          </cell>
          <cell r="E849" t="str">
            <v>40,70</v>
          </cell>
        </row>
        <row r="850">
          <cell r="B850">
            <v>89229</v>
          </cell>
          <cell r="C850" t="str">
            <v>MOTONIVELADORA POTÊNCIA BÁSICA LÍQUIDA (PRIMEIRA MARCHA) 125 HP, PESO BRUTO 13032 KG, LARGURA DA LÂMINA DE 3,7 M - JUROS. AF_06/2014</v>
          </cell>
          <cell r="D850" t="str">
            <v>H</v>
          </cell>
          <cell r="E850" t="str">
            <v>7,32</v>
          </cell>
        </row>
        <row r="851">
          <cell r="B851">
            <v>89230</v>
          </cell>
          <cell r="C851" t="str">
            <v>FRESADORA DE ASFALTO A FRIO SOBRE RODAS, LARGURA FRESAGEM DE 1,0 M, POTÊNCIA 208 HP - DEPRECIAÇÃO. AF_11/2014</v>
          </cell>
          <cell r="D851" t="str">
            <v>H</v>
          </cell>
          <cell r="E851" t="str">
            <v>139,11</v>
          </cell>
        </row>
        <row r="852">
          <cell r="B852">
            <v>89231</v>
          </cell>
          <cell r="C852" t="str">
            <v>FRESADORA DE ASFALTO A FRIO SOBRE RODAS, LARGURA FRESAGEM DE 1,0 M, POTÊNCIA 208 HP - JUROS. AF_11/2014</v>
          </cell>
          <cell r="D852" t="str">
            <v>H</v>
          </cell>
          <cell r="E852" t="str">
            <v>22,04</v>
          </cell>
        </row>
        <row r="853">
          <cell r="B853">
            <v>89232</v>
          </cell>
          <cell r="C853" t="str">
            <v>FRESADORA DE ASFALTO A FRIO SOBRE RODAS, LARGURA FRESAGEM DE 1,0 M, POTÊNCIA 208 HP - MANUTENÇÃO. AF_11/2014</v>
          </cell>
          <cell r="D853" t="str">
            <v>H</v>
          </cell>
          <cell r="E853" t="str">
            <v>248,14</v>
          </cell>
        </row>
        <row r="854">
          <cell r="B854">
            <v>89233</v>
          </cell>
          <cell r="C854" t="str">
            <v>FRESADORA DE ASFALTO A FRIO SOBRE RODAS, LARGURA FRESAGEM DE 1,0 M, POTÊNCIA 208 HP - MATERIAIS NA OPERAÇÃO. AF_11/2014</v>
          </cell>
          <cell r="D854" t="str">
            <v>H</v>
          </cell>
          <cell r="E854" t="str">
            <v>198,30</v>
          </cell>
        </row>
        <row r="855">
          <cell r="B855">
            <v>89236</v>
          </cell>
          <cell r="C855" t="str">
            <v>FRESADORA DE ASFALTO A FRIO SOBRE RODAS, LARGURA FRESAGEM DE 2,0 M, POTÊNCIA 550 HP - DEPRECIAÇÃO. AF_11/2014</v>
          </cell>
          <cell r="D855" t="str">
            <v>H</v>
          </cell>
          <cell r="E855" t="str">
            <v>324,97</v>
          </cell>
        </row>
        <row r="856">
          <cell r="B856">
            <v>89237</v>
          </cell>
          <cell r="C856" t="str">
            <v>FRESADORA DE ASFALTO A FRIO SOBRE RODAS, LARGURA FRESAGEM DE 2,0 M, POTÊNCIA 550 HP - JUROS. AF_11/2014</v>
          </cell>
          <cell r="D856" t="str">
            <v>H</v>
          </cell>
          <cell r="E856" t="str">
            <v>51,49</v>
          </cell>
        </row>
        <row r="857">
          <cell r="B857">
            <v>89238</v>
          </cell>
          <cell r="C857" t="str">
            <v>FRESADORA DE ASFALTO A FRIO SOBRE RODAS, LARGURA FRESAGEM DE 2,0 M, POTÊNCIA 550 HP - MANUTENÇÃO. AF_11/2014</v>
          </cell>
          <cell r="D857" t="str">
            <v>H</v>
          </cell>
          <cell r="E857" t="str">
            <v>579,67</v>
          </cell>
        </row>
        <row r="858">
          <cell r="B858">
            <v>89239</v>
          </cell>
          <cell r="C858" t="str">
            <v>FRESADORA DE ASFALTO A FRIO SOBRE RODAS, LARGURA FRESAGEM DE 2,0 M, POTÊNCIA 550 HP - MATERIAIS NA OPERAÇÃO. AF_11/2014</v>
          </cell>
          <cell r="D858" t="str">
            <v>H</v>
          </cell>
          <cell r="E858" t="str">
            <v>524,40</v>
          </cell>
        </row>
        <row r="859">
          <cell r="B859">
            <v>89240</v>
          </cell>
          <cell r="C859" t="str">
            <v>VIBROACABADORA DE ASFALTO SOBRE ESTEIRAS, LARGURA DE PAVIMENTAÇÃO 1,90 M A 5,30 M, POTÊNCIA 105 HP CAPACIDADE 450 T/H - DEPRECIAÇÃO. AF_11/2014</v>
          </cell>
          <cell r="D859" t="str">
            <v>H</v>
          </cell>
          <cell r="E859" t="str">
            <v>99,73</v>
          </cell>
        </row>
        <row r="860">
          <cell r="B860">
            <v>89241</v>
          </cell>
          <cell r="C860" t="str">
            <v>VIBROACABADORA DE ASFALTO SOBRE ESTEIRAS, LARGURA DE PAVIMENTAÇÃO 1,90 M A 5,30 M, POTÊNCIA 105 HP CAPACIDADE 450 T/H - JUROS. AF_11/2014</v>
          </cell>
          <cell r="D860" t="str">
            <v>H</v>
          </cell>
          <cell r="E860" t="str">
            <v>17,95</v>
          </cell>
        </row>
        <row r="861">
          <cell r="B861">
            <v>89246</v>
          </cell>
          <cell r="C861" t="str">
            <v>RECICLADORA DE ASFALTO A FRIO SOBRE RODAS, LARGURA FRESAGEM DE 2,0 M, POTÊNCIA 422 HP - DEPRECIAÇÃO. AF_11/2014</v>
          </cell>
          <cell r="D861" t="str">
            <v>H</v>
          </cell>
          <cell r="E861" t="str">
            <v>282,38</v>
          </cell>
        </row>
        <row r="862">
          <cell r="B862">
            <v>89247</v>
          </cell>
          <cell r="C862" t="str">
            <v>RECICLADORA DE ASFALTO A FRIO SOBRE RODAS, LARGURA FRESAGEM DE 2,0 M, POTÊNCIA 422 HP - JUROS. AF_11/2014</v>
          </cell>
          <cell r="D862" t="str">
            <v>H</v>
          </cell>
          <cell r="E862" t="str">
            <v>44,74</v>
          </cell>
        </row>
        <row r="863">
          <cell r="B863">
            <v>89248</v>
          </cell>
          <cell r="C863" t="str">
            <v>RECICLADORA DE ASFALTO A FRIO SOBRE RODAS, LARGURA FRESAGEM DE 2,0 M, POTÊNCIA 422 HP - MANUTENÇÃO. AF_11/2014</v>
          </cell>
          <cell r="D863" t="str">
            <v>H</v>
          </cell>
          <cell r="E863" t="str">
            <v>503,69</v>
          </cell>
        </row>
        <row r="864">
          <cell r="B864">
            <v>89249</v>
          </cell>
          <cell r="C864" t="str">
            <v>RECICLADORA DE ASFALTO A FRIO SOBRE RODAS, LARGURA FRESAGEM DE 2,0 M, POTÊNCIA 422 HP - MATERIAIS NA OPERAÇÃO. AF_11/2014</v>
          </cell>
          <cell r="D864" t="str">
            <v>H</v>
          </cell>
          <cell r="E864" t="str">
            <v>447,01</v>
          </cell>
        </row>
        <row r="865">
          <cell r="B865">
            <v>89253</v>
          </cell>
          <cell r="C865" t="str">
            <v>VIBROACABADORA DE ASFALTO SOBRE ESTEIRAS, LARGURA DE PAVIMENTAÇÃO 2,13 M A 4,55 M, POTÊNCIA 100 HP, CAPACIDADE 400 T/H - DEPRECIAÇÃO. AF_11/2014</v>
          </cell>
          <cell r="D865" t="str">
            <v>H</v>
          </cell>
          <cell r="E865" t="str">
            <v>81,72</v>
          </cell>
        </row>
        <row r="866">
          <cell r="B866">
            <v>89254</v>
          </cell>
          <cell r="C866" t="str">
            <v>VIBROACABADORA DE ASFALTO SOBRE ESTEIRAS, LARGURA DE PAVIMENTAÇÃO 2,13 M A 4,55 M, POTÊNCIA 100 HP, CAPACIDADE 400 T/H - JUROS. AF_11/2014</v>
          </cell>
          <cell r="D866" t="str">
            <v>H</v>
          </cell>
          <cell r="E866" t="str">
            <v>14,71</v>
          </cell>
        </row>
        <row r="867">
          <cell r="B867">
            <v>89255</v>
          </cell>
          <cell r="C867" t="str">
            <v>VIBROACABADORA DE ASFALTO SOBRE ESTEIRAS, LARGURA DE PAVIMENTAÇÃO 2,13 M A 4,55 M, POTÊNCIA 100 HP, CAPACIDADE 400 T/H - MANUTENÇÃO. AF_11/2014</v>
          </cell>
          <cell r="D867" t="str">
            <v>H</v>
          </cell>
          <cell r="E867" t="str">
            <v>131,38</v>
          </cell>
        </row>
        <row r="868">
          <cell r="B868">
            <v>89256</v>
          </cell>
          <cell r="C868" t="str">
            <v>VIBROACABADORA DE ASFALTO SOBRE ESTEIRAS, LARGURA DE PAVIMENTAÇÃO 2,13 M A 4,55 M, POTÊNCIA 100 HP, CAPACIDADE 400 T/H - MATERIAIS NA OPERAÇÃO. AF_11/2014</v>
          </cell>
          <cell r="D868" t="str">
            <v>H</v>
          </cell>
          <cell r="E868" t="str">
            <v>100,60</v>
          </cell>
        </row>
        <row r="869">
          <cell r="B869">
            <v>89259</v>
          </cell>
          <cell r="C869" t="str">
            <v>GUINDAUTO HIDRÁULICO, CAPACIDADE MÁXIMA DE CARGA 6200 KG, MOMENTO MÁXIMO DE CARGA 11,7 TM, ALCANCE MÁXIMO HORIZONTAL 9,70 M, INCLUSIVE CAMINHÃO TOCO PBT 16.000 KG, POTÊNCIA DE 189 CV - DEPRECIAÇÃO. AF_06/2014</v>
          </cell>
          <cell r="D869" t="str">
            <v>H</v>
          </cell>
          <cell r="E869" t="str">
            <v>22,79</v>
          </cell>
        </row>
        <row r="870">
          <cell r="B870">
            <v>89260</v>
          </cell>
          <cell r="C870" t="str">
            <v>GUINDAUTO HIDRÁULICO, CAPACIDADE MÁXIMA DE CARGA 6200 KG, MOMENTO MÁXIMO DE CARGA 11,7 TM, ALCANCE MÁXIMO HORIZONTAL 9,70 M, INCLUSIVE CAMINHÃO TOCO PBT 16.000 KG, POTÊNCIA DE 189 CV - JUROS. AF_06/2014</v>
          </cell>
          <cell r="D870" t="str">
            <v>H</v>
          </cell>
          <cell r="E870" t="str">
            <v>4,24</v>
          </cell>
        </row>
        <row r="871">
          <cell r="B871">
            <v>89262</v>
          </cell>
          <cell r="C871" t="str">
            <v>GUINDAUTO HIDRÁULICO, CAPACIDADE MÁXIMA DE CARGA 6200 KG, MOMENTO MÁXIMO DE CARGA 11,7 TM, ALCANCE MÁXIMO HORIZONTAL 9,70 M, INCLUSIVE CAMINHÃO TOCO PBT 16.000 KG, POTÊNCIA DE 189 CV - MANUTENÇÃO. AF_06/2014</v>
          </cell>
          <cell r="D871" t="str">
            <v>H</v>
          </cell>
          <cell r="E871" t="str">
            <v>38,35</v>
          </cell>
        </row>
        <row r="872">
          <cell r="B872">
            <v>89264</v>
          </cell>
          <cell r="C872" t="str">
            <v>CAMINHÃO TOCO, PBT 16.000 KG, CARGA ÚTIL MÁX. 10.685 KG, DIST. ENTRE EIXOS 4,8 M, POTÊNCIA 189 CV, INCLUSIVE CARROCERIA FIXA ABERTA DE MADEIRA P/ TRANSPORTE GERAL DE CARGA SECA, DIMEN. APROX. 2,5 X 7,00 X 0,50 M - DEPRECIAÇÃO. AF_06/2014</v>
          </cell>
          <cell r="D872" t="str">
            <v>H</v>
          </cell>
          <cell r="E872" t="str">
            <v>17,32</v>
          </cell>
        </row>
        <row r="873">
          <cell r="B873">
            <v>89265</v>
          </cell>
          <cell r="C873" t="str">
            <v>CAMINHÃO TOCO, PBT 16.000 KG, CARGA ÚTIL MÁX. 10.685 KG, DIST. ENTRE EIXOS 4,8 M, POTÊNCIA 189 CV, INCLUSIVE CARROCERIA FIXA ABERTA DE MADEIRA P/ TRANSPORTE GERAL DE CARGA SECA, DIMEN. APROX. 2,5 X 7,00 X 0,50 M - JUROS. AF_06/2014</v>
          </cell>
          <cell r="D873" t="str">
            <v>H</v>
          </cell>
          <cell r="E873" t="str">
            <v>3,51</v>
          </cell>
        </row>
        <row r="874">
          <cell r="B874">
            <v>89266</v>
          </cell>
          <cell r="C874" t="str">
            <v>CAMINHÃO TOCO, PBT 16.000 KG, CARGA ÚTIL MÁX. 10.685 KG, DIST. ENTRE EIXOS 4,8 M, POTÊNCIA 189 CV, INCLUSIVE CARROCERIA FIXA ABERTA DE MADEIRA P/ TRANSPORTE GERAL DE CARGA SECA, DIMEN. APROX. 2,5 X 7,00 X 0,50 M - IMPOSTOS E SEGUROS. AF_06/2014</v>
          </cell>
          <cell r="D874" t="str">
            <v>H</v>
          </cell>
          <cell r="E874" t="str">
            <v>2,78</v>
          </cell>
        </row>
        <row r="875">
          <cell r="B875">
            <v>89267</v>
          </cell>
          <cell r="C875" t="str">
            <v>GUINDASTE HIDRÁULICO AUTOPROPELIDO, COM LANÇA TELESCÓPICA 28,80 M, CAPACIDADE MÁXIMA 30 T, POTÊNCIA 97 KW, TRAÇÃO 4 X 4 - DEPRECIAÇÃO. AF_11/2014</v>
          </cell>
          <cell r="D875" t="str">
            <v>H</v>
          </cell>
          <cell r="E875" t="str">
            <v>45,99</v>
          </cell>
        </row>
        <row r="876">
          <cell r="B876">
            <v>89268</v>
          </cell>
          <cell r="C876" t="str">
            <v>GUINDASTE HIDRÁULICO AUTOPROPELIDO, COM LANÇA TELESCÓPICA 28,80 M, CAPACIDADE MÁXIMA 30 T, POTÊNCIA 97 KW, TRAÇÃO 4 X 4 - JUROS. AF_11/2014</v>
          </cell>
          <cell r="D876" t="str">
            <v>H</v>
          </cell>
          <cell r="E876" t="str">
            <v>8,27</v>
          </cell>
        </row>
        <row r="877">
          <cell r="B877">
            <v>89269</v>
          </cell>
          <cell r="C877" t="str">
            <v>GUINDASTE HIDRÁULICO AUTOPROPELIDO, COM LANÇA TELESCÓPICA 28,80 M, CAPACIDADE MÁXIMA 30 T, POTÊNCIA 97 KW, TRAÇÃO 4 X 4 - IMPOSTOS E SEGUROS. AF_11/2014</v>
          </cell>
          <cell r="D877" t="str">
            <v>H</v>
          </cell>
          <cell r="E877" t="str">
            <v>6,55</v>
          </cell>
        </row>
        <row r="878">
          <cell r="B878">
            <v>89270</v>
          </cell>
          <cell r="C878" t="str">
            <v>GUINDASTE HIDRÁULICO AUTOPROPELIDO, COM LANÇA TELESCÓPICA 28,80 M, CAPACIDADE MÁXIMA 30 T, POTÊNCIA 97 KW, TRAÇÃO 4 X 4 - MANUTENÇÃO. AF_11/2014</v>
          </cell>
          <cell r="D878" t="str">
            <v>H</v>
          </cell>
          <cell r="E878" t="str">
            <v>73,93</v>
          </cell>
        </row>
        <row r="879">
          <cell r="B879">
            <v>89271</v>
          </cell>
          <cell r="C879" t="str">
            <v>GUINDASTE HIDRÁULICO AUTOPROPELIDO, COM LANÇA TELESCÓPICA 28,80 M, CAPACIDADE MÁXIMA 30 T, POTÊNCIA 97 KW, TRAÇÃO 4 X 4 - MATERIAIS NA OPERAÇÃO. AF_11/2014</v>
          </cell>
          <cell r="D879" t="str">
            <v>H</v>
          </cell>
          <cell r="E879" t="str">
            <v>34,43</v>
          </cell>
        </row>
        <row r="880">
          <cell r="B880">
            <v>89274</v>
          </cell>
          <cell r="C880" t="str">
            <v>BETONEIRA CAPACIDADE NOMINAL DE 600 L, CAPACIDADE DE MISTURA 440 L, MOTOR A DIESEL POTÊNCIA 10 CV, COM CARREGADOR - DEPRECIAÇÃO. AF_11/2014</v>
          </cell>
          <cell r="D880" t="str">
            <v>H</v>
          </cell>
          <cell r="E880" t="str">
            <v>1,73</v>
          </cell>
        </row>
        <row r="881">
          <cell r="B881">
            <v>89275</v>
          </cell>
          <cell r="C881" t="str">
            <v>BETONEIRA CAPACIDADE NOMINAL DE 600 L, CAPACIDADE DE MISTURA 440 L, MOTOR A DIESEL POTÊNCIA 10 CV, COM CARREGADOR - JUROS. AF_11/2014</v>
          </cell>
          <cell r="D881" t="str">
            <v>H</v>
          </cell>
          <cell r="E881" t="str">
            <v>0,20</v>
          </cell>
        </row>
        <row r="882">
          <cell r="B882">
            <v>89276</v>
          </cell>
          <cell r="C882" t="str">
            <v>BETONEIRA CAPACIDADE NOMINAL DE 600 L, CAPACIDADE DE MISTURA 440 L, MOTOR A DIESEL POTÊNCIA 10 CV, COM CARREGADOR - MANUTENÇÃO. AF_11/2014</v>
          </cell>
          <cell r="D882" t="str">
            <v>H</v>
          </cell>
          <cell r="E882" t="str">
            <v>2,17</v>
          </cell>
        </row>
        <row r="883">
          <cell r="B883">
            <v>89277</v>
          </cell>
          <cell r="C883" t="str">
            <v>BETONEIRA CAPACIDADE NOMINAL DE 600 L, CAPACIDADE DE MISTURA 440 L, MOTOR A DIESEL POTÊNCIA 10 CV, COM CARREGADOR - MATERIAIS NA OPERAÇÃO. AF_11/2014</v>
          </cell>
          <cell r="D883" t="str">
            <v>H</v>
          </cell>
          <cell r="E883" t="str">
            <v>9,94</v>
          </cell>
        </row>
        <row r="884">
          <cell r="B884">
            <v>89280</v>
          </cell>
          <cell r="C884" t="str">
            <v>ROLO COMPACTADOR VIBRATÓRIO TANDEM AÇO LISO, POTÊNCIA 58 HP, PESO SEM/COM LASTRO 6,5 / 9,4 T, LARGURA DE TRABALHO 1,2 M - DEPRECIAÇÃO. AF_06/2014</v>
          </cell>
          <cell r="D884" t="str">
            <v>H</v>
          </cell>
          <cell r="E884" t="str">
            <v>38,21</v>
          </cell>
        </row>
        <row r="885">
          <cell r="B885">
            <v>89281</v>
          </cell>
          <cell r="C885" t="str">
            <v>ROLO COMPACTADOR VIBRATÓRIO TANDEM AÇO LISO, POTÊNCIA 58 HP, PESO SEM/COM LASTRO 6,5 / 9,4 T, LARGURA DE TRABALHO 1,2 M - JUROS. AF_06/2014</v>
          </cell>
          <cell r="D885" t="str">
            <v>H</v>
          </cell>
          <cell r="E885" t="str">
            <v>5,30</v>
          </cell>
        </row>
        <row r="886">
          <cell r="B886">
            <v>89870</v>
          </cell>
          <cell r="C886" t="str">
            <v>CAMINHÃO BASCULANTE 14 M3, COM CAVALO MECÂNICO DE CAPACIDADE MÁXIMA DE TRAÇÃO COMBINADO DE 36000 KG, POTÊNCIA 286 CV, INCLUSIVE SEMIREBOQUE COM CAÇAMBA METÁLICA - DEPRECIAÇÃO. AF_12/2014</v>
          </cell>
          <cell r="D886" t="str">
            <v>H</v>
          </cell>
          <cell r="E886" t="str">
            <v>32,13</v>
          </cell>
        </row>
        <row r="887">
          <cell r="B887">
            <v>89871</v>
          </cell>
          <cell r="C887" t="str">
            <v>CAMINHÃO BASCULANTE 14 M3, COM CAVALO MECÂNICO DE CAPACIDADE MÁXIMA DE TRAÇÃO COMBINADO DE 36000 KG, POTÊNCIA 286 CV, INCLUSIVE SEMIREBOQUE COM CAÇAMBA METÁLICA - JUROS. AF_12/2014</v>
          </cell>
          <cell r="D887" t="str">
            <v>H</v>
          </cell>
          <cell r="E887" t="str">
            <v>5,65</v>
          </cell>
        </row>
        <row r="888">
          <cell r="B888">
            <v>89872</v>
          </cell>
          <cell r="C888" t="str">
            <v>CAMINHÃO BASCULANTE 14 M3, COM CAVALO MECÂNICO DE CAPACIDADE MÁXIMA DE TRAÇÃO COMBINADO DE 36000 KG, POTÊNCIA 286 CV, INCLUSIVE SEMIREBOQUE COM CAÇAMBA METÁLICA - IMPOSTOS E SEGUROS. AF_12/2014</v>
          </cell>
          <cell r="D888" t="str">
            <v>H</v>
          </cell>
          <cell r="E888" t="str">
            <v>4,48</v>
          </cell>
        </row>
        <row r="889">
          <cell r="B889">
            <v>89873</v>
          </cell>
          <cell r="C889" t="str">
            <v>CAMINHÃO BASCULANTE 14 M3, COM CAVALO MECÂNICO DE CAPACIDADE MÁXIMA DE TRAÇÃO COMBINADO DE 36000 KG, POTÊNCIA 286 CV, INCLUSIVE SEMIREBOQUE COM CAÇAMBA METÁLICA - MANUTENÇÃO. AF_12/2014</v>
          </cell>
          <cell r="D889" t="str">
            <v>H</v>
          </cell>
          <cell r="E889" t="str">
            <v>54,41</v>
          </cell>
        </row>
        <row r="890">
          <cell r="B890">
            <v>89874</v>
          </cell>
          <cell r="C890" t="str">
            <v>CAMINHÃO BASCULANTE 14 M3, COM CAVALO MECÂNICO DE CAPACIDADE MÁXIMA DE TRAÇÃO COMBINADO DE 36000 KG, POTÊNCIA 286 CV, INCLUSIVE SEMIREBOQUE COM CAÇAMBA METÁLICA - MATERIAIS NA OPERAÇÃO. AF_12/2014</v>
          </cell>
          <cell r="D890" t="str">
            <v>H</v>
          </cell>
          <cell r="E890" t="str">
            <v>209,23</v>
          </cell>
        </row>
        <row r="891">
          <cell r="B891">
            <v>89878</v>
          </cell>
          <cell r="C891" t="str">
            <v>CAMINHÃO BASCULANTE 18 M3, COM CAVALO MECÂNICO DE CAPACIDADE MÁXIMA DE TRAÇÃO COMBINADO DE 45000 KG, POTÊNCIA 330 CV, INCLUSIVE SEMIREBOQUE COM CAÇAMBA METÁLICA - DEPRECIAÇÃO. AF_12/2014</v>
          </cell>
          <cell r="D891" t="str">
            <v>H</v>
          </cell>
          <cell r="E891" t="str">
            <v>34,59</v>
          </cell>
        </row>
        <row r="892">
          <cell r="B892">
            <v>89879</v>
          </cell>
          <cell r="C892" t="str">
            <v>CAMINHÃO BASCULANTE 18 M3, COM CAVALO MECÂNICO DE CAPACIDADE MÁXIMA DE TRAÇÃO COMBINADO DE 45000 KG, POTÊNCIA 330 CV, INCLUSIVE SEMIREBOQUE COM CAÇAMBA METÁLICA - JUROS. AF_12/2014</v>
          </cell>
          <cell r="D892" t="str">
            <v>H</v>
          </cell>
          <cell r="E892" t="str">
            <v>5,98</v>
          </cell>
        </row>
        <row r="893">
          <cell r="B893">
            <v>89880</v>
          </cell>
          <cell r="C893" t="str">
            <v>CAMINHÃO BASCULANTE 18 M3, COM CAVALO MECÂNICO DE CAPACIDADE MÁXIMA DE TRAÇÃO COMBINADO DE 45000 KG, POTÊNCIA 330 CV, INCLUSIVE SEMIREBOQUE COM CAÇAMBA METÁLICA - IMPOSTOS E SEGUROS. AF_12/2014</v>
          </cell>
          <cell r="D893" t="str">
            <v>H</v>
          </cell>
          <cell r="E893" t="str">
            <v>4,74</v>
          </cell>
        </row>
        <row r="894">
          <cell r="B894">
            <v>89881</v>
          </cell>
          <cell r="C894" t="str">
            <v>CAMINHÃO BASCULANTE 18 M3, COM CAVALO MECÂNICO DE CAPACIDADE MÁXIMA DE TRAÇÃO COMBINADO DE 45000 KG, POTÊNCIA 330 CV, INCLUSIVE SEMIREBOQUE COM CAÇAMBA METÁLICA - MANUTENÇÃO. AF_12/2014</v>
          </cell>
          <cell r="D894" t="str">
            <v>H</v>
          </cell>
          <cell r="E894" t="str">
            <v>57,98</v>
          </cell>
        </row>
        <row r="895">
          <cell r="B895">
            <v>89882</v>
          </cell>
          <cell r="C895" t="str">
            <v>CAMINHÃO BASCULANTE 18 M3, COM CAVALO MECÂNICO DE CAPACIDADE MÁXIMA DE TRAÇÃO COMBINADO DE 45000 KG, POTÊNCIA 330 CV, INCLUSIVE SEMIREBOQUE COM CAÇAMBA METÁLICA - MATERIAIS NA OPERAÇÃO. AF_12/2014</v>
          </cell>
          <cell r="D895" t="str">
            <v>H</v>
          </cell>
          <cell r="E895" t="str">
            <v>241,40</v>
          </cell>
        </row>
        <row r="896">
          <cell r="B896">
            <v>90582</v>
          </cell>
          <cell r="C896" t="str">
            <v>VIBRADOR DE IMERSÃO, DIÂMETRO DE PONTEIRA 45MM, MOTOR ELÉTRICO TRIFÁSICO POTÊNCIA DE 2 CV - DEPRECIAÇÃO. AF_06/2015</v>
          </cell>
          <cell r="D896" t="str">
            <v>H</v>
          </cell>
          <cell r="E896" t="str">
            <v>0,50</v>
          </cell>
        </row>
        <row r="897">
          <cell r="B897">
            <v>90583</v>
          </cell>
          <cell r="C897" t="str">
            <v>VIBRADOR DE IMERSÃO, DIÂMETRO DE PONTEIRA 45MM, MOTOR ELÉTRICO TRIFÁSICO POTÊNCIA DE 2 CV - JUROS. AF_06/2015</v>
          </cell>
          <cell r="D897" t="str">
            <v>H</v>
          </cell>
          <cell r="E897" t="str">
            <v>0,06</v>
          </cell>
        </row>
        <row r="898">
          <cell r="B898">
            <v>90584</v>
          </cell>
          <cell r="C898" t="str">
            <v>VIBRADOR DE IMERSÃO, DIÂMETRO DE PONTEIRA 45MM, MOTOR ELÉTRICO TRIFÁSICO POTÊNCIA DE 2 CV - MANUTENÇÃO. AF_06/2015</v>
          </cell>
          <cell r="D898" t="str">
            <v>H</v>
          </cell>
          <cell r="E898" t="str">
            <v>0,39</v>
          </cell>
        </row>
        <row r="899">
          <cell r="B899">
            <v>90585</v>
          </cell>
          <cell r="C899" t="str">
            <v>VIBRADOR DE IMERSÃO, DIÂMETRO DE PONTEIRA 45MM, MOTOR ELÉTRICO TRIFÁSICO POTÊNCIA DE 2 CV - MATERIAIS NA OPERAÇÃO. AF_06/2015</v>
          </cell>
          <cell r="D899" t="str">
            <v>H</v>
          </cell>
          <cell r="E899" t="str">
            <v>0,47</v>
          </cell>
        </row>
        <row r="900">
          <cell r="B900">
            <v>90621</v>
          </cell>
          <cell r="C900" t="str">
            <v>PERFURATRIZ MANUAL, TORQUE MÁXIMO 83 N.M, POTÊNCIA 5 CV, COM DIÂMETRO MÁXIMO 4" - DEPRECIAÇÃO. AF_06/2015</v>
          </cell>
          <cell r="D900" t="str">
            <v>H</v>
          </cell>
          <cell r="E900" t="str">
            <v>2,40</v>
          </cell>
        </row>
        <row r="901">
          <cell r="B901">
            <v>90622</v>
          </cell>
          <cell r="C901" t="str">
            <v>PERFURATRIZ MANUAL, TORQUE MÁXIMO 83 N.M, POTÊNCIA 5 CV, COM DIÂMETRO MÁXIMO 4" - JUROS. AF_06/2015</v>
          </cell>
          <cell r="D901" t="str">
            <v>H</v>
          </cell>
          <cell r="E901" t="str">
            <v>0,28</v>
          </cell>
        </row>
        <row r="902">
          <cell r="B902">
            <v>90623</v>
          </cell>
          <cell r="C902" t="str">
            <v>PERFURATRIZ MANUAL, TORQUE MÁXIMO 83 N.M, POTÊNCIA 5 CV, COM DIÂMETRO MÁXIMO 4" - MANUTENÇÃO. AF_06/2015</v>
          </cell>
          <cell r="D902" t="str">
            <v>H</v>
          </cell>
          <cell r="E902" t="str">
            <v>3,00</v>
          </cell>
        </row>
        <row r="903">
          <cell r="B903">
            <v>90624</v>
          </cell>
          <cell r="C903" t="str">
            <v>PERFURATRIZ MANUAL, TORQUE MÁXIMO 83 N.M, POTÊNCIA 5 CV, COM DIÂMETRO MÁXIMO 4" - MATERIAIS NA OPERAÇÃO. AF_06/2015</v>
          </cell>
          <cell r="D903" t="str">
            <v>H</v>
          </cell>
          <cell r="E903" t="str">
            <v>2,84</v>
          </cell>
        </row>
        <row r="904">
          <cell r="B904">
            <v>90627</v>
          </cell>
          <cell r="C904" t="str">
            <v>PERFURATRIZ SOBRE ESTEIRA, TORQUE MÁXIMO 600 KGF, PESO MÉDIO 1000 KG, POTÊNCIA 20 HP, DIÂMETRO MÁXIMO 10" - DEPRECIAÇÃO. AF_06/2015</v>
          </cell>
          <cell r="D904" t="str">
            <v>H</v>
          </cell>
          <cell r="E904" t="str">
            <v>47,88</v>
          </cell>
        </row>
        <row r="905">
          <cell r="B905">
            <v>90628</v>
          </cell>
          <cell r="C905" t="str">
            <v>PERFURATRIZ SOBRE ESTEIRA, TORQUE MÁXIMO 600 KGF, PESO MÉDIO 1000 KG, POTÊNCIA 20 HP, DIÂMETRO MÁXIMO 10" - JUROS. AF_06/2015</v>
          </cell>
          <cell r="D905" t="str">
            <v>H</v>
          </cell>
          <cell r="E905" t="str">
            <v>6,55</v>
          </cell>
        </row>
        <row r="906">
          <cell r="B906">
            <v>90629</v>
          </cell>
          <cell r="C906" t="str">
            <v>PERFURATRIZ SOBRE ESTEIRA, TORQUE MÁXIMO 600 KGF, PESO MÉDIO 1000 KG, POTÊNCIA 20 HP, DIÂMETRO MÁXIMO 10" - MANUTENÇÃO. AF_06/2015</v>
          </cell>
          <cell r="D906" t="str">
            <v>H</v>
          </cell>
          <cell r="E906" t="str">
            <v>59,91</v>
          </cell>
        </row>
        <row r="907">
          <cell r="B907">
            <v>90630</v>
          </cell>
          <cell r="C907" t="str">
            <v>PERFURATRIZ SOBRE ESTEIRA, TORQUE MÁXIMO 600 KGF, PESO MÉDIO 1000 KG, POTÊNCIA 20 HP, DIÂMETRO MÁXIMO 10" - MATERIAIS NA OPERAÇÃO. AF_06/2015</v>
          </cell>
          <cell r="D907" t="str">
            <v>H</v>
          </cell>
          <cell r="E907" t="str">
            <v>1,35</v>
          </cell>
        </row>
        <row r="908">
          <cell r="B908">
            <v>90633</v>
          </cell>
          <cell r="C908" t="str">
            <v>MISTURADOR DUPLO HORIZONTAL DE ALTA TURBULÊNCIA, CAPACIDADE / VOLUME 2 X 500 LITROS, MOTORES ELÉTRICOS MÍNIMO 5 CV CADA, PARA NATA CIMENTO, ARGAMASSA E OUTROS - DEPRECIAÇÃO. AF_06/2015</v>
          </cell>
          <cell r="D908" t="str">
            <v>H</v>
          </cell>
          <cell r="E908" t="str">
            <v>4,40</v>
          </cell>
        </row>
        <row r="909">
          <cell r="B909">
            <v>90634</v>
          </cell>
          <cell r="C909" t="str">
            <v>MISTURADOR DUPLO HORIZONTAL DE ALTA TURBULÊNCIA, CAPACIDADE / VOLUME 2 X 500 LITROS, MOTORES ELÉTRICOS MÍNIMO 5 CV CADA, PARA NATA CIMENTO, ARGAMASSA E OUTROS - JUROS. AF_06/2015</v>
          </cell>
          <cell r="D909" t="str">
            <v>H</v>
          </cell>
          <cell r="E909" t="str">
            <v>0,52</v>
          </cell>
        </row>
        <row r="910">
          <cell r="B910">
            <v>90635</v>
          </cell>
          <cell r="C910" t="str">
            <v>MISTURADOR DUPLO HORIZONTAL DE ALTA TURBULÊNCIA, CAPACIDADE / VOLUME 2 X 500 LITROS, MOTORES ELÉTRICOS MÍNIMO 5 CV CADA, PARA NATA CIMENTO, ARGAMASSA E OUTROS - MANUTENÇÃO. AF_06/2015</v>
          </cell>
          <cell r="D910" t="str">
            <v>H</v>
          </cell>
          <cell r="E910" t="str">
            <v>4,81</v>
          </cell>
        </row>
        <row r="911">
          <cell r="B911">
            <v>90636</v>
          </cell>
          <cell r="C911" t="str">
            <v>MISTURADOR DUPLO HORIZONTAL DE ALTA TURBULÊNCIA, CAPACIDADE / VOLUME 2 X 500 LITROS, MOTORES ELÉTRICOS MÍNIMO 5 CV CADA, PARA NATA CIMENTO, ARGAMASSA E OUTROS - MATERIAIS NA OPERAÇÃO. AF_06/2015</v>
          </cell>
          <cell r="D911" t="str">
            <v>H</v>
          </cell>
          <cell r="E911" t="str">
            <v>5,69</v>
          </cell>
        </row>
        <row r="912">
          <cell r="B912">
            <v>90639</v>
          </cell>
          <cell r="C912" t="str">
            <v>BOMBA TRIPLEX, PARA INJEÇÃO DE NATA DE CIMENTO, VAZÃO MÁXIMA DE 100 LITROS/MINUTO, PRESSÃO MÁXIMA DE 70 BAR - DEPRECIAÇÃO. AF_06/2015</v>
          </cell>
          <cell r="D912" t="str">
            <v>H</v>
          </cell>
          <cell r="E912" t="str">
            <v>6,57</v>
          </cell>
        </row>
        <row r="913">
          <cell r="B913">
            <v>90640</v>
          </cell>
          <cell r="C913" t="str">
            <v>BOMBA TRIPLEX, PARA INJEÇÃO DE NATA DE CIMENTO, VAZÃO MÁXIMA DE 100 LITROS/MINUTO, PRESSÃO MÁXIMA DE 70 BAR - JUROS. AF_06/2015</v>
          </cell>
          <cell r="D913" t="str">
            <v>H</v>
          </cell>
          <cell r="E913" t="str">
            <v>0,78</v>
          </cell>
        </row>
        <row r="914">
          <cell r="B914">
            <v>90641</v>
          </cell>
          <cell r="C914" t="str">
            <v>BOMBA TRIPLEX, PARA INJEÇÃO DE NATA DE CIMENTO, VAZÃO MÁXIMA DE 100 LITROS/MINUTO, PRESSÃO MÁXIMA DE 70 BAR - MANUTENÇÃO. AF_06/2015</v>
          </cell>
          <cell r="D914" t="str">
            <v>H</v>
          </cell>
          <cell r="E914" t="str">
            <v>7,19</v>
          </cell>
        </row>
        <row r="915">
          <cell r="B915">
            <v>90642</v>
          </cell>
          <cell r="C915" t="str">
            <v>BOMBA TRIPLEX, PARA INJEÇÃO DE NATA DE CIMENTO, VAZÃO MÁXIMA DE 100 LITROS/MINUTO, PRESSÃO MÁXIMA DE 70 BAR - MATERIAIS NA OPERAÇÃO. AF_06/2015</v>
          </cell>
          <cell r="D915" t="str">
            <v>H</v>
          </cell>
          <cell r="E915" t="str">
            <v>14,91</v>
          </cell>
        </row>
        <row r="916">
          <cell r="B916">
            <v>90646</v>
          </cell>
          <cell r="C916" t="str">
            <v>BOMBA CENTRÍFUGA MONOESTÁGIO COM MOTOR ELÉTRICO MONOFÁSICO, POTÊNCIA 15 HP, DIÂMETRO DO ROTOR 173 MM, HM/Q = 30 MCA / 90 M3/H A 45 MCA / 55 M3/H - DEPRECIAÇÃO. AF_06/2015</v>
          </cell>
          <cell r="D916" t="str">
            <v>H</v>
          </cell>
          <cell r="E916" t="str">
            <v>0,81</v>
          </cell>
        </row>
        <row r="917">
          <cell r="B917">
            <v>90647</v>
          </cell>
          <cell r="C917" t="str">
            <v>BOMBA CENTRÍFUGA MONOESTÁGIO COM MOTOR ELÉTRICO MONOFÁSICO, POTÊNCIA 15 HP, DIÂMETRO DO ROTOR 173 MM, HM/Q = 30 MCA / 90 M3/H A 45 MCA / 55 M3/H - JUROS. AF_06/2015</v>
          </cell>
          <cell r="D917" t="str">
            <v>H</v>
          </cell>
          <cell r="E917" t="str">
            <v>0,09</v>
          </cell>
        </row>
        <row r="918">
          <cell r="B918">
            <v>90648</v>
          </cell>
          <cell r="C918" t="str">
            <v>BOMBA CENTRÍFUGA MONOESTÁGIO COM MOTOR ELÉTRICO MONOFÁSICO, POTÊNCIA 15 HP, DIÂMETRO DO ROTOR 173 MM, HM/Q = 30 MCA / 90 M3/H A 45 MCA / 55 M3/H - MANUTENÇÃO. AF_06/2015</v>
          </cell>
          <cell r="D918" t="str">
            <v>H</v>
          </cell>
          <cell r="E918" t="str">
            <v>0,88</v>
          </cell>
        </row>
        <row r="919">
          <cell r="B919">
            <v>90649</v>
          </cell>
          <cell r="C919" t="str">
            <v>BOMBA CENTRÍFUGA MONOESTÁGIO COM MOTOR ELÉTRICO MONOFÁSICO, POTÊNCIA 15 HP, DIÂMETRO DO ROTOR 173 MM, HM/Q = 30 MCA / 90 M3/H A 45 MCA / 55 M3/H - MATERIAIS NA OPERAÇÃO. AF_06/2015</v>
          </cell>
          <cell r="D919" t="str">
            <v>H</v>
          </cell>
          <cell r="E919" t="str">
            <v>8,84</v>
          </cell>
        </row>
        <row r="920">
          <cell r="B920">
            <v>90652</v>
          </cell>
          <cell r="C920" t="str">
            <v>BOMBA DE PROJEÇÃO DE CONCRETO SECO, POTÊNCIA 10 CV, VAZÃO 3 M3/H - DEPRECIAÇÃO. AF_06/2015</v>
          </cell>
          <cell r="D920" t="str">
            <v>H</v>
          </cell>
          <cell r="E920" t="str">
            <v>4,28</v>
          </cell>
        </row>
        <row r="921">
          <cell r="B921">
            <v>90653</v>
          </cell>
          <cell r="C921" t="str">
            <v>BOMBA DE PROJEÇÃO DE CONCRETO SECO, POTÊNCIA 10 CV, VAZÃO 3 M3/H - JUROS. AF_06/2015</v>
          </cell>
          <cell r="D921" t="str">
            <v>H</v>
          </cell>
          <cell r="E921" t="str">
            <v>0,50</v>
          </cell>
        </row>
        <row r="922">
          <cell r="B922">
            <v>90654</v>
          </cell>
          <cell r="C922" t="str">
            <v>BOMBA DE PROJEÇÃO DE CONCRETO SECO, POTÊNCIA 10 CV, VAZÃO 3 M3/H - MANUTENÇÃO. AF_06/2015</v>
          </cell>
          <cell r="D922" t="str">
            <v>H</v>
          </cell>
          <cell r="E922" t="str">
            <v>4,68</v>
          </cell>
        </row>
        <row r="923">
          <cell r="B923">
            <v>90655</v>
          </cell>
          <cell r="C923" t="str">
            <v>BOMBA DE PROJEÇÃO DE CONCRETO SECO, POTÊNCIA 10 CV, VAZÃO 3 M3/H - MATERIAIS NA OPERAÇÃO. AF_06/2015</v>
          </cell>
          <cell r="D923" t="str">
            <v>H</v>
          </cell>
          <cell r="E923" t="str">
            <v>5,82</v>
          </cell>
        </row>
        <row r="924">
          <cell r="B924">
            <v>90658</v>
          </cell>
          <cell r="C924" t="str">
            <v>BOMBA DE PROJEÇÃO DE CONCRETO SECO, POTÊNCIA 10 CV, VAZÃO 6 M3/H - DEPRECIAÇÃO. AF_06/2015</v>
          </cell>
          <cell r="D924" t="str">
            <v>H</v>
          </cell>
          <cell r="E924" t="str">
            <v>4,58</v>
          </cell>
        </row>
        <row r="925">
          <cell r="B925">
            <v>90659</v>
          </cell>
          <cell r="C925" t="str">
            <v>BOMBA DE PROJEÇÃO DE CONCRETO SECO, POTÊNCIA 10 CV, VAZÃO 6 M3/H - JUROS. AF_06/2015</v>
          </cell>
          <cell r="D925" t="str">
            <v>H</v>
          </cell>
          <cell r="E925" t="str">
            <v>0,54</v>
          </cell>
        </row>
        <row r="926">
          <cell r="B926">
            <v>90660</v>
          </cell>
          <cell r="C926" t="str">
            <v>BOMBA DE PROJEÇÃO DE CONCRETO SECO, POTÊNCIA 10 CV, VAZÃO 6 M3/H - MANUTENÇÃO. AF_06/2015</v>
          </cell>
          <cell r="D926" t="str">
            <v>H</v>
          </cell>
          <cell r="E926" t="str">
            <v>5,01</v>
          </cell>
        </row>
        <row r="927">
          <cell r="B927">
            <v>90661</v>
          </cell>
          <cell r="C927" t="str">
            <v>BOMBA DE PROJEÇÃO DE CONCRETO SECO, POTÊNCIA 10 CV, VAZÃO 6 M3/H - MATERIAIS NA OPERAÇÃO. AF_06/2015</v>
          </cell>
          <cell r="D927" t="str">
            <v>H</v>
          </cell>
          <cell r="E927" t="str">
            <v>5,82</v>
          </cell>
        </row>
        <row r="928">
          <cell r="B928">
            <v>90664</v>
          </cell>
          <cell r="C928" t="str">
            <v>PROJETOR PNEUMÁTICO DE ARGAMASSA PARA CHAPISCO E REBOCO COM RECIPIENTE ACOPLADO, TIPO CANEQUINHA, COM COMPRESSOR DE AR REBOCÁVEL VAZÃO 89 PCM E MOTOR DIESEL DE 20 CV - DEPRECIAÇÃO. AF_06/2015</v>
          </cell>
          <cell r="D928" t="str">
            <v>H</v>
          </cell>
          <cell r="E928" t="str">
            <v>5,78</v>
          </cell>
        </row>
        <row r="929">
          <cell r="B929">
            <v>90665</v>
          </cell>
          <cell r="C929" t="str">
            <v>PROJETOR PNEUMÁTICO DE ARGAMASSA PARA CHAPISCO E REBOCO COM RECIPIENTE ACOPLADO, TIPO CANEQUINHA, COM COMPRESSOR DE AR REBOCÁVEL VAZÃO 89 PCM E MOTOR DIESEL DE 20 CV - JUROS. AF_06/2015</v>
          </cell>
          <cell r="D929" t="str">
            <v>H</v>
          </cell>
          <cell r="E929" t="str">
            <v>0,79</v>
          </cell>
        </row>
        <row r="930">
          <cell r="B930">
            <v>90666</v>
          </cell>
          <cell r="C930" t="str">
            <v>PROJETOR PNEUMÁTICO DE ARGAMASSA PARA CHAPISCO E REBOCO COM RECIPIENTE ACOPLADO, TIPO CANEQUINHA, COM COMPRESSOR DE AR REBOCÁVEL VAZÃO 89 PCM E MOTOR DIESEL DE 20 CV - MANUTENÇÃO. AF_06/2015</v>
          </cell>
          <cell r="D930" t="str">
            <v>H</v>
          </cell>
          <cell r="E930" t="str">
            <v>7,22</v>
          </cell>
        </row>
        <row r="931">
          <cell r="B931">
            <v>90667</v>
          </cell>
          <cell r="C931" t="str">
            <v>PROJETOR PNEUMÁTICO DE ARGAMASSA PARA CHAPISCO E REBOCO COM RECIPIENTE ACOPLADO, TIPO CANEQUINHA, COM COMPRESSOR DE AR REBOCÁVEL VAZÃO 89 PCM E MOTOR DIESEL DE 20 CV - MATERIAIS NA OPERAÇÃO. AF_06/2015</v>
          </cell>
          <cell r="D931" t="str">
            <v>H</v>
          </cell>
          <cell r="E931" t="str">
            <v>17,75</v>
          </cell>
        </row>
        <row r="932">
          <cell r="B932">
            <v>90670</v>
          </cell>
          <cell r="C932" t="str">
            <v>PERFURATRIZ COM TORRE METÁLICA PARA EXECUÇÃO DE ESTACA HÉLICE CONTÍNUA, PROFUNDIDADE MÁXIMA DE 30 M, DIÂMETRO MÁXIMO DE 800 MM, POTÊNCIA INSTALADA DE 268 HP, MESA ROTATIVA COM TORQUE MÁXIMO DE 170 KNM - DEPRECIAÇÃO. AF_06/2015</v>
          </cell>
          <cell r="D932" t="str">
            <v>H</v>
          </cell>
          <cell r="E932" t="str">
            <v>219,73</v>
          </cell>
        </row>
        <row r="933">
          <cell r="B933">
            <v>90671</v>
          </cell>
          <cell r="C933" t="str">
            <v>PERFURATRIZ COM TORRE METÁLICA PARA EXECUÇÃO DE ESTACA HÉLICE CONTÍNUA, PROFUNDIDADE MÁXIMA DE 30 M, DIÂMETRO MÁXIMO DE 800 MM, POTÊNCIA INSTALADA DE 268 HP, MESA ROTATIVA COM TORQUE MÁXIMO DE 170 KNM - JUROS. AF_06/2015</v>
          </cell>
          <cell r="D933" t="str">
            <v>H</v>
          </cell>
          <cell r="E933" t="str">
            <v>30,50</v>
          </cell>
        </row>
        <row r="934">
          <cell r="B934">
            <v>90672</v>
          </cell>
          <cell r="C934" t="str">
            <v>PERFURATRIZ COM TORRE METÁLICA PARA EXECUÇÃO DE ESTACA HÉLICE CONTÍNUA, PROFUNDIDADE MÁXIMA DE 30 M, DIÂMETRO MÁXIMO DE 800 MM, POTÊNCIA INSTALADA DE 268 HP, MESA ROTATIVA COM TORQUE MÁXIMO DE 170 KNM - MANUTENÇÃO. AF_06/2015</v>
          </cell>
          <cell r="D934" t="str">
            <v>H</v>
          </cell>
          <cell r="E934" t="str">
            <v>274,97</v>
          </cell>
        </row>
        <row r="935">
          <cell r="B935">
            <v>90673</v>
          </cell>
          <cell r="C935" t="str">
            <v>PERFURATRIZ COM TORRE METÁLICA PARA EXECUÇÃO DE ESTACA HÉLICE CONTÍNUA, PROFUNDIDADE MÁXIMA DE 30 M, DIÂMETRO MÁXIMO DE 800 MM, POTÊNCIA INSTALADA DE 268 HP, MESA ROTATIVA COM TORQUE MÁXIMO DE 170 KNM - MATERIAIS NA OPERAÇÃO. AF_06/2015</v>
          </cell>
          <cell r="D935" t="str">
            <v>H</v>
          </cell>
          <cell r="E935" t="str">
            <v>141,92</v>
          </cell>
        </row>
        <row r="936">
          <cell r="B936">
            <v>90676</v>
          </cell>
          <cell r="C936" t="str">
            <v>PERFURATRIZ HIDRÁULICA SOBRE CAMINHÃO COM TRADO CURTO ACOPLADO, PROFUNDIDADE MÁXIMA DE 20 M, DIÂMETRO MÁXIMO DE 1500 MM, POTÊNCIA INSTALADA DE 137 HP, MESA ROTATIVA COM TORQUE MÁXIMO DE 30 KNM - DEPRECIAÇÃO. AF_06/2015</v>
          </cell>
          <cell r="D936" t="str">
            <v>H</v>
          </cell>
          <cell r="E936" t="str">
            <v>102,44</v>
          </cell>
        </row>
        <row r="937">
          <cell r="B937">
            <v>90677</v>
          </cell>
          <cell r="C937" t="str">
            <v>PERFURATRIZ HIDRÁULICA SOBRE CAMINHÃO COM TRADO CURTO ACOPLADO, PROFUNDIDADE MÁXIMA DE 20 M, DIÂMETRO MÁXIMO DE 1500 MM, POTÊNCIA INSTALADA DE 137 HP, MESA ROTATIVA COM TORQUE MÁXIMO DE 30 KNM - JUROS. AF_06/2015</v>
          </cell>
          <cell r="D937" t="str">
            <v>H</v>
          </cell>
          <cell r="E937" t="str">
            <v>15,56</v>
          </cell>
        </row>
        <row r="938">
          <cell r="B938">
            <v>90678</v>
          </cell>
          <cell r="C938" t="str">
            <v>PERFURATRIZ HIDRÁULICA SOBRE CAMINHÃO COM TRADO CURTO ACOPLADO, PROFUNDIDADE MÁXIMA DE 20 M, DIÂMETRO MÁXIMO DE 1500 MM, POTÊNCIA INSTALADA DE 137 HP, MESA ROTATIVA COM TORQUE MÁXIMO DE 30 KNM - MANUTENÇÃO. AF_06/2015</v>
          </cell>
          <cell r="D938" t="str">
            <v>H</v>
          </cell>
          <cell r="E938" t="str">
            <v>139,95</v>
          </cell>
        </row>
        <row r="939">
          <cell r="B939">
            <v>90679</v>
          </cell>
          <cell r="C939" t="str">
            <v>PERFURATRIZ HIDRÁULICA SOBRE CAMINHÃO COM TRADO CURTO ACOPLADO, PROFUNDIDADE MÁXIMA DE 20 M, DIÂMETRO MÁXIMO DE 1500 MM, POTÊNCIA INSTALADA DE 137 HP, MESA ROTATIVA COM TORQUE MÁXIMO DE 30 KNM - MATERIAIS NA OPERAÇÃO. AF_06/2015</v>
          </cell>
          <cell r="D939" t="str">
            <v>H</v>
          </cell>
          <cell r="E939" t="str">
            <v>108,84</v>
          </cell>
        </row>
        <row r="940">
          <cell r="B940">
            <v>90682</v>
          </cell>
          <cell r="C940" t="str">
            <v>MANIPULADOR TELESCÓPICO, POTÊNCIA DE 85 HP, CAPACIDADE DE CARGA DE 3.500 KG, ALTURA MÁXIMA DE ELEVAÇÃO DE 12,3 M - DEPRECIAÇÃO. AF_06/2015</v>
          </cell>
          <cell r="D940" t="str">
            <v>H</v>
          </cell>
          <cell r="E940" t="str">
            <v>30,01</v>
          </cell>
        </row>
        <row r="941">
          <cell r="B941">
            <v>90683</v>
          </cell>
          <cell r="C941" t="str">
            <v>MANIPULADOR TELESCÓPICO, POTÊNCIA DE 85 HP, CAPACIDADE DE CARGA DE 3.500 KG, ALTURA MÁXIMA DE ELEVAÇÃO DE 12,3 M - JUROS. AF_06/2015</v>
          </cell>
          <cell r="D941" t="str">
            <v>H</v>
          </cell>
          <cell r="E941" t="str">
            <v>3,56</v>
          </cell>
        </row>
        <row r="942">
          <cell r="B942">
            <v>90684</v>
          </cell>
          <cell r="C942" t="str">
            <v>MANIPULADOR TELESCÓPICO, POTÊNCIA DE 85 HP, CAPACIDADE DE CARGA DE 3.500 KG, ALTURA MÁXIMA DE ELEVAÇÃO DE 12,3 M - MANUTENÇÃO. AF_06/2015</v>
          </cell>
          <cell r="D942" t="str">
            <v>H</v>
          </cell>
          <cell r="E942" t="str">
            <v>32,83</v>
          </cell>
        </row>
        <row r="943">
          <cell r="B943">
            <v>90685</v>
          </cell>
          <cell r="C943" t="str">
            <v>MANIPULADOR TELESCÓPICO, POTÊNCIA DE 85 HP, CAPACIDADE DE CARGA DE 3.500 KG, ALTURA MÁXIMA DE ELEVAÇÃO DE 12,3 M - MATERIAIS NA OPERAÇÃO. AF_06/2015</v>
          </cell>
          <cell r="D943" t="str">
            <v>H</v>
          </cell>
          <cell r="E943" t="str">
            <v>67,52</v>
          </cell>
        </row>
        <row r="944">
          <cell r="B944">
            <v>90688</v>
          </cell>
          <cell r="C944" t="str">
            <v>MINICARREGADEIRA SOBRE RODAS, POTÊNCIA LÍQUIDA DE 47 HP, CAPACIDADE NOMINAL DE OPERAÇÃO DE 646 KG - DEPRECIAÇÃO. AF_06/2015</v>
          </cell>
          <cell r="D944" t="str">
            <v>H</v>
          </cell>
          <cell r="E944" t="str">
            <v>18,40</v>
          </cell>
        </row>
        <row r="945">
          <cell r="B945">
            <v>90689</v>
          </cell>
          <cell r="C945" t="str">
            <v>MINICARREGADEIRA SOBRE RODAS, POTÊNCIA LÍQUIDA DE 47 HP, CAPACIDADE NOMINAL DE OPERAÇÃO DE 646 KG - JUROS. AF_06/2015</v>
          </cell>
          <cell r="D945" t="str">
            <v>H</v>
          </cell>
          <cell r="E945" t="str">
            <v>1,86</v>
          </cell>
        </row>
        <row r="946">
          <cell r="B946">
            <v>90690</v>
          </cell>
          <cell r="C946" t="str">
            <v>MINICARREGADEIRA SOBRE RODAS, POTÊNCIA LÍQUIDA DE 47 HP, CAPACIDADE NOMINAL DE OPERAÇÃO DE 646 KG - MANUTENÇÃO. AF_06/2015</v>
          </cell>
          <cell r="D946" t="str">
            <v>H</v>
          </cell>
          <cell r="E946" t="str">
            <v>23,00</v>
          </cell>
        </row>
        <row r="947">
          <cell r="B947">
            <v>90691</v>
          </cell>
          <cell r="C947" t="str">
            <v>MINICARREGADEIRA SOBRE RODAS, POTÊNCIA LÍQUIDA DE 47 HP, CAPACIDADE NOMINAL DE OPERAÇÃO DE 646 KG - MATERIAIS NA OPERAÇÃO. AF_06/2015</v>
          </cell>
          <cell r="D947" t="str">
            <v>H</v>
          </cell>
          <cell r="E947" t="str">
            <v>47,28</v>
          </cell>
        </row>
        <row r="948">
          <cell r="B948">
            <v>90957</v>
          </cell>
          <cell r="C948" t="str">
            <v>COMPRESSOR DE AR REBOCÁVEL, VAZÃO 189 PCM, PRESSÃO EFETIVA DE TRABALHO 102 PSI, MOTOR DIESEL, POTÊNCIA 63 CV - DEPRECIAÇÃO. AF_06/2015</v>
          </cell>
          <cell r="D948" t="str">
            <v>H</v>
          </cell>
          <cell r="E948" t="str">
            <v>4,30</v>
          </cell>
        </row>
        <row r="949">
          <cell r="B949">
            <v>90958</v>
          </cell>
          <cell r="C949" t="str">
            <v>COMPRESSOR DE AR REBOCÁVEL, VAZÃO 189 PCM, PRESSÃO EFETIVA DE TRABALHO 102 PSI, MOTOR DIESEL, POTÊNCIA 63 CV - JUROS. AF_06/2015</v>
          </cell>
          <cell r="D949" t="str">
            <v>H</v>
          </cell>
          <cell r="E949" t="str">
            <v>0,59</v>
          </cell>
        </row>
        <row r="950">
          <cell r="B950">
            <v>90960</v>
          </cell>
          <cell r="C950" t="str">
            <v>COMPRESSOR DE AR REBOCÁVEL, VAZÃO 89 PCM, PRESSÃO EFETIVA DE TRABALHO 102 PSI, MOTOR DIESEL, POTÊNCIA 20 CV - DEPRECIAÇÃO. AF_06/2015</v>
          </cell>
          <cell r="D950" t="str">
            <v>H</v>
          </cell>
          <cell r="E950" t="str">
            <v>5,75</v>
          </cell>
        </row>
        <row r="951">
          <cell r="B951">
            <v>90961</v>
          </cell>
          <cell r="C951" t="str">
            <v>COMPRESSOR DE AR REBOCÁVEL, VAZÃO 89 PCM, PRESSÃO EFETIVA DE TRABALHO 102 PSI, MOTOR DIESEL, POTÊNCIA 20 CV - JUROS. AF_06/2015</v>
          </cell>
          <cell r="D951" t="str">
            <v>H</v>
          </cell>
          <cell r="E951" t="str">
            <v>0,79</v>
          </cell>
        </row>
        <row r="952">
          <cell r="B952">
            <v>90962</v>
          </cell>
          <cell r="C952" t="str">
            <v>COMPRESSOR DE AR REBOCÁVEL, VAZÃO 89 PCM, PRESSÃO EFETIVA DE TRABALHO 102 PSI, MOTOR DIESEL, POTÊNCIA 20 CV - MANUTENÇÃO. AF_06/2015</v>
          </cell>
          <cell r="D952" t="str">
            <v>H</v>
          </cell>
          <cell r="E952" t="str">
            <v>7,19</v>
          </cell>
        </row>
        <row r="953">
          <cell r="B953">
            <v>90963</v>
          </cell>
          <cell r="C953" t="str">
            <v>COMPRESSOR DE AR REBOCÁVEL, VAZÃO 89 PCM, PRESSÃO EFETIVA DE TRABALHO 102 PSI, MOTOR DIESEL, POTÊNCIA 20 CV - MATERIAIS NA OPERAÇÃO. AF_06/2015</v>
          </cell>
          <cell r="D953" t="str">
            <v>H</v>
          </cell>
          <cell r="E953" t="str">
            <v>17,75</v>
          </cell>
        </row>
        <row r="954">
          <cell r="B954">
            <v>90968</v>
          </cell>
          <cell r="C954" t="str">
            <v>COMPRESSOR DE AR REBOCAVEL, VAZÃO 250 PCM, PRESSAO DE TRABALHO 102 PSI, MOTOR A DIESEL POTÊNCIA 81 CV - DEPRECIAÇÃO. AF_06/2015</v>
          </cell>
          <cell r="D954" t="str">
            <v>H</v>
          </cell>
          <cell r="E954" t="str">
            <v>5,76</v>
          </cell>
        </row>
        <row r="955">
          <cell r="B955">
            <v>90969</v>
          </cell>
          <cell r="C955" t="str">
            <v>COMPRESSOR DE AR REBOCAVEL, VAZÃO 250 PCM, PRESSAO DE TRABALHO 102 PSI, MOTOR A DIESEL POTÊNCIA 81 CV - JUROS. AF_06/2015</v>
          </cell>
          <cell r="D955" t="str">
            <v>H</v>
          </cell>
          <cell r="E955" t="str">
            <v>0,80</v>
          </cell>
        </row>
        <row r="956">
          <cell r="B956">
            <v>90970</v>
          </cell>
          <cell r="C956" t="str">
            <v>COMPRESSOR DE AR REBOCAVEL, VAZÃO 250 PCM, PRESSAO DE TRABALHO 102 PSI, MOTOR A DIESEL POTÊNCIA 81 CV - MANUTENÇÃO. AF_06/2015</v>
          </cell>
          <cell r="D956" t="str">
            <v>H</v>
          </cell>
          <cell r="E956" t="str">
            <v>7,21</v>
          </cell>
        </row>
        <row r="957">
          <cell r="B957">
            <v>90971</v>
          </cell>
          <cell r="C957" t="str">
            <v>COMPRESSOR DE AR REBOCAVEL, VAZÃO 250 PCM, PRESSAO DE TRABALHO 102 PSI, MOTOR A DIESEL POTÊNCIA 81 CV - MATERIAIS NA OPERAÇÃO. AF_06/2015</v>
          </cell>
          <cell r="D957" t="str">
            <v>H</v>
          </cell>
          <cell r="E957" t="str">
            <v>71,92</v>
          </cell>
        </row>
        <row r="958">
          <cell r="B958">
            <v>90975</v>
          </cell>
          <cell r="C958" t="str">
            <v>COMPRESSOR DE AR REBOCÁVEL, VAZÃO 748 PCM, PRESSÃO EFETIVA DE TRABALHO 102 PSI, MOTOR DIESEL, POTÊNCIA 210 CV - DEPRECIAÇÃO. AF_06/2015</v>
          </cell>
          <cell r="D958" t="str">
            <v>H</v>
          </cell>
          <cell r="E958" t="str">
            <v>14,64</v>
          </cell>
        </row>
        <row r="959">
          <cell r="B959">
            <v>90976</v>
          </cell>
          <cell r="C959" t="str">
            <v>COMPRESSOR DE AR REBOCÁVEL, VAZÃO 748 PCM, PRESSÃO EFETIVA DE TRABALHO 102 PSI, MOTOR DIESEL, POTÊNCIA 210 CV - JUROS. AF_06/2015</v>
          </cell>
          <cell r="D959" t="str">
            <v>H</v>
          </cell>
          <cell r="E959" t="str">
            <v>2,03</v>
          </cell>
        </row>
        <row r="960">
          <cell r="B960">
            <v>90977</v>
          </cell>
          <cell r="C960" t="str">
            <v>COMPRESSOR DE AR REBOCÁVEL, VAZÃO 748 PCM, PRESSÃO EFETIVA DE TRABALHO 102 PSI, MOTOR DIESEL, POTÊNCIA 210 CV - MANUTENÇÃO. AF_06/2015</v>
          </cell>
          <cell r="D960" t="str">
            <v>H</v>
          </cell>
          <cell r="E960" t="str">
            <v>18,32</v>
          </cell>
        </row>
        <row r="961">
          <cell r="B961">
            <v>90978</v>
          </cell>
          <cell r="C961" t="str">
            <v>COMPRESSOR DE AR REBOCÁVEL, VAZÃO 748 PCM, PRESSÃO EFETIVA DE TRABALHO 102 PSI, MOTOR DIESEL, POTÊNCIA 210 CV - MATERIAIS NA OPERAÇÃO. AF_06/2015</v>
          </cell>
          <cell r="D961" t="str">
            <v>H</v>
          </cell>
          <cell r="E961" t="str">
            <v>186,58</v>
          </cell>
        </row>
        <row r="962">
          <cell r="B962">
            <v>90992</v>
          </cell>
          <cell r="C962" t="str">
            <v>COMPRESSOR DE AR REBOCAVEL, VAZÃO 400 PCM, PRESSAO DE TRABALHO 102 PSI, MOTOR A DIESEL POTÊNCIA 110 CV - DEPRECIAÇÃO. AF_06/2015</v>
          </cell>
          <cell r="D962" t="str">
            <v>H</v>
          </cell>
          <cell r="E962" t="str">
            <v>6,83</v>
          </cell>
        </row>
        <row r="963">
          <cell r="B963">
            <v>90993</v>
          </cell>
          <cell r="C963" t="str">
            <v>COMPRESSOR DE AR REBOCAVEL, VAZÃO 400 PCM, PRESSAO DE TRABALHO 102 PSI, MOTOR A DIESEL POTÊNCIA 110 CV - JUROS. AF_06/2015</v>
          </cell>
          <cell r="D963" t="str">
            <v>H</v>
          </cell>
          <cell r="E963" t="str">
            <v>0,94</v>
          </cell>
        </row>
        <row r="964">
          <cell r="B964">
            <v>90994</v>
          </cell>
          <cell r="C964" t="str">
            <v>COMPRESSOR DE AR REBOCAVEL, VAZÃO 400 PCM, PRESSAO DE TRABALHO 102 PSI, MOTOR A DIESEL POTÊNCIA 110 CV - MANUTENÇÃO. AF_06/2015</v>
          </cell>
          <cell r="D964" t="str">
            <v>H</v>
          </cell>
          <cell r="E964" t="str">
            <v>8,55</v>
          </cell>
        </row>
        <row r="965">
          <cell r="B965">
            <v>90995</v>
          </cell>
          <cell r="C965" t="str">
            <v>COMPRESSOR DE AR REBOCAVEL, VAZÃO 400 PCM, PRESSAO DE TRABALHO 102 PSI, MOTOR A DIESEL POTÊNCIA 110 CV - MATERIAIS NA OPERAÇÃO. AF_06/2015</v>
          </cell>
          <cell r="D965" t="str">
            <v>H</v>
          </cell>
          <cell r="E965" t="str">
            <v>97,69</v>
          </cell>
        </row>
        <row r="966">
          <cell r="B966">
            <v>91021</v>
          </cell>
          <cell r="C966" t="str">
            <v>PERFURATRIZ HIDRÁULICA SOBRE CAMINHÃO COM TRADO CURTO ACOPLADO, PROFUNDIDADE MÁXIMA DE 20 M, DIÂMETRO MÁXIMO DE 1500 MM, POTÊNCIA INSTALADA DE 137 HP, MESA ROTATIVA COM TORQUE MÁXIMO DE 30 KNM - IMPOSTOS E SEGUROS. AF_06/2015</v>
          </cell>
          <cell r="D966" t="str">
            <v>H</v>
          </cell>
          <cell r="E966" t="str">
            <v>12,23</v>
          </cell>
        </row>
        <row r="967">
          <cell r="B967">
            <v>91026</v>
          </cell>
          <cell r="C967" t="str">
            <v>CAMINHÃO TRUCADO (C/ TERCEIRO EIXO) ELETRÔNICO - POTÊNCIA 231CV - PBT = 22000KG - DIST. ENTRE EIXOS 5170 MM - INCLUI CARROCERIA FIXA ABERTA DE MADEIRA - DEPRECIAÇÃO. AF_06/2015</v>
          </cell>
          <cell r="D967" t="str">
            <v>H</v>
          </cell>
          <cell r="E967" t="str">
            <v>20,29</v>
          </cell>
        </row>
        <row r="968">
          <cell r="B968">
            <v>91027</v>
          </cell>
          <cell r="C968" t="str">
            <v>CAMINHÃO TRUCADO (C/ TERCEIRO EIXO) ELETRÔNICO - POTÊNCIA 231CV - PBT = 22000KG - DIST. ENTRE EIXOS 5170 MM - INCLUI CARROCERIA FIXA ABERTA DE MADEIRA - JUROS. AF_06/2015</v>
          </cell>
          <cell r="D968" t="str">
            <v>H</v>
          </cell>
          <cell r="E968" t="str">
            <v>4,14</v>
          </cell>
        </row>
        <row r="969">
          <cell r="B969">
            <v>91028</v>
          </cell>
          <cell r="C969" t="str">
            <v>CAMINHÃO TRUCADO (C/ TERCEIRO EIXO) ELETRÔNICO - POTÊNCIA 231CV - PBT = 22000KG - DIST. ENTRE EIXOS 5170 MM - INCLUI CARROCERIA FIXA ABERTA DE MADEIRA - IMPOSTOS E SEGUROS. AF_06/2015</v>
          </cell>
          <cell r="D969" t="str">
            <v>H</v>
          </cell>
          <cell r="E969" t="str">
            <v>3,28</v>
          </cell>
        </row>
        <row r="970">
          <cell r="B970">
            <v>91029</v>
          </cell>
          <cell r="C970" t="str">
            <v>CAMINHÃO TRUCADO (C/ TERCEIRO EIXO) ELETRÔNICO - POTÊNCIA 231CV - PBT = 22000KG - DIST. ENTRE EIXOS 5170 MM - INCLUI CARROCERIA FIXA ABERTA DE MADEIRA - MANUTENÇÃO. AF_06/2015</v>
          </cell>
          <cell r="D970" t="str">
            <v>H</v>
          </cell>
          <cell r="E970" t="str">
            <v>37,15</v>
          </cell>
        </row>
        <row r="971">
          <cell r="B971">
            <v>91030</v>
          </cell>
          <cell r="C971" t="str">
            <v>CAMINHÃO TRUCADO (C/ TERCEIRO EIXO) ELETRÔNICO - POTÊNCIA 231CV - PBT = 22000KG - DIST. ENTRE EIXOS 5170 MM - INCLUI CARROCERIA FIXA ABERTA DE MADEIRA - MATERIAIS NA OPERAÇÃO. AF_06/2015</v>
          </cell>
          <cell r="D971" t="str">
            <v>H</v>
          </cell>
          <cell r="E971" t="str">
            <v>174,09</v>
          </cell>
        </row>
        <row r="972">
          <cell r="B972">
            <v>91273</v>
          </cell>
          <cell r="C972" t="str">
            <v>PLACA VIBRATÓRIA REVERSÍVEL COM MOTOR 4 TEMPOS A GASOLINA, FORÇA CENTRÍFUGA DE 25 KN (2500 KGF), POTÊNCIA 5,5 CV - DEPRECIAÇÃO. AF_08/2015</v>
          </cell>
          <cell r="D972" t="str">
            <v>H</v>
          </cell>
          <cell r="E972" t="str">
            <v>0,51</v>
          </cell>
        </row>
        <row r="973">
          <cell r="B973">
            <v>91274</v>
          </cell>
          <cell r="C973" t="str">
            <v>PLACA VIBRATÓRIA REVERSÍVEL COM MOTOR 4 TEMPOS A GASOLINA, FORÇA CENTRÍFUGA DE 25 KN (2500 KGF), POTÊNCIA 5,5 CV - JUROS. AF_08/2015</v>
          </cell>
          <cell r="D973" t="str">
            <v>H</v>
          </cell>
          <cell r="E973" t="str">
            <v>0,07</v>
          </cell>
        </row>
        <row r="974">
          <cell r="B974">
            <v>91275</v>
          </cell>
          <cell r="C974" t="str">
            <v>PLACA VIBRATÓRIA REVERSÍVEL COM MOTOR 4 TEMPOS A GASOLINA, FORÇA CENTRÍFUGA DE 25 KN (2500 KGF), POTÊNCIA 5,5 CV - MANUTENÇÃO. AF_08/2015</v>
          </cell>
          <cell r="D974" t="str">
            <v>H</v>
          </cell>
          <cell r="E974" t="str">
            <v>0,64</v>
          </cell>
        </row>
        <row r="975">
          <cell r="B975">
            <v>91276</v>
          </cell>
          <cell r="C975" t="str">
            <v>PLACA VIBRATÓRIA REVERSÍVEL COM MOTOR 4 TEMPOS A GASOLINA, FORÇA CENTRÍFUGA DE 25 KN (2500 KGF), POTÊNCIA 5,5 CV - MATERIAIS NA OPERAÇÃO. AF_08/2015</v>
          </cell>
          <cell r="D975" t="str">
            <v>H</v>
          </cell>
          <cell r="E975" t="str">
            <v>10,16</v>
          </cell>
        </row>
        <row r="976">
          <cell r="B976">
            <v>91279</v>
          </cell>
          <cell r="C976" t="str">
            <v>CORTADORA DE PISO COM MOTOR 4 TEMPOS A GASOLINA, POTÊNCIA DE 13 HP, COM DISCO DE CORTE DIAMANTADO SEGMENTADO PARA CONCRETO, DIÂMETRO DE 350 MM, FURO DE 1" (14 X 1") - DEPRECIAÇÃO. AF_08/2015</v>
          </cell>
          <cell r="D976" t="str">
            <v>H</v>
          </cell>
          <cell r="E976" t="str">
            <v>0,98</v>
          </cell>
        </row>
        <row r="977">
          <cell r="B977">
            <v>91280</v>
          </cell>
          <cell r="C977" t="str">
            <v>CORTADORA DE PISO COM MOTOR 4 TEMPOS A GASOLINA, POTÊNCIA DE 13 HP, COM DISCO DE CORTE DIAMANTADO SEGMENTADO PARA CONCRETO, DIÂMETRO DE 350 MM, FURO DE 1" (14 X 1") - JUROS. AF_08/2015</v>
          </cell>
          <cell r="D977" t="str">
            <v>H</v>
          </cell>
          <cell r="E977" t="str">
            <v>0,11</v>
          </cell>
        </row>
        <row r="978">
          <cell r="B978">
            <v>91281</v>
          </cell>
          <cell r="C978" t="str">
            <v>CORTADORA DE PISO COM MOTOR 4 TEMPOS A GASOLINA, POTÊNCIA DE 13 HP, COM DISCO DE CORTE DIAMANTADO SEGMENTADO PARA CONCRETO, DIÂMETRO DE 350 MM, FURO DE 1" (14 X 1") - MANUTENÇÃO. AF_08/2015</v>
          </cell>
          <cell r="D978" t="str">
            <v>H</v>
          </cell>
          <cell r="E978" t="str">
            <v>1,23</v>
          </cell>
        </row>
        <row r="979">
          <cell r="B979">
            <v>91282</v>
          </cell>
          <cell r="C979" t="str">
            <v>CORTADORA DE PISO COM MOTOR 4 TEMPOS A GASOLINA, POTÊNCIA DE 13 HP, COM DISCO DE CORTE DIAMANTADO SEGMENTADO PARA CONCRETO, DIÂMETRO DE 350 MM, FURO DE 1" (14 X 1") - MATERIAIS NA OPERAÇÃO. AF_08/2015</v>
          </cell>
          <cell r="D979" t="str">
            <v>H</v>
          </cell>
          <cell r="E979" t="str">
            <v>10,23</v>
          </cell>
        </row>
        <row r="980">
          <cell r="B980">
            <v>91354</v>
          </cell>
          <cell r="C980" t="str">
            <v>CAMINHÃO TOCO, PESO BRUTO TOTAL 14.300 KG, CARGA ÚTIL MÁXIMA 9590 KG, DISTÂNCIA ENTRE EIXOS 4,76 M, POTÊNCIA 185 CV (NÃO INCLUI CARROCERIA) - DEPRECIAÇÃO. AF_06/2014</v>
          </cell>
          <cell r="D980" t="str">
            <v>H</v>
          </cell>
          <cell r="E980" t="str">
            <v>14,36</v>
          </cell>
        </row>
        <row r="981">
          <cell r="B981">
            <v>91355</v>
          </cell>
          <cell r="C981" t="str">
            <v>CAMINHÃO TOCO, PESO BRUTO TOTAL 14.300 KG, CARGA ÚTIL MÁXIMA 9590 KG, DISTÂNCIA ENTRE EIXOS 4,76 M, POTÊNCIA 185 CV (NÃO INCLUI CARROCERIA) - JUROS. AF_06/2014</v>
          </cell>
          <cell r="D981" t="str">
            <v>H</v>
          </cell>
          <cell r="E981" t="str">
            <v>3,01</v>
          </cell>
        </row>
        <row r="982">
          <cell r="B982">
            <v>91356</v>
          </cell>
          <cell r="C982" t="str">
            <v>CAMINHÃO TOCO, PESO BRUTO TOTAL 14.300 KG, CARGA ÚTIL MÁXIMA 9590 KG, DISTÂNCIA ENTRE EIXOS 4,76 M, POTÊNCIA 185 CV (NÃO INCLUI CARROCERIA) - IMPOSTOS E SEGUROS. AF_06/2014</v>
          </cell>
          <cell r="D982" t="str">
            <v>H</v>
          </cell>
          <cell r="E982" t="str">
            <v>2,38</v>
          </cell>
        </row>
        <row r="983">
          <cell r="B983">
            <v>91359</v>
          </cell>
          <cell r="C983" t="str">
            <v>CAMINHÃO PIPA 6.000 L, PESO BRUTO TOTAL 13.000 KG, DISTÂNCIA ENTRE EIXOS 4,80 M, POTÊNCIA 189 CV INCLUSIVE TANQUE DE AÇO PARA TRANSPORTE DE ÁGUA, CAPACIDADE 6 M3 - DEPRECIAÇÃO. AF_06/2014</v>
          </cell>
          <cell r="D983" t="str">
            <v>H</v>
          </cell>
          <cell r="E983" t="str">
            <v>17,95</v>
          </cell>
        </row>
        <row r="984">
          <cell r="B984">
            <v>91360</v>
          </cell>
          <cell r="C984" t="str">
            <v>CAMINHÃO PIPA 6.000 L, PESO BRUTO TOTAL 13.000 KG, DISTÂNCIA ENTRE EIXOS 4,80 M, POTÊNCIA 189 CV INCLUSIVE TANQUE DE AÇO PARA TRANSPORTE DE ÁGUA, CAPACIDADE 6 M3 - JUROS. AF_06/2014</v>
          </cell>
          <cell r="D984" t="str">
            <v>H</v>
          </cell>
          <cell r="E984" t="str">
            <v>3,44</v>
          </cell>
        </row>
        <row r="985">
          <cell r="B985">
            <v>91361</v>
          </cell>
          <cell r="C985" t="str">
            <v>CAMINHÃO PIPA 6.000 L, PESO BRUTO TOTAL 13.000 KG, DISTÂNCIA ENTRE EIXOS 4,80 M, POTÊNCIA 189 CV INCLUSIVE TANQUE DE AÇO PARA TRANSPORTE DE ÁGUA, CAPACIDADE 6 M3 - IMPOSTOS E SEGUROS. AF_06/2014</v>
          </cell>
          <cell r="D985" t="str">
            <v>H</v>
          </cell>
          <cell r="E985" t="str">
            <v>2,72</v>
          </cell>
        </row>
        <row r="986">
          <cell r="B986">
            <v>91367</v>
          </cell>
          <cell r="C986" t="str">
            <v>CAMINHÃO BASCULANTE 6 M3, PESO BRUTO TOTAL 16.000 KG, CARGA ÚTIL MÁXIMA 13.071 KG, DISTÂNCIA ENTRE EIXOS 4,80 M, POTÊNCIA 230 CV INCLUSIVE CAÇAMBA METÁLICA - DEPRECIAÇÃO. AF_06/2014</v>
          </cell>
          <cell r="D986" t="str">
            <v>H</v>
          </cell>
          <cell r="E986" t="str">
            <v>18,33</v>
          </cell>
        </row>
        <row r="987">
          <cell r="B987">
            <v>91368</v>
          </cell>
          <cell r="C987" t="str">
            <v>CAMINHÃO BASCULANTE 6 M3, PESO BRUTO TOTAL 16.000 KG, CARGA ÚTIL MÁXIMA 13.071 KG, DISTÂNCIA ENTRE EIXOS 4,80 M, POTÊNCIA 230 CV INCLUSIVE CAÇAMBA METÁLICA - JUROS. AF_06/2014</v>
          </cell>
          <cell r="D987" t="str">
            <v>H</v>
          </cell>
          <cell r="E987" t="str">
            <v>3,56</v>
          </cell>
        </row>
        <row r="988">
          <cell r="B988">
            <v>91369</v>
          </cell>
          <cell r="C988" t="str">
            <v>CAMINHÃO BASCULANTE 6 M3, PESO BRUTO TOTAL 16.000 KG, CARGA ÚTIL MÁXIMA 13.071 KG, DISTÂNCIA ENTRE EIXOS 4,80 M, POTÊNCIA 230 CV INCLUSIVE CAÇAMBA METÁLICA - IMPOSTOS E SEGUROS. AF_06/2014</v>
          </cell>
          <cell r="D988" t="str">
            <v>H</v>
          </cell>
          <cell r="E988" t="str">
            <v>2,82</v>
          </cell>
        </row>
        <row r="989">
          <cell r="B989">
            <v>91375</v>
          </cell>
          <cell r="C989" t="str">
            <v>CAMINHÃO TOCO, PESO BRUTO TOTAL 16.000 KG, CARGA ÚTIL MÁXIMA DE 10.685 KG, DISTÂNCIA ENTRE EIXOS 4,80 M, POTÊNCIA 189 CV EXCLUSIVE CARROCERIA - DEPRECIAÇÃO. AF_06/2014</v>
          </cell>
          <cell r="D989" t="str">
            <v>H</v>
          </cell>
          <cell r="E989" t="str">
            <v>15,76</v>
          </cell>
        </row>
        <row r="990">
          <cell r="B990">
            <v>91376</v>
          </cell>
          <cell r="C990" t="str">
            <v>CAMINHÃO TOCO, PESO BRUTO TOTAL 16.000 KG, CARGA ÚTIL MÁXIMA DE 10.685 KG, DISTÂNCIA ENTRE EIXOS 4,80 M, POTÊNCIA 189 CV EXCLUSIVE CARROCERIA - JUROS. AF_06/2014</v>
          </cell>
          <cell r="D990" t="str">
            <v>H</v>
          </cell>
          <cell r="E990" t="str">
            <v>3,31</v>
          </cell>
        </row>
        <row r="991">
          <cell r="B991">
            <v>91377</v>
          </cell>
          <cell r="C991" t="str">
            <v>CAMINHÃO TOCO, PESO BRUTO TOTAL 16.000 KG, CARGA ÚTIL MÁXIMA DE 10.685 KG, DISTÂNCIA ENTRE EIXOS 4,80 M, POTÊNCIA 189 CV EXCLUSIVE CARROCERIA - IMPOSTOS E SEGUROS. AF_06/2014</v>
          </cell>
          <cell r="D991" t="str">
            <v>H</v>
          </cell>
          <cell r="E991" t="str">
            <v>2,62</v>
          </cell>
        </row>
        <row r="992">
          <cell r="B992">
            <v>91380</v>
          </cell>
          <cell r="C992" t="str">
            <v>CAMINHÃO BASCULANTE 10 M3, TRUCADO CABINE SIMPLES, PESO BRUTO TOTAL 23.000 KG, CARGA ÚTIL MÁXIMA 15.935 KG, DISTÂNCIA ENTRE EIXOS 4,80 M, POTÊNCIA 230 CV INCLUSIVE CAÇAMBA METÁLICA - DEPRECIAÇÃO. AF_06/2014</v>
          </cell>
          <cell r="D992" t="str">
            <v>H</v>
          </cell>
          <cell r="E992" t="str">
            <v>24,14</v>
          </cell>
        </row>
        <row r="993">
          <cell r="B993">
            <v>91381</v>
          </cell>
          <cell r="C993" t="str">
            <v>CAMINHÃO BASCULANTE 10 M3, TRUCADO CABINE SIMPLES, PESO BRUTO TOTAL 23.000 KG, CARGA ÚTIL MÁXIMA 15.935 KG, DISTÂNCIA ENTRE EIXOS 4,80 M, POTÊNCIA 230 CV INCLUSIVE CAÇAMBA METÁLICA - JUROS. AF_06/2014</v>
          </cell>
          <cell r="D993" t="str">
            <v>H</v>
          </cell>
          <cell r="E993" t="str">
            <v>4,70</v>
          </cell>
        </row>
        <row r="994">
          <cell r="B994">
            <v>91382</v>
          </cell>
          <cell r="C994" t="str">
            <v>CAMINHÃO BASCULANTE 10 M3, TRUCADO CABINE SIMPLES, PESO BRUTO TOTAL 23.000 KG, CARGA ÚTIL MÁXIMA 15.935 KG, DISTÂNCIA ENTRE EIXOS 4,80 M, POTÊNCIA 230 CV INCLUSIVE CAÇAMBA METÁLICA - IMPOSTOS E SEGUROS. AF_06/2014</v>
          </cell>
          <cell r="D994" t="str">
            <v>H</v>
          </cell>
          <cell r="E994" t="str">
            <v>3,72</v>
          </cell>
        </row>
        <row r="995">
          <cell r="B995">
            <v>91383</v>
          </cell>
          <cell r="C995" t="str">
            <v>CAMINHÃO BASCULANTE 10 M3, TRUCADO CABINE SIMPLES, PESO BRUTO TOTAL 23.000 KG, CARGA ÚTIL MÁXIMA 15.935 KG, DISTÂNCIA ENTRE EIXOS 4,80 M, POTÊNCIA 230 CV INCLUSIVE CAÇAMBA METÁLICA - MANUTENÇÃO. AF_06/2014</v>
          </cell>
          <cell r="D995" t="str">
            <v>H</v>
          </cell>
          <cell r="E995" t="str">
            <v>43,29</v>
          </cell>
        </row>
        <row r="996">
          <cell r="B996">
            <v>91384</v>
          </cell>
          <cell r="C996" t="str">
            <v>CAMINHÃO BASCULANTE 10 M3, TRUCADO CABINE SIMPLES, PESO BRUTO TOTAL 23.000 KG, CARGA ÚTIL MÁXIMA 15.935 KG, DISTÂNCIA ENTRE EIXOS 4,80 M, POTÊNCIA 230 CV INCLUSIVE CAÇAMBA METÁLICA - MATERIAIS NA OPERAÇÃO. AF_06/2014</v>
          </cell>
          <cell r="D996" t="str">
            <v>H</v>
          </cell>
          <cell r="E996" t="str">
            <v>168,27</v>
          </cell>
        </row>
        <row r="997">
          <cell r="B997">
            <v>91390</v>
          </cell>
          <cell r="C997" t="str">
            <v>CAMINHÃO TOCO, PBT 14.300 KG, CARGA ÚTIL MÁX. 9.710 KG, DIST. ENTRE EIXOS 3,56 M, POTÊNCIA 185 CV, INCLUSIVE CARROCERIA FIXA ABERTA DE MADEIRA P/ TRANSPORTE GERAL DE CARGA SECA, DIMEN. APROX. 2,50 X 6,50 X 0,50 M - DEPRECIAÇÃO. AF_06/2014</v>
          </cell>
          <cell r="D997" t="str">
            <v>H</v>
          </cell>
          <cell r="E997" t="str">
            <v>15,81</v>
          </cell>
        </row>
        <row r="998">
          <cell r="B998">
            <v>91391</v>
          </cell>
          <cell r="C998" t="str">
            <v>CAMINHÃO TOCO, PBT 14.300 KG, CARGA ÚTIL MÁX. 9.710 KG, DIST. ENTRE EIXOS 3,56 M, POTÊNCIA 185 CV, INCLUSIVE CARROCERIA FIXA ABERTA DE MADEIRA P/ TRANSPORTE GERAL DE CARGA SECA, DIMEN. APROX. 2,50 X 6,50 X 0,50 M - JUROS. AF_06/2014</v>
          </cell>
          <cell r="D998" t="str">
            <v>H</v>
          </cell>
          <cell r="E998" t="str">
            <v>3,20</v>
          </cell>
        </row>
        <row r="999">
          <cell r="B999">
            <v>91392</v>
          </cell>
          <cell r="C999" t="str">
            <v>CAMINHÃO TOCO, PBT 14.300 KG, CARGA ÚTIL MÁX. 9.710 KG, DIST. ENTRE EIXOS 3,56 M, POTÊNCIA 185 CV, INCLUSIVE CARROCERIA FIXA ABERTA DE MADEIRA P/ TRANSPORTE GERAL DE CARGA SECA, DIMEN. APROX. 2,50 X 6,50 X 0,50 M - IMPOSTOS E SEGUROS. AF_06/2014</v>
          </cell>
          <cell r="D999" t="str">
            <v>H</v>
          </cell>
          <cell r="E999" t="str">
            <v>2,53</v>
          </cell>
        </row>
        <row r="1000">
          <cell r="B1000">
            <v>91396</v>
          </cell>
          <cell r="C1000" t="str">
            <v>CAMINHÃO PIPA 10.000 L TRUCADO, PESO BRUTO TOTAL 23.000 KG, CARGA ÚTIL MÁXIMA 15.935 KG, DISTÂNCIA ENTRE EIXOS 4,8 M, POTÊNCIA 230 CV, INCLUSIVE TANQUE DE AÇO PARA TRANSPORTE DE ÁGUA - DEPRECIAÇÃO. AF_06/2014</v>
          </cell>
          <cell r="D1000" t="str">
            <v>H</v>
          </cell>
          <cell r="E1000" t="str">
            <v>24,74</v>
          </cell>
        </row>
        <row r="1001">
          <cell r="B1001">
            <v>91397</v>
          </cell>
          <cell r="C1001" t="str">
            <v>CAMINHÃO PIPA 10.000 L TRUCADO, PESO BRUTO TOTAL 23.000 KG, CARGA ÚTIL MÁXIMA 15.935 KG, DISTÂNCIA ENTRE EIXOS 4,8 M, POTÊNCIA 230 CV, INCLUSIVE TANQUE DE AÇO PARA TRANSPORTE DE ÁGUA - JUROS. AF_06/2014</v>
          </cell>
          <cell r="D1001" t="str">
            <v>H</v>
          </cell>
          <cell r="E1001" t="str">
            <v>4,81</v>
          </cell>
        </row>
        <row r="1002">
          <cell r="B1002">
            <v>91398</v>
          </cell>
          <cell r="C1002" t="str">
            <v>CAMINHÃO PIPA 10.000 L TRUCADO, PESO BRUTO TOTAL 23.000 KG, CARGA ÚTIL MÁXIMA 15.935 KG, DISTÂNCIA ENTRE EIXOS 4,8 M, POTÊNCIA 230 CV, INCLUSIVE TANQUE DE AÇO PARA TRANSPORTE DE ÁGUA - IMPOSTOS E SEGUROS. AF_06/2014</v>
          </cell>
          <cell r="D1002" t="str">
            <v>H</v>
          </cell>
          <cell r="E1002" t="str">
            <v>3,81</v>
          </cell>
        </row>
        <row r="1003">
          <cell r="B1003">
            <v>91402</v>
          </cell>
          <cell r="C1003" t="str">
            <v>CAMINHÃO BASCULANTE 6 M3 TOCO, PESO BRUTO TOTAL 16.000 KG, CARGA ÚTIL MÁXIMA 11.130 KG, DISTÂNCIA ENTRE EIXOS 5,36 M, POTÊNCIA 185 CV, INCLUSIVE CAÇAMBA METÁLICA - IMPOSTOS E SEGUROS. AF_06/2014</v>
          </cell>
          <cell r="D1003" t="str">
            <v>H</v>
          </cell>
          <cell r="E1003" t="str">
            <v>2,93</v>
          </cell>
        </row>
        <row r="1004">
          <cell r="B1004">
            <v>91466</v>
          </cell>
          <cell r="C1004" t="str">
            <v>GUINDAUTO HIDRÁULICO, CAPACIDADE MÁXIMA DE CARGA 6200 KG, MOMENTO MÁXIMO DE CARGA 11,7 TM, ALCANCE MÁXIMO HORIZONTAL 9,70 M, INCLUSIVE CAMINHÃO TOCO PBT 16.000 KG, POTÊNCIA DE 189 CV - IMPOSTOS E SEGUROS. AF_08/2015</v>
          </cell>
          <cell r="D1004" t="str">
            <v>H</v>
          </cell>
          <cell r="E1004" t="str">
            <v>3,36</v>
          </cell>
        </row>
        <row r="1005">
          <cell r="B1005">
            <v>91467</v>
          </cell>
          <cell r="C1005" t="str">
            <v>GUINDAUTO HIDRÁULICO, CAPACIDADE MÁXIMA DE CARGA 6200 KG, MOMENTO MÁXIMO DE CARGA 11,7 TM, ALCANCE MÁXIMO HORIZONTAL 9,70 M, INCLUSIVE CAMINHÃO TOCO PBT 16.000 KG, POTÊNCIA DE 189 CV - MATERIAIS NA OPERAÇÃO. AF_08/2015</v>
          </cell>
          <cell r="D1005" t="str">
            <v>H</v>
          </cell>
          <cell r="E1005" t="str">
            <v>187,65</v>
          </cell>
        </row>
        <row r="1006">
          <cell r="B1006">
            <v>91468</v>
          </cell>
          <cell r="C1006" t="str">
            <v>ESPARGIDOR DE ASFALTO PRESSURIZADO, TANQUE 6 M3 COM ISOLAÇÃO TÉRMICA, AQUECIDO COM 2 MAÇARICOS, COM BARRA ESPARGIDORA 3,60 M, MONTADO SOBRE CAMINHÃO  TOCO, PBT 14.300 KG, POTÊNCIA 185 CV - DEPRECIAÇÃO. AF_08/2015</v>
          </cell>
          <cell r="D1006" t="str">
            <v>H</v>
          </cell>
          <cell r="E1006" t="str">
            <v>22,84</v>
          </cell>
        </row>
        <row r="1007">
          <cell r="B1007">
            <v>91469</v>
          </cell>
          <cell r="C1007" t="str">
            <v>ESPARGIDOR DE ASFALTO PRESSURIZADO, TANQUE 6 M3 COM ISOLAÇÃO TÉRMICA, AQUECIDO COM 2 MAÇARICOS, COM BARRA ESPARGIDORA 3,60 M, MONTADO SOBRE CAMINHÃO  TOCO, PBT 14.300 KG, POTÊNCIA 185 CV - JUROS. AF_08/2015</v>
          </cell>
          <cell r="D1007" t="str">
            <v>H</v>
          </cell>
          <cell r="E1007" t="str">
            <v>4,50</v>
          </cell>
        </row>
        <row r="1008">
          <cell r="B1008">
            <v>91484</v>
          </cell>
          <cell r="C1008" t="str">
            <v>ESPARGIDOR DE ASFALTO PRESSURIZADO, TANQUE 6 M3 COM ISOLAÇÃO TÉRMICA, AQUECIDO COM 2 MAÇARICOS, COM BARRA ESPARGIDORA 3,60 M, MONTADO SOBRE CAMINHÃO  TOCO, PBT 14.300 KG, POTÊNCIA 185 CV - IMPOSTOS E SEGUROS. AF_08/2015</v>
          </cell>
          <cell r="D1008" t="str">
            <v>H</v>
          </cell>
          <cell r="E1008" t="str">
            <v>3,57</v>
          </cell>
        </row>
        <row r="1009">
          <cell r="B1009">
            <v>91485</v>
          </cell>
          <cell r="C1009" t="str">
            <v>ESPARGIDOR DE ASFALTO PRESSURIZADO, TANQUE 6 M3 COM ISOLAÇÃO TÉRMICA, AQUECIDO COM 2 MAÇARICOS, COM BARRA ESPARGIDORA 3,60 M, MONTADO SOBRE CAMINHÃO  TOCO, PBT 14.300 KG, POTÊNCIA 185 CV - MATERIAIS NA OPERAÇÃO. AF_08/2015</v>
          </cell>
          <cell r="D1009" t="str">
            <v>H</v>
          </cell>
          <cell r="E1009" t="str">
            <v>183,67</v>
          </cell>
        </row>
        <row r="1010">
          <cell r="B1010">
            <v>91529</v>
          </cell>
          <cell r="C1010" t="str">
            <v>COMPACTADOR DE SOLOS DE PERCUSSÃO (SOQUETE) COM MOTOR A GASOLINA 4 TEMPOS, POTÊNCIA 4 CV - DEPRECIAÇÃO. AF_08/2015</v>
          </cell>
          <cell r="D1010" t="str">
            <v>H</v>
          </cell>
          <cell r="E1010" t="str">
            <v>0,76</v>
          </cell>
        </row>
        <row r="1011">
          <cell r="B1011">
            <v>91530</v>
          </cell>
          <cell r="C1011" t="str">
            <v>COMPACTADOR DE SOLOS DE PERCUSSÃO (SOQUETE) COM MOTOR A GASOLINA 4 TEMPOS, POTÊNCIA 4 CV - JUROS. AF_08/2015</v>
          </cell>
          <cell r="D1011" t="str">
            <v>H</v>
          </cell>
          <cell r="E1011" t="str">
            <v>0,10</v>
          </cell>
        </row>
        <row r="1012">
          <cell r="B1012">
            <v>91531</v>
          </cell>
          <cell r="C1012" t="str">
            <v>COMPACTADOR DE SOLOS DE PERCUSSÃO (SOQUETE) COM MOTOR A GASOLINA 4 TEMPOS, POTÊNCIA 4 CV - MANUTENÇÃO. AF_08/2015</v>
          </cell>
          <cell r="D1012" t="str">
            <v>H</v>
          </cell>
          <cell r="E1012" t="str">
            <v>0,95</v>
          </cell>
        </row>
        <row r="1013">
          <cell r="B1013">
            <v>91532</v>
          </cell>
          <cell r="C1013" t="str">
            <v>COMPACTADOR DE SOLOS DE PERCUSSÃO (SOQUETE) COM MOTOR A GASOLINA 4 TEMPOS, POTÊNCIA 4 CV - MATERIAIS NA OPERAÇÃO. AF_08/2015</v>
          </cell>
          <cell r="D1013" t="str">
            <v>H</v>
          </cell>
          <cell r="E1013" t="str">
            <v>7,27</v>
          </cell>
        </row>
        <row r="1014">
          <cell r="B1014">
            <v>91629</v>
          </cell>
          <cell r="C1014" t="str">
            <v>GUINDAUTO HIDRÁULICO, CAPACIDADE MÁXIMA DE CARGA 6500 KG, MOMENTO MÁXIMO DE CARGA 5,8 TM, ALCANCE MÁXIMO HORIZONTAL 7,60 M, INCLUSIVE CAMINHÃO TOCO PBT 9.700 KG, POTÊNCIA DE 160 CV - DEPRECIAÇÃO. AF_08/2015</v>
          </cell>
          <cell r="D1014" t="str">
            <v>H</v>
          </cell>
          <cell r="E1014" t="str">
            <v>18,00</v>
          </cell>
        </row>
        <row r="1015">
          <cell r="B1015">
            <v>91630</v>
          </cell>
          <cell r="C1015" t="str">
            <v>GUINDAUTO HIDRÁULICO, CAPACIDADE MÁXIMA DE CARGA 6500 KG, MOMENTO MÁXIMO DE CARGA 5,8 TM, ALCANCE MÁXIMO HORIZONTAL 7,60 M, INCLUSIVE CAMINHÃO TOCO PBT 9.700 KG, POTÊNCIA DE 160 CV - JUROS. AF_08/2015</v>
          </cell>
          <cell r="D1015" t="str">
            <v>H</v>
          </cell>
          <cell r="E1015" t="str">
            <v>3,39</v>
          </cell>
        </row>
        <row r="1016">
          <cell r="B1016">
            <v>91631</v>
          </cell>
          <cell r="C1016" t="str">
            <v>GUINDAUTO HIDRÁULICO, CAPACIDADE MÁXIMA DE CARGA 6500 KG, MOMENTO MÁXIMO DE CARGA 5,8 TM, ALCANCE MÁXIMO HORIZONTAL 7,60 M, INCLUSIVE CAMINHÃO TOCO PBT 9.700 KG, POTÊNCIA DE 160 CV - IMPOSTOS E SEGUROS. AF_08/2015</v>
          </cell>
          <cell r="D1016" t="str">
            <v>H</v>
          </cell>
          <cell r="E1016" t="str">
            <v>2,68</v>
          </cell>
        </row>
        <row r="1017">
          <cell r="B1017">
            <v>91632</v>
          </cell>
          <cell r="C1017" t="str">
            <v>GUINDAUTO HIDRÁULICO, CAPACIDADE MÁXIMA DE CARGA 6500 KG, MOMENTO MÁXIMO DE CARGA 5,8 TM, ALCANCE MÁXIMO HORIZONTAL 7,60 M, INCLUSIVE CAMINHÃO TOCO PBT 9.700 KG, POTÊNCIA DE 160 CV - MANUTENÇÃO. AF_08/2015</v>
          </cell>
          <cell r="D1017" t="str">
            <v>H</v>
          </cell>
          <cell r="E1017" t="str">
            <v>30,64</v>
          </cell>
        </row>
        <row r="1018">
          <cell r="B1018">
            <v>91633</v>
          </cell>
          <cell r="C1018" t="str">
            <v>GUINDAUTO HIDRÁULICO, CAPACIDADE MÁXIMA DE CARGA 6500 KG, MOMENTO MÁXIMO DE CARGA 5,8 TM, ALCANCE MÁXIMO HORIZONTAL 7,60 M, INCLUSIVE CAMINHÃO TOCO PBT 9.700 KG, POTÊNCIA DE 160 CV - MATERIAIS NA OPERAÇÃO. AF_08/2015</v>
          </cell>
          <cell r="D1018" t="str">
            <v>H</v>
          </cell>
          <cell r="E1018" t="str">
            <v>158,82</v>
          </cell>
        </row>
        <row r="1019">
          <cell r="B1019">
            <v>91640</v>
          </cell>
          <cell r="C1019" t="str">
            <v>CAMINHÃO DE TRANSPORTE DE MATERIAL ASFÁLTICO 30.000 L, COM CAVALO MECÂNICO DE CAPACIDADE MÁXIMA DE TRAÇÃO COMBINADO DE 66.000 KG, POTÊNCIA 360 CV, INCLUSIVE TANQUE DE ASFALTO COM SERPENTINA - DEPRECIAÇÃO. AF_08/2015</v>
          </cell>
          <cell r="D1019" t="str">
            <v>H</v>
          </cell>
          <cell r="E1019" t="str">
            <v>32,47</v>
          </cell>
        </row>
        <row r="1020">
          <cell r="B1020">
            <v>91641</v>
          </cell>
          <cell r="C1020" t="str">
            <v>CAMINHÃO DE TRANSPORTE DE MATERIAL ASFÁLTICO 30.000 L, COM CAVALO MECÂNICO DE CAPACIDADE MÁXIMA DE TRAÇÃO COMBINADO DE 66.000 KG, POTÊNCIA 360 CV, INCLUSIVE TANQUE DE ASFALTO COM SERPENTINA - JUROS. AF_08/2015</v>
          </cell>
          <cell r="D1020" t="str">
            <v>H</v>
          </cell>
          <cell r="E1020" t="str">
            <v>6,64</v>
          </cell>
        </row>
        <row r="1021">
          <cell r="B1021">
            <v>91642</v>
          </cell>
          <cell r="C1021" t="str">
            <v>CAMINHÃO DE TRANSPORTE DE MATERIAL ASFÁLTICO 30.000 L, COM CAVALO MECÂNICO DE CAPACIDADE MÁXIMA DE TRAÇÃO COMBINADO DE 66.000 KG, POTÊNCIA 360 CV, INCLUSIVE TANQUE DE ASFALTO COM SERPENTINA - IMPOSTOS E SEGUROS. AF_08/2015</v>
          </cell>
          <cell r="D1021" t="str">
            <v>H</v>
          </cell>
          <cell r="E1021" t="str">
            <v>5,27</v>
          </cell>
        </row>
        <row r="1022">
          <cell r="B1022">
            <v>91643</v>
          </cell>
          <cell r="C1022" t="str">
            <v>CAMINHÃO DE TRANSPORTE DE MATERIAL ASFÁLTICO 30.000 L, COM CAVALO MECÂNICO DE CAPACIDADE MÁXIMA DE TRAÇÃO COMBINADO DE 66.000 KG, POTÊNCIA 360 CV, INCLUSIVE TANQUE DE ASFALTO COM SERPENTINA - MANUTENÇÃO. AF_08/2015</v>
          </cell>
          <cell r="D1022" t="str">
            <v>H</v>
          </cell>
          <cell r="E1022" t="str">
            <v>57,85</v>
          </cell>
        </row>
        <row r="1023">
          <cell r="B1023">
            <v>91644</v>
          </cell>
          <cell r="C1023" t="str">
            <v>CAMINHÃO DE TRANSPORTE DE MATERIAL ASFÁLTICO 30.000 L, COM CAVALO MECÂNICO DE CAPACIDADE MÁXIMA DE TRAÇÃO COMBINADO DE 66.000 KG, POTÊNCIA 360 CV, INCLUSIVE TANQUE DE ASFALTO COM SERPENTINA - MATERIAIS NA OPERAÇÃO. AF_08/2015</v>
          </cell>
          <cell r="D1023" t="str">
            <v>H</v>
          </cell>
          <cell r="E1023" t="str">
            <v>357,41</v>
          </cell>
        </row>
        <row r="1024">
          <cell r="B1024">
            <v>91688</v>
          </cell>
          <cell r="C1024" t="str">
            <v>SERRA CIRCULAR DE BANCADA COM MOTOR ELÉTRICO POTÊNCIA DE 5HP, COM COIFA PARA DISCO 10" - DEPRECIAÇÃO. AF_08/2015</v>
          </cell>
          <cell r="D1024" t="str">
            <v>H</v>
          </cell>
          <cell r="E1024" t="str">
            <v>0,11</v>
          </cell>
        </row>
        <row r="1025">
          <cell r="B1025">
            <v>91689</v>
          </cell>
          <cell r="C1025" t="str">
            <v>SERRA CIRCULAR DE BANCADA COM MOTOR ELÉTRICO POTÊNCIA DE 5HP, COM COIFA PARA DISCO 10" - JUROS. AF_08/2015</v>
          </cell>
          <cell r="D1025" t="str">
            <v>H</v>
          </cell>
          <cell r="E1025" t="str">
            <v>0,01</v>
          </cell>
        </row>
        <row r="1026">
          <cell r="B1026">
            <v>91690</v>
          </cell>
          <cell r="C1026" t="str">
            <v>SERRA CIRCULAR DE BANCADA COM MOTOR ELÉTRICO POTÊNCIA DE 5HP, COM COIFA PARA DISCO 10" - MANUTENÇÃO. AF_08/2015</v>
          </cell>
          <cell r="D1026" t="str">
            <v>H</v>
          </cell>
          <cell r="E1026" t="str">
            <v>0,08</v>
          </cell>
        </row>
        <row r="1027">
          <cell r="B1027">
            <v>91691</v>
          </cell>
          <cell r="C1027" t="str">
            <v>SERRA CIRCULAR DE BANCADA COM MOTOR ELÉTRICO POTÊNCIA DE 5HP, COM COIFA PARA DISCO 10" - MATERIAIS NA OPERAÇÃO. AF_08/2015</v>
          </cell>
          <cell r="D1027" t="str">
            <v>H</v>
          </cell>
          <cell r="E1027" t="str">
            <v>1,23</v>
          </cell>
        </row>
        <row r="1028">
          <cell r="B1028">
            <v>92040</v>
          </cell>
          <cell r="C1028" t="str">
            <v>DISTRIBUIDOR DE AGREGADOS REBOCAVEL, CAPACIDADE 1,9 M³, LARGURA DE TRABALHO 3,66 M - DEPRECIAÇÃO. AF_11/2015</v>
          </cell>
          <cell r="D1028" t="str">
            <v>H</v>
          </cell>
          <cell r="E1028" t="str">
            <v>7,00</v>
          </cell>
        </row>
        <row r="1029">
          <cell r="B1029">
            <v>92041</v>
          </cell>
          <cell r="C1029" t="str">
            <v>DISTRIBUIDOR DE AGREGADOS REBOCAVEL, CAPACIDADE 1,9 M³, LARGURA DE TRABALHO 3,66 M - JUROS. AF_11/2015</v>
          </cell>
          <cell r="D1029" t="str">
            <v>H</v>
          </cell>
          <cell r="E1029" t="str">
            <v>0,73</v>
          </cell>
        </row>
        <row r="1030">
          <cell r="B1030">
            <v>92042</v>
          </cell>
          <cell r="C1030" t="str">
            <v>DISTRIBUIDOR DE AGREGADOS REBOCAVEL, CAPACIDADE 1,9 M³, LARGURA DE TRABALHO 3,66 M - MANUTENÇÃO. AF_11/2015</v>
          </cell>
          <cell r="D1030" t="str">
            <v>H</v>
          </cell>
          <cell r="E1030" t="str">
            <v>5,84</v>
          </cell>
        </row>
        <row r="1031">
          <cell r="B1031">
            <v>92101</v>
          </cell>
          <cell r="C1031" t="str">
            <v>CAMINHÃO PARA EQUIPAMENTO DE LIMPEZA A SUCÇÃO COM CAMINHÃO TRUCADO DE PESO BRUTO TOTAL 23000 KG, CARGA ÚTIL MÁXIMA 15935 KG, DISTÂNCIA ENTRE EIXOS 4,80 M, POTÊNCIA 230 CV, INCLUSIVE LIMPADORA A SUCÇÃO, TANQUE 12000 L - DEPRECIAÇÃO. AF_11/2015</v>
          </cell>
          <cell r="D1031" t="str">
            <v>H</v>
          </cell>
          <cell r="E1031" t="str">
            <v>33,92</v>
          </cell>
        </row>
        <row r="1032">
          <cell r="B1032">
            <v>92102</v>
          </cell>
          <cell r="C1032" t="str">
            <v>CAMINHÃO PARA EQUIPAMENTO DE LIMPEZA A SUCÇÃO COM CAMINHÃO TRUCADO DE PESO BRUTO TOTAL 23000 KG, CARGA ÚTIL MÁXIMA 15935 KG, DISTÂNCIA ENTRE EIXOS 4,80 M, POTÊNCIA 230 CV, INCLUSIVE LIMPADORA A SUCÇÃO, TANQUE 12000 L - JUROS. AF_11/2015</v>
          </cell>
          <cell r="D1032" t="str">
            <v>H</v>
          </cell>
          <cell r="E1032" t="str">
            <v>6,03</v>
          </cell>
        </row>
        <row r="1033">
          <cell r="B1033">
            <v>92103</v>
          </cell>
          <cell r="C1033" t="str">
            <v>CAMINHÃO PARA EQUIPAMENTO DE LIMPEZA A SUCÇÃO COM CAMINHÃO TRUCADO DE PESO BRUTO TOTAL 23000 KG, CARGA ÚTIL MÁXIMA 15935 KG, DISTÂNCIA ENTRE EIXOS 4,80 M, POTÊNCIA 230 CV, INCLUSIVE LIMPADORA A SUCÇÃO, TANQUE 12000 L - IMPOSTOS E SEGUROS. AF_11/2015</v>
          </cell>
          <cell r="D1033" t="str">
            <v>H</v>
          </cell>
          <cell r="E1033" t="str">
            <v>4,77</v>
          </cell>
        </row>
        <row r="1034">
          <cell r="B1034">
            <v>92104</v>
          </cell>
          <cell r="C1034" t="str">
            <v>CAMINHÃO PARA EQUIPAMENTO DE LIMPEZA A SUCÇÃO COM CAMINHÃO TRUCADO DE PESO BRUTO TOTAL 23000 KG, CARGA ÚTIL MÁXIMA 15935 KG, DISTÂNCIA ENTRE EIXOS 4,80 M, POTÊNCIA 230 CV, INCLUSIVE LIMPADORA A SUCÇÃO, TANQUE 12000 L - MANUTENÇÃO. AF_11/2015</v>
          </cell>
          <cell r="D1034" t="str">
            <v>H</v>
          </cell>
          <cell r="E1034" t="str">
            <v>54,81</v>
          </cell>
        </row>
        <row r="1035">
          <cell r="B1035">
            <v>92105</v>
          </cell>
          <cell r="C1035" t="str">
            <v>CAMINHÃO PARA EQUIPAMENTO DE LIMPEZA A SUCÇÃO COM CAMINHÃO TRUCADO DE PESO BRUTO TOTAL 23000 KG, CARGA ÚTIL MÁX. 15935 KG, DISTÂNCIA ENTRE EIXOS 4,80 M, POTÊNCIA 230 CV, INCLUSIVE LIMPADORA A SUCÇÃO, TANQUE 12000 L - MATERIAIS NA OPERAÇÃO. AF_11/2015</v>
          </cell>
          <cell r="D1035" t="str">
            <v>H</v>
          </cell>
          <cell r="E1035" t="str">
            <v>228,33</v>
          </cell>
        </row>
        <row r="1036">
          <cell r="B1036">
            <v>92108</v>
          </cell>
          <cell r="C1036" t="str">
            <v>PENEIRA ROTATIVA COM MOTOR ELÉTRICO TRIFÁSICO DE 2 CV, CILINDRO DE 1 M X 0,60 M, COM FUROS DE 3,17 MM - DEPRECIAÇÃO. AF_11/2015</v>
          </cell>
          <cell r="D1036" t="str">
            <v>H</v>
          </cell>
          <cell r="E1036" t="str">
            <v>1,03</v>
          </cell>
        </row>
        <row r="1037">
          <cell r="B1037">
            <v>92109</v>
          </cell>
          <cell r="C1037" t="str">
            <v>PENEIRA ROTATIVA COM MOTOR ELÉTRICO TRIFÁSICO DE 2 CV, CILINDRO DE 1 M X 0,60 M, COM FUROS DE 3,17 MM - JUROS. AF_11/2015</v>
          </cell>
          <cell r="D1037" t="str">
            <v>H</v>
          </cell>
          <cell r="E1037" t="str">
            <v>0,12</v>
          </cell>
        </row>
        <row r="1038">
          <cell r="B1038">
            <v>92110</v>
          </cell>
          <cell r="C1038" t="str">
            <v>PENEIRA ROTATIVA COM MOTOR ELÉTRICO TRIFÁSICO DE 2 CV, CILINDRO DE 1 M X 0,60 M, COM FUROS DE 3,17 MM - MANUTENÇÃO. AF_11/2015</v>
          </cell>
          <cell r="D1038" t="str">
            <v>H</v>
          </cell>
          <cell r="E1038" t="str">
            <v>0,80</v>
          </cell>
        </row>
        <row r="1039">
          <cell r="B1039">
            <v>92111</v>
          </cell>
          <cell r="C1039" t="str">
            <v>PENEIRA ROTATIVA COM MOTOR ELÉTRICO TRIFÁSICO DE 2 CV, CILINDRO DE 1 M X 0,60 M, COM FUROS DE 3,17 MM - MATERIAIS NA OPERAÇÃO. AF_11/2015</v>
          </cell>
          <cell r="D1039" t="str">
            <v>H</v>
          </cell>
          <cell r="E1039" t="str">
            <v>1,13</v>
          </cell>
        </row>
        <row r="1040">
          <cell r="B1040">
            <v>92114</v>
          </cell>
          <cell r="C1040" t="str">
            <v>DOSADOR DE AREIA, CAPACIDADE DE 26 LITROS - DEPRECIAÇÃO. AF_11/2015</v>
          </cell>
          <cell r="D1040" t="str">
            <v>H</v>
          </cell>
          <cell r="E1040" t="str">
            <v>0,11</v>
          </cell>
        </row>
        <row r="1041">
          <cell r="B1041">
            <v>92115</v>
          </cell>
          <cell r="C1041" t="str">
            <v>DOSADOR DE AREIA, CAPACIDADE DE 26 LITROS - JUROS. AF_11/2015</v>
          </cell>
          <cell r="D1041" t="str">
            <v>H</v>
          </cell>
          <cell r="E1041" t="str">
            <v>0,01</v>
          </cell>
        </row>
        <row r="1042">
          <cell r="B1042">
            <v>92116</v>
          </cell>
          <cell r="C1042" t="str">
            <v>DOSADOR DE AREIA, CAPACIDADE DE 26 LITROS - MANUTENÇÃO. AF_11/2015</v>
          </cell>
          <cell r="D1042" t="str">
            <v>H</v>
          </cell>
          <cell r="E1042" t="str">
            <v>0,14</v>
          </cell>
        </row>
        <row r="1043">
          <cell r="B1043">
            <v>92133</v>
          </cell>
          <cell r="C1043" t="str">
            <v>CAMINHONETE COM MOTOR A DIESEL, POTÊNCIA 180 CV, CABINE DUPLA, 4X4 - DEPRECIAÇÃO. AF_11/2015</v>
          </cell>
          <cell r="D1043" t="str">
            <v>H</v>
          </cell>
          <cell r="E1043" t="str">
            <v>11,97</v>
          </cell>
        </row>
        <row r="1044">
          <cell r="B1044">
            <v>92134</v>
          </cell>
          <cell r="C1044" t="str">
            <v>CAMINHONETE COM MOTOR A DIESEL, POTÊNCIA 180 CV, CABINE DUPLA, 4X4 - JUROS. AF_11/2015</v>
          </cell>
          <cell r="D1044" t="str">
            <v>H</v>
          </cell>
          <cell r="E1044" t="str">
            <v>1,89</v>
          </cell>
        </row>
        <row r="1045">
          <cell r="B1045">
            <v>92135</v>
          </cell>
          <cell r="C1045" t="str">
            <v>CAMINHONETE COM MOTOR A DIESEL, POTÊNCIA 180 CV, CABINE DUPLA, 4X4 - IMPOSTOS E SEGUROS. AF_11/2015</v>
          </cell>
          <cell r="D1045" t="str">
            <v>H</v>
          </cell>
          <cell r="E1045" t="str">
            <v>1,49</v>
          </cell>
        </row>
        <row r="1046">
          <cell r="B1046">
            <v>92136</v>
          </cell>
          <cell r="C1046" t="str">
            <v>CAMINHONETE COM MOTOR A DIESEL, POTÊNCIA 180 CV, CABINE DUPLA, 4X4 - MANUTENÇÃO. AF_11/2015</v>
          </cell>
          <cell r="D1046" t="str">
            <v>H</v>
          </cell>
          <cell r="E1046" t="str">
            <v>14,97</v>
          </cell>
        </row>
        <row r="1047">
          <cell r="B1047">
            <v>92137</v>
          </cell>
          <cell r="C1047" t="str">
            <v>CAMINHONETE COM MOTOR A DIESEL, POTÊNCIA 180 CV, CABINE DUPLA, 4X4 - MATERIAIS NA OPERAÇÃO. AF_11/2015</v>
          </cell>
          <cell r="D1047" t="str">
            <v>H</v>
          </cell>
          <cell r="E1047" t="str">
            <v>41,81</v>
          </cell>
        </row>
        <row r="1048">
          <cell r="B1048">
            <v>92140</v>
          </cell>
          <cell r="C1048" t="str">
            <v>CAMINHONETE CABINE SIMPLES COM MOTOR 1.6 FLEX, CÂMBIO MANUAL, POTÊNCIA 101/104 CV, 2 PORTAS - DEPRECIAÇÃO. AF_11/2015</v>
          </cell>
          <cell r="D1048" t="str">
            <v>H</v>
          </cell>
          <cell r="E1048" t="str">
            <v>4,38</v>
          </cell>
        </row>
        <row r="1049">
          <cell r="B1049">
            <v>92141</v>
          </cell>
          <cell r="C1049" t="str">
            <v>CAMINHONETE CABINE SIMPLES COM MOTOR 1.6 FLEX, CÂMBIO MANUAL, POTÊNCIA 101/104 CV, 2 PORTAS - JUROS. AF_11/2015</v>
          </cell>
          <cell r="D1049" t="str">
            <v>H</v>
          </cell>
          <cell r="E1049" t="str">
            <v>0,69</v>
          </cell>
        </row>
        <row r="1050">
          <cell r="B1050">
            <v>92142</v>
          </cell>
          <cell r="C1050" t="str">
            <v>CAMINHONETE CABINE SIMPLES COM MOTOR 1.6 FLEX, CÂMBIO MANUAL, POTÊNCIA 101/104 CV, 2 PORTAS - IMPOSTOS E SEGUROS. AF_11/2015</v>
          </cell>
          <cell r="D1050" t="str">
            <v>H</v>
          </cell>
          <cell r="E1050" t="str">
            <v>0,54</v>
          </cell>
        </row>
        <row r="1051">
          <cell r="B1051">
            <v>92143</v>
          </cell>
          <cell r="C1051" t="str">
            <v>CAMINHONETE CABINE SIMPLES COM MOTOR 1.6 FLEX, CÂMBIO MANUAL, POTÊNCIA 101/104 CV, 2 PORTAS - MANUTENÇÃO. AF_11/2015</v>
          </cell>
          <cell r="D1051" t="str">
            <v>H</v>
          </cell>
          <cell r="E1051" t="str">
            <v>5,48</v>
          </cell>
        </row>
        <row r="1052">
          <cell r="B1052">
            <v>92144</v>
          </cell>
          <cell r="C1052" t="str">
            <v>CAMINHONETE CABINE SIMPLES COM MOTOR 1.6 FLEX, CÂMBIO MANUAL, POTÊNCIA 101/104 CV, 2 PORTAS - MATERIAIS NA OPERAÇÃO. AF_11/2015</v>
          </cell>
          <cell r="D1052" t="str">
            <v>H</v>
          </cell>
          <cell r="E1052" t="str">
            <v>47,23</v>
          </cell>
        </row>
        <row r="1053">
          <cell r="B1053">
            <v>92237</v>
          </cell>
          <cell r="C1053" t="str">
            <v>CAMINHÃO DE TRANSPORTE DE MATERIAL ASFÁLTICO 20.000 L, COM CAVALO MECÂNICO DE CAPACIDADE MÁXIMA DE TRAÇÃO COMBINADO DE 45.000 KG, POTÊNCIA 330 CV, INCLUSIVE TANQUE DE ASFALTO COM MAÇARICO - DEPRECIAÇÃO. AF_12/2015</v>
          </cell>
          <cell r="D1053" t="str">
            <v>H</v>
          </cell>
          <cell r="E1053" t="str">
            <v>23,75</v>
          </cell>
        </row>
        <row r="1054">
          <cell r="B1054">
            <v>92238</v>
          </cell>
          <cell r="C1054" t="str">
            <v>CAMINHÃO DE TRANSPORTE DE MATERIAL ASFÁLTICO 20.000 L, COM CAVALO MECÂNICO DE CAPACIDADE MÁXIMA DE TRAÇÃO COMBINADO DE 45.000 KG, POTÊNCIA 330 CV, INCLUSIVE TANQUE DE ASFALTO COM MAÇARICO - JUROS. AF_12/2015</v>
          </cell>
          <cell r="D1054" t="str">
            <v>H</v>
          </cell>
          <cell r="E1054" t="str">
            <v>4,84</v>
          </cell>
        </row>
        <row r="1055">
          <cell r="B1055">
            <v>92239</v>
          </cell>
          <cell r="C1055" t="str">
            <v>CAMINHÃO DE TRANSPORTE DE MATERIAL ASFÁLTICO 20.000 L, COM CAVALO MECÂNICO DE CAPACIDADE MÁXIMA DE TRAÇÃO COMBINADO DE 45.000 KG, POTÊNCIA 330 CV, INCLUSIVE TANQUE DE ASFALTO COM MAÇARICO - IMPOSTOS E SEGUROS. AF_12/2015</v>
          </cell>
          <cell r="D1055" t="str">
            <v>H</v>
          </cell>
          <cell r="E1055" t="str">
            <v>3,84</v>
          </cell>
        </row>
        <row r="1056">
          <cell r="B1056">
            <v>92240</v>
          </cell>
          <cell r="C1056" t="str">
            <v>CAMINHÃO DE TRANSPORTE DE MATERIAL ASFÁLTICO 20.000 L, COM CAVALO MECÂNICO DE CAPACIDADE MÁXIMA DE TRAÇÃO COMBINADO DE 45.000 KG, POTÊNCIA 330 CV, INCLUSIVE TANQUE DE ASFALTO COM MAÇARICO - MANUTENÇÃO. AF_12/2015</v>
          </cell>
          <cell r="D1056" t="str">
            <v>H</v>
          </cell>
          <cell r="E1056" t="str">
            <v>42,07</v>
          </cell>
        </row>
        <row r="1057">
          <cell r="B1057">
            <v>92241</v>
          </cell>
          <cell r="C1057" t="str">
            <v>CAMINHÃO DE TRANSPORTE DE MATERIAL ASFÁLTICO 20.000 L, COM CAVALO MECÂNICO DE CAPACIDADE MÁXIMA DE TRAÇÃO COMBINADO DE 45.000 KG, POTÊNCIA 330 CV, INCLUSIVE TANQUE DE ASFALTO COM MAÇARICO - MATERIAIS NA OPERAÇÃO. AF_12/2015</v>
          </cell>
          <cell r="D1057" t="str">
            <v>H</v>
          </cell>
          <cell r="E1057" t="str">
            <v>327,66</v>
          </cell>
        </row>
        <row r="1058">
          <cell r="B1058">
            <v>92712</v>
          </cell>
          <cell r="C1058" t="str">
            <v>APARELHO PARA CORTE E SOLDA OXI-ACETILENO SOBRE RODAS, INCLUSIVE CILINDROS E MAÇARICOS - DEPRECIAÇÃO. AF_12/2015</v>
          </cell>
          <cell r="D1058" t="str">
            <v>H</v>
          </cell>
          <cell r="E1058" t="str">
            <v>0,25</v>
          </cell>
        </row>
        <row r="1059">
          <cell r="B1059">
            <v>92713</v>
          </cell>
          <cell r="C1059" t="str">
            <v>APARELHO PARA CORTE E SOLDA OXI-ACETILENO SOBRE RODAS, INCLUSIVE CILINDROS E MAÇARICOS - JUROS. AF_12/2015</v>
          </cell>
          <cell r="D1059" t="str">
            <v>H</v>
          </cell>
          <cell r="E1059" t="str">
            <v>0,03</v>
          </cell>
        </row>
        <row r="1060">
          <cell r="B1060">
            <v>92714</v>
          </cell>
          <cell r="C1060" t="str">
            <v>APARELHO PARA CORTE E SOLDA OXI-ACETILENO SOBRE RODAS, INCLUSIVE CILINDROS E MAÇARICOS - MANUTENÇÃO. AF_12/2015</v>
          </cell>
          <cell r="D1060" t="str">
            <v>H</v>
          </cell>
          <cell r="E1060" t="str">
            <v>0,32</v>
          </cell>
        </row>
        <row r="1061">
          <cell r="B1061">
            <v>92715</v>
          </cell>
          <cell r="C1061" t="str">
            <v>APARELHO PARA CORTE E SOLDA OXI-ACETILENO SOBRE RODAS, INCLUSIVE CILINDROS E MAÇARICOS - MATERIAIS NA OPERAÇÃO. AF_12/2015</v>
          </cell>
          <cell r="D1061" t="str">
            <v>H</v>
          </cell>
          <cell r="E1061" t="str">
            <v>31,86</v>
          </cell>
        </row>
        <row r="1062">
          <cell r="B1062">
            <v>92956</v>
          </cell>
          <cell r="C1062" t="str">
            <v>MÁQUINA EXTRUSORA DE CONCRETO PARA GUIAS E SARJETAS, MOTOR A DIESEL, POTÊNCIA 14 CV - DEPRECIAÇÃO. AF_12/2015</v>
          </cell>
          <cell r="D1062" t="str">
            <v>H</v>
          </cell>
          <cell r="E1062" t="str">
            <v>4,51</v>
          </cell>
        </row>
        <row r="1063">
          <cell r="B1063">
            <v>92957</v>
          </cell>
          <cell r="C1063" t="str">
            <v>MÁQUINA EXTRUSORA DE CONCRETO PARA GUIAS E SARJETAS, MOTOR A DIESEL, POTÊNCIA 14 CV - JUROS. AF_12/2015</v>
          </cell>
          <cell r="D1063" t="str">
            <v>H</v>
          </cell>
          <cell r="E1063" t="str">
            <v>0,53</v>
          </cell>
        </row>
        <row r="1064">
          <cell r="B1064">
            <v>92958</v>
          </cell>
          <cell r="C1064" t="str">
            <v>MÁQUINA EXTRUSORA DE CONCRETO PARA GUIAS E SARJETAS, MOTOR A DIESEL, POTÊNCIA 14 CV - MANUTENÇÃO. AF_12/2015</v>
          </cell>
          <cell r="D1064" t="str">
            <v>H</v>
          </cell>
          <cell r="E1064" t="str">
            <v>4,93</v>
          </cell>
        </row>
        <row r="1065">
          <cell r="B1065">
            <v>92959</v>
          </cell>
          <cell r="C1065" t="str">
            <v>MÁQUINA EXTRUSORA DE CONCRETO PARA GUIAS E SARJETAS, MOTOR A DIESEL, POTÊNCIA 14 CV - MATERIAIS NA OPERAÇÃO. AF_12/2015</v>
          </cell>
          <cell r="D1065" t="str">
            <v>H</v>
          </cell>
          <cell r="E1065" t="str">
            <v>11,00</v>
          </cell>
        </row>
        <row r="1066">
          <cell r="B1066">
            <v>92963</v>
          </cell>
          <cell r="C1066" t="str">
            <v>MARTELO PERFURADOR PNEUMÁTICO MANUAL, HASTE 25 X 75 MM, 21 KG - DEPRECIAÇÃO. AF_12/2015</v>
          </cell>
          <cell r="D1066" t="str">
            <v>H</v>
          </cell>
          <cell r="E1066" t="str">
            <v>1,85</v>
          </cell>
        </row>
        <row r="1067">
          <cell r="B1067">
            <v>92964</v>
          </cell>
          <cell r="C1067" t="str">
            <v>MARTELO PERFURADOR PNEUMÁTICO MANUAL, HASTE 25 X 75 MM, 21 KG - JUROS. AF_12/2015</v>
          </cell>
          <cell r="D1067" t="str">
            <v>H</v>
          </cell>
          <cell r="E1067" t="str">
            <v>0,22</v>
          </cell>
        </row>
        <row r="1068">
          <cell r="B1068">
            <v>92965</v>
          </cell>
          <cell r="C1068" t="str">
            <v>MARTELO PERFURADOR PNEUMÁTICO MANUAL, HASTE 25 X 75 MM, 21 KG - MANUTENÇÃO. AF_12/2015</v>
          </cell>
          <cell r="D1068" t="str">
            <v>H</v>
          </cell>
          <cell r="E1068" t="str">
            <v>2,31</v>
          </cell>
        </row>
        <row r="1069">
          <cell r="B1069">
            <v>93220</v>
          </cell>
          <cell r="C1069" t="str">
            <v>PERFURATRIZ COM TORRE METÁLICA PARA EXECUÇÃO DE ESTACA HÉLICE CONTÍNUA, PROFUNDIDADE MÁXIMA DE 32 M, DIÂMETRO MÁXIMO DE 1000 MM, POTÊNCIA INSTALADA DE 350 HP, MESA ROTATIVA COM TORQUE MÁXIMO DE 263 KNM - DEPRECIAÇÃO. AF_01/2016</v>
          </cell>
          <cell r="D1069" t="str">
            <v>H</v>
          </cell>
          <cell r="E1069" t="str">
            <v>341,68</v>
          </cell>
        </row>
        <row r="1070">
          <cell r="B1070">
            <v>93221</v>
          </cell>
          <cell r="C1070" t="str">
            <v>PERFURATRIZ COM TORRE METÁLICA PARA EXECUÇÃO DE ESTACA HÉLICE CONTÍNUA, PROFUNDIDADE MÁXIMA DE 32 M, DIÂMETRO MÁXIMO DE 1000 MM, POTÊNCIA INSTALADA DE 350 HP, MESA ROTATIVA COM TORQUE MÁXIMO DE 263 KNM - JUROS. AF_01/2016</v>
          </cell>
          <cell r="D1070" t="str">
            <v>H</v>
          </cell>
          <cell r="E1070" t="str">
            <v>47,43</v>
          </cell>
        </row>
        <row r="1071">
          <cell r="B1071">
            <v>93222</v>
          </cell>
          <cell r="C1071" t="str">
            <v>PERFURATRIZ COM TORRE METÁLICA PARA EXECUÇÃO DE ESTACA HÉLICE CONTÍNUA, PROFUNDIDADE MÁXIMA DE 32 M, DIÂMETRO MÁXIMO DE 1000 MM, POTÊNCIA INSTALADA DE 350 HP, MESA ROTATIVA COM TORQUE MÁXIMO DE 263 KNM - MANUTENÇÃO. AF_01/2016</v>
          </cell>
          <cell r="D1071" t="str">
            <v>H</v>
          </cell>
          <cell r="E1071" t="str">
            <v>427,58</v>
          </cell>
        </row>
        <row r="1072">
          <cell r="B1072">
            <v>93223</v>
          </cell>
          <cell r="C1072" t="str">
            <v>PERFURATRIZ COM TORRE METÁLICA PARA EXECUÇÃO DE ESTACA HÉLICE CONTÍNUA, PROFUNDIDADE MÁXIMA DE 32 M, DIÂMETRO MÁXIMO DE 1000 MM, POTÊNCIA INSTALADA DE 350 HP, MESA ROTATIVA COM TORQUE MÁXIMO DE 263 KNM  MATERIAIS NA OPERAÇÃO. AF_01/2016</v>
          </cell>
          <cell r="D1072" t="str">
            <v>H</v>
          </cell>
          <cell r="E1072" t="str">
            <v>185,38</v>
          </cell>
        </row>
        <row r="1073">
          <cell r="B1073">
            <v>93229</v>
          </cell>
          <cell r="C1073" t="str">
            <v>BETONEIRA CAPACIDADE NOMINAL 400 L, CAPACIDADE DE MISTURA 310 L, MOTOR A GASOLINA POTÊNCIA 5,5 CV, SEM CARREGADOR - DEPRECIAÇÃO. AF_02/2016</v>
          </cell>
          <cell r="D1073" t="str">
            <v>H</v>
          </cell>
          <cell r="E1073" t="str">
            <v>0,43</v>
          </cell>
        </row>
        <row r="1074">
          <cell r="B1074">
            <v>93230</v>
          </cell>
          <cell r="C1074" t="str">
            <v>BETONEIRA CAPACIDADE NOMINAL 400 L, CAPACIDADE DE MISTURA 310 L, MOTOR A GASOLINA POTÊNCIA 5,5 CV, SEM CARREGADOR - JUROS. AF_02/2016</v>
          </cell>
          <cell r="D1074" t="str">
            <v>H</v>
          </cell>
          <cell r="E1074" t="str">
            <v>0,05</v>
          </cell>
        </row>
        <row r="1075">
          <cell r="B1075">
            <v>93231</v>
          </cell>
          <cell r="C1075" t="str">
            <v>BETONEIRA CAPACIDADE NOMINAL 400 L, CAPACIDADE DE MISTURA 310 L, MOTOR A GASOLINA POTÊNCIA 5,5 CV, SEM CARREGADOR - MANUTENÇÃO. AF_02/2016</v>
          </cell>
          <cell r="D1075" t="str">
            <v>H</v>
          </cell>
          <cell r="E1075" t="str">
            <v>0,41</v>
          </cell>
        </row>
        <row r="1076">
          <cell r="B1076">
            <v>93232</v>
          </cell>
          <cell r="C1076" t="str">
            <v>BETONEIRA CAPACIDADE NOMINAL 400 L, CAPACIDADE DE MISTURA 310 L, MOTOR A GASOLINA POTÊNCIA 5,5 CV, SEM CARREGADOR - MATERIAIS NA OPERAÇÃO. AF_02/2016</v>
          </cell>
          <cell r="D1076" t="str">
            <v>H</v>
          </cell>
          <cell r="E1076" t="str">
            <v>10,02</v>
          </cell>
        </row>
        <row r="1077">
          <cell r="B1077">
            <v>93235</v>
          </cell>
          <cell r="C1077" t="str">
            <v>GRUPO GERADOR ESTACIONÁRIO, MOTOR DIESEL POTÊNCIA 170 KVA - JUROS. AF_02/2016</v>
          </cell>
          <cell r="D1077" t="str">
            <v>H</v>
          </cell>
          <cell r="E1077" t="str">
            <v>1,12</v>
          </cell>
        </row>
        <row r="1078">
          <cell r="B1078">
            <v>93238</v>
          </cell>
          <cell r="C1078" t="str">
            <v>ROLO COMPACTADOR VIBRATÓRIO REBOCÁVEL, CILINDRO DE AÇO LISO, POTÊNCIA DE TRAÇÃO DE 65 CV, PESO 4,7 T, IMPACTO DINÂMICO 18,3 T, LARGURA DE TRABALHO 1,67 M - JUROS. AF_02/2016</v>
          </cell>
          <cell r="D1078" t="str">
            <v>H</v>
          </cell>
          <cell r="E1078" t="str">
            <v>1,30</v>
          </cell>
        </row>
        <row r="1079">
          <cell r="B1079">
            <v>93239</v>
          </cell>
          <cell r="C1079" t="str">
            <v>ROLO COMPACTADOR VIBRATÓRIO PÉ DE CARNEIRO, OPERADO POR CONTROLE REMOTO, POTÊNCIA 12,5 KW, PESO OPERACIONAL 1,675 T, LARGURA DE TRABALHO 0,85 M - JUROS. AF_02/2016</v>
          </cell>
          <cell r="D1079" t="str">
            <v>H</v>
          </cell>
          <cell r="E1079" t="str">
            <v>5,90</v>
          </cell>
        </row>
        <row r="1080">
          <cell r="B1080">
            <v>93240</v>
          </cell>
          <cell r="C1080" t="str">
            <v>ROLO COMPACTADOR VIBRATÓRIO PÉ DE CARNEIRO, OPERADO POR CONTROLE REMOTO, POTÊNCIA 12,5 KW, PESO OPERACIONAL 1,675 T, LARGURA DE TRABALHO 0,85 M - MATERIAIS NA OPERAÇÃO. AF_02/2016</v>
          </cell>
          <cell r="D1080" t="str">
            <v>H</v>
          </cell>
          <cell r="E1080" t="str">
            <v>14,20</v>
          </cell>
        </row>
        <row r="1081">
          <cell r="B1081">
            <v>93267</v>
          </cell>
          <cell r="C1081" t="str">
            <v>GRUA ASCENCIONAL, LANÇA DE 30 M, CAPACIDADE DE 1,0 T A 30 M, ALTURA ATÉ 39 M  DEPRECIAÇÃO. AF_03/2016</v>
          </cell>
          <cell r="D1081" t="str">
            <v>H</v>
          </cell>
          <cell r="E1081" t="str">
            <v>42,08</v>
          </cell>
        </row>
        <row r="1082">
          <cell r="B1082">
            <v>93269</v>
          </cell>
          <cell r="C1082" t="str">
            <v>GRUA ASCENCIONAL, LANÇA DE 30 M, CAPACIDADE DE 1,0 T A 30 M, ALTURA ATÉ 39 M   JUROS. AF_03/2016</v>
          </cell>
          <cell r="D1082" t="str">
            <v>H</v>
          </cell>
          <cell r="E1082" t="str">
            <v>4,99</v>
          </cell>
        </row>
        <row r="1083">
          <cell r="B1083">
            <v>93270</v>
          </cell>
          <cell r="C1083" t="str">
            <v>GRUA ASCENCIONAL, LANÇA DE 30 M, CAPACIDADE DE 1,0 T A 30 M, ALTURA ATÉ 39 M   MANUTENÇÃO. AF_03/2016</v>
          </cell>
          <cell r="D1083" t="str">
            <v>H</v>
          </cell>
          <cell r="E1083" t="str">
            <v>46,02</v>
          </cell>
        </row>
        <row r="1084">
          <cell r="B1084">
            <v>93271</v>
          </cell>
          <cell r="C1084" t="str">
            <v>GRUA ASCENCIONAL, LANÇA DE 30 M, CAPACIDADE DE 1,0 T A 30 M, ALTURA ATÉ 39 M   MATERIAIS NA OPERAÇÃO. AF_03/2016</v>
          </cell>
          <cell r="D1084" t="str">
            <v>H</v>
          </cell>
          <cell r="E1084" t="str">
            <v>8,50</v>
          </cell>
        </row>
        <row r="1085">
          <cell r="B1085">
            <v>93277</v>
          </cell>
          <cell r="C1085" t="str">
            <v>GUINCHO ELÉTRICO DE COLUNA, CAPACIDADE 400 KG, COM MOTO FREIO, MOTOR TRIFÁSICO DE 1,25 CV - DEPRECIAÇÃO. AF_03/2016</v>
          </cell>
          <cell r="D1085" t="str">
            <v>H</v>
          </cell>
          <cell r="E1085" t="str">
            <v>0,32</v>
          </cell>
        </row>
        <row r="1086">
          <cell r="B1086">
            <v>93278</v>
          </cell>
          <cell r="C1086" t="str">
            <v>GUINCHO ELÉTRICO DE COLUNA, CAPACIDADE 400 KG, COM MOTO FREIO, MOTOR TRIFÁSICO DE 1,25 CV - JUROS. AF_03/2016</v>
          </cell>
          <cell r="D1086" t="str">
            <v>H</v>
          </cell>
          <cell r="E1086" t="str">
            <v>0,03</v>
          </cell>
        </row>
        <row r="1087">
          <cell r="B1087">
            <v>93279</v>
          </cell>
          <cell r="C1087" t="str">
            <v>GUINCHO ELÉTRICO DE COLUNA, CAPACIDADE 400 KG, COM MOTO FREIO, MOTOR TRIFÁSICO DE 1,25 CV - MANUTENÇÃO. AF_03/2016</v>
          </cell>
          <cell r="D1087" t="str">
            <v>H</v>
          </cell>
          <cell r="E1087" t="str">
            <v>0,30</v>
          </cell>
        </row>
        <row r="1088">
          <cell r="B1088">
            <v>93280</v>
          </cell>
          <cell r="C1088" t="str">
            <v>GUINCHO ELÉTRICO DE COLUNA, CAPACIDADE 400 KG, COM MOTO FREIO, MOTOR TRIFÁSICO DE 1,25 CV - MATERIAIS NA OPERAÇÃO. AF_03/2016</v>
          </cell>
          <cell r="D1088" t="str">
            <v>H</v>
          </cell>
          <cell r="E1088" t="str">
            <v>0,70</v>
          </cell>
        </row>
        <row r="1089">
          <cell r="B1089">
            <v>93283</v>
          </cell>
          <cell r="C1089" t="str">
            <v>GUINDASTE HIDRÁULICO AUTOPROPELIDO, COM LANÇA TELESCÓPICA 40 M, CAPACIDADE MÁXIMA 60 T, POTÊNCIA 260 KW - DEPRECIAÇÃO. AF_03/2016</v>
          </cell>
          <cell r="D1089" t="str">
            <v>H</v>
          </cell>
          <cell r="E1089" t="str">
            <v>88,44</v>
          </cell>
        </row>
        <row r="1090">
          <cell r="B1090">
            <v>93284</v>
          </cell>
          <cell r="C1090" t="str">
            <v>GUINDASTE HIDRÁULICO AUTOPROPELIDO, COM LANÇA TELESCÓPICA 40 M, CAPACIDADE MÁXIMA 60 T, POTÊNCIA 260 KW - JUROS. AF_03/2016</v>
          </cell>
          <cell r="D1090" t="str">
            <v>H</v>
          </cell>
          <cell r="E1090" t="str">
            <v>15,92</v>
          </cell>
        </row>
        <row r="1091">
          <cell r="B1091">
            <v>93285</v>
          </cell>
          <cell r="C1091" t="str">
            <v>GUINDASTE HIDRÁULICO AUTOPROPELIDO, COM LANÇA TELESCÓPICA 40 M, CAPACIDADE MÁXIMA 60 T, POTÊNCIA 260 KW - MANUTENÇÃO. AF_03/2016</v>
          </cell>
          <cell r="D1091" t="str">
            <v>H</v>
          </cell>
          <cell r="E1091" t="str">
            <v>142,17</v>
          </cell>
        </row>
        <row r="1092">
          <cell r="B1092">
            <v>93286</v>
          </cell>
          <cell r="C1092" t="str">
            <v>GUINDASTE HIDRÁULICO AUTOPROPELIDO, COM LANÇA TELESCÓPICA 40 M, CAPACIDADE MÁXIMA 60 T, POTÊNCIA 260 KW - MATERIAIS NA OPERAÇÃO. AF_03/2016</v>
          </cell>
          <cell r="D1092" t="str">
            <v>H</v>
          </cell>
          <cell r="E1092" t="str">
            <v>11,83</v>
          </cell>
        </row>
        <row r="1093">
          <cell r="B1093">
            <v>93296</v>
          </cell>
          <cell r="C1093" t="str">
            <v>GUINDASTE HIDRÁULICO AUTOPROPELIDO, COM LANÇA TELESCÓPICA 40 M, CAPACIDADE MÁXIMA 60 T, POTÊNCIA 260 KW - IMPOSTOS E SEGUROS. AF_03/2016</v>
          </cell>
          <cell r="D1093" t="str">
            <v>H</v>
          </cell>
          <cell r="E1093" t="str">
            <v>12,60</v>
          </cell>
        </row>
        <row r="1094">
          <cell r="B1094">
            <v>93397</v>
          </cell>
          <cell r="C1094" t="str">
            <v>GUINDAUTO HIDRÁULICO, CAPACIDADE MÁXIMA DE CARGA 3300 KG, MOMENTO MÁXIMO DE CARGA 5,8 TM, ALCANCE MÁXIMO HORIZONTAL 7,60 M, INCLUSIVE CAMINHÃO TOCO PBT 16.000 KG, POTÊNCIA DE 189 CV - DEPRECIAÇÃO. AF_03/2016</v>
          </cell>
          <cell r="D1094" t="str">
            <v>H</v>
          </cell>
          <cell r="E1094" t="str">
            <v>20,75</v>
          </cell>
        </row>
        <row r="1095">
          <cell r="B1095">
            <v>93398</v>
          </cell>
          <cell r="C1095" t="str">
            <v>GUINDAUTO HIDRÁULICO, CAPACIDADE MÁXIMA DE CARGA 3300 KG, MOMENTO MÁXIMO DE CARGA 5,8 TM, ALCANCE MÁXIMO HORIZONTAL 7,60 M, INCLUSIVE CAMINHÃO TOCO PBT 16.000 KG, POTÊNCIA DE 189 CV - JUROS. AF_03/2016</v>
          </cell>
          <cell r="D1095" t="str">
            <v>H</v>
          </cell>
          <cell r="E1095" t="str">
            <v>3,97</v>
          </cell>
        </row>
        <row r="1096">
          <cell r="B1096">
            <v>93399</v>
          </cell>
          <cell r="C1096" t="str">
            <v>GUINDAUTO HIDRÁULICO, CAPACIDADE MÁXIMA DE CARGA 3300 KG, MOMENTO MÁXIMO DE CARGA 5,8 TM, ALCANCE MÁXIMO HORIZONTAL 7,60 M, INCLUSIVE CAMINHÃO TOCO PBT 16.000 KG, POTÊNCIA DE 189 CV  IMPOSTOS E SEGUROS. AF_03/2016</v>
          </cell>
          <cell r="D1096" t="str">
            <v>H</v>
          </cell>
          <cell r="E1096" t="str">
            <v>3,14</v>
          </cell>
        </row>
        <row r="1097">
          <cell r="B1097">
            <v>93400</v>
          </cell>
          <cell r="C1097" t="str">
            <v>GUINDAUTO HIDRÁULICO, CAPACIDADE MÁXIMA DE CARGA 3300 KG, MOMENTO MÁXIMO DE CARGA 5,8 TM, ALCANCE MÁXIMO HORIZONTAL 7,60 M, INCLUSIVE CAMINHÃO TOCO PBT 16.000 KG, POTÊNCIA DE 189 CV - MANUTENÇÃO. AF_03/2016</v>
          </cell>
          <cell r="D1097" t="str">
            <v>H</v>
          </cell>
          <cell r="E1097" t="str">
            <v>35,81</v>
          </cell>
        </row>
        <row r="1098">
          <cell r="B1098">
            <v>93401</v>
          </cell>
          <cell r="C1098" t="str">
            <v>GUINDAUTO HIDRÁULICO, CAPACIDADE MÁXIMA DE CARGA 3300 KG, MOMENTO MÁXIMO DE CARGA 5,8 TM, ALCANCE MÁXIMO HORIZONTAL 7,60 M, INCLUSIVE CAMINHÃO TOCO PBT 16.000 KG, POTÊNCIA DE 189 CV - MATERIAIS NA OPERAÇÃO. AF_03/2016</v>
          </cell>
          <cell r="D1098" t="str">
            <v>H</v>
          </cell>
          <cell r="E1098" t="str">
            <v>187,65</v>
          </cell>
        </row>
        <row r="1099">
          <cell r="B1099">
            <v>93404</v>
          </cell>
          <cell r="C1099" t="str">
            <v>MÁQUINA JATO DE PRESSAO PORTÁTIL, CAMARA DE 1 SAIDA, CAPACIDADE 280 L, DIAMETRO 670 MM, BICO DE JATO CURTO VENTURI DE 5/16'' , MANGUEIRA DE 1'' COM COMPRESSOR DE AR REBOCÁVEL 189 PCM E MOTOR DIESEL 63 CV - DEPRECIAÇÃO. AF_03/2016</v>
          </cell>
          <cell r="D1099" t="str">
            <v>H</v>
          </cell>
          <cell r="E1099" t="str">
            <v>6,00</v>
          </cell>
        </row>
        <row r="1100">
          <cell r="B1100">
            <v>93405</v>
          </cell>
          <cell r="C1100" t="str">
            <v>MÁQUINA JATO DE PRESSAO PORTÁTIL, CAMARA DE 1 SAIDA, CAPACIDADE 280 L, DIAMETRO 670 MM, BICO DE JATO CURTO VENTURI DE 5/16'' , MANGUEIRA DE 1'' COM COMPRESSOR DE AR REBOCÁVEL 189 PCM E MOTOR DIESEL 63 CV - JUROS. AF_03/2016</v>
          </cell>
          <cell r="D1100" t="str">
            <v>H</v>
          </cell>
          <cell r="E1100" t="str">
            <v>0,82</v>
          </cell>
        </row>
        <row r="1101">
          <cell r="B1101">
            <v>93406</v>
          </cell>
          <cell r="C1101" t="str">
            <v>MÁQUINA JATO DE PRESSAO PORTÁTIL, CAMARA DE 1 SAIDA, CAPACIDADE 280 L, DIAMETRO 670 MM, BICO DE JATO CURTO VENTURI DE 5/16'' , MANGUEIRA DE 1'' COM COMPRESSOR DE AR REBOCÁVEL 189 PCM E MOTOR DIESEL 63 CV - MANUTENÇÃO. AF_03/2016</v>
          </cell>
          <cell r="D1101" t="str">
            <v>H</v>
          </cell>
          <cell r="E1101" t="str">
            <v>7,50</v>
          </cell>
        </row>
        <row r="1102">
          <cell r="B1102">
            <v>93407</v>
          </cell>
          <cell r="C1102" t="str">
            <v>MÁQUINA JATO DE PRESSAO PORTÁTIL, CAMARA DE 1 SAIDA, CAPACIDADE 280 L, DIAMETRO 670 MM, BICO DE JATO CURTO VENTURI DE 5/16'' , MANGUEIRA DE 1'' COM COMPRESSOR DE AR REBOCÁVEL 189 PCM E MOTOR DIESEL 63 CV - MATERIAIS NA OPERAÇÃO. AF_03/2016</v>
          </cell>
          <cell r="D1102" t="str">
            <v>H</v>
          </cell>
          <cell r="E1102" t="str">
            <v>55,94</v>
          </cell>
        </row>
        <row r="1103">
          <cell r="B1103">
            <v>93411</v>
          </cell>
          <cell r="C1103" t="str">
            <v>GERADOR PORTÁTIL MONOFÁSICO, POTÊNCIA 5500 VA, MOTOR A GASOLINA, POTÊNCIA DO MOTOR 13 CV - DEPRECIAÇÃO. AF_03/2016</v>
          </cell>
          <cell r="D1103" t="str">
            <v>H</v>
          </cell>
          <cell r="E1103" t="str">
            <v>0,30</v>
          </cell>
        </row>
        <row r="1104">
          <cell r="B1104">
            <v>93412</v>
          </cell>
          <cell r="C1104" t="str">
            <v>GERADOR PORTÁTIL MONOFÁSICO, POTÊNCIA 5500 VA, MOTOR A GASOLINA, POTÊNCIA DO MOTOR 13 CV - JUROS. AF_03/2016</v>
          </cell>
          <cell r="D1104" t="str">
            <v>H</v>
          </cell>
          <cell r="E1104" t="str">
            <v>0,05</v>
          </cell>
        </row>
        <row r="1105">
          <cell r="B1105">
            <v>93413</v>
          </cell>
          <cell r="C1105" t="str">
            <v>GERADOR PORTÁTIL MONOFÁSICO, POTÊNCIA 5500 VA, MOTOR A GASOLINA, POTÊNCIA DO MOTOR 13 CV - MANUTENÇÃO. AF_03/2016</v>
          </cell>
          <cell r="D1105" t="str">
            <v>H</v>
          </cell>
          <cell r="E1105" t="str">
            <v>0,26</v>
          </cell>
        </row>
        <row r="1106">
          <cell r="B1106">
            <v>93414</v>
          </cell>
          <cell r="C1106" t="str">
            <v>GERADOR PORTÁTIL MONOFÁSICO, POTÊNCIA 5500 VA, MOTOR A GASOLINA, POTÊNCIA DO MOTOR 13 CV - MATERIAIS NA OPERAÇÃO. AF_03/2016</v>
          </cell>
          <cell r="D1106" t="str">
            <v>H</v>
          </cell>
          <cell r="E1106" t="str">
            <v>17,57</v>
          </cell>
        </row>
        <row r="1107">
          <cell r="B1107">
            <v>93417</v>
          </cell>
          <cell r="C1107" t="str">
            <v>GRUPO GERADOR REBOCÁVEL, POTÊNCIA 66 KVA, MOTOR A DIESEL - DEPRECIAÇÃO. AF_03/2016</v>
          </cell>
          <cell r="D1107" t="str">
            <v>H</v>
          </cell>
          <cell r="E1107" t="str">
            <v>3,93</v>
          </cell>
        </row>
        <row r="1108">
          <cell r="B1108">
            <v>93418</v>
          </cell>
          <cell r="C1108" t="str">
            <v>GRUPO GERADOR REBOCÁVEL, POTÊNCIA 66 KVA, MOTOR A DIESEL - JUROS. AF_03/2016</v>
          </cell>
          <cell r="D1108" t="str">
            <v>H</v>
          </cell>
          <cell r="E1108" t="str">
            <v>0,70</v>
          </cell>
        </row>
        <row r="1109">
          <cell r="B1109">
            <v>93419</v>
          </cell>
          <cell r="C1109" t="str">
            <v>GRUPO GERADOR REBOCÁVEL, POTÊNCIA 66 KVA, MOTOR A DIESEL - MANUTENÇÃO. AF_03/2016</v>
          </cell>
          <cell r="D1109" t="str">
            <v>H</v>
          </cell>
          <cell r="E1109" t="str">
            <v>3,51</v>
          </cell>
        </row>
        <row r="1110">
          <cell r="B1110">
            <v>93420</v>
          </cell>
          <cell r="C1110" t="str">
            <v>GRUPO GERADOR REBOCÁVEL, POTÊNCIA 66 KVA, MOTOR A DIESEL - MATERIAIS NA OPERAÇÃO. AF_03/2016</v>
          </cell>
          <cell r="D1110" t="str">
            <v>H</v>
          </cell>
          <cell r="E1110" t="str">
            <v>79,59</v>
          </cell>
        </row>
        <row r="1111">
          <cell r="B1111">
            <v>93423</v>
          </cell>
          <cell r="C1111" t="str">
            <v>GRUPO GERADOR ESTACIONÁRIO, POTÊNCIA 150 KVA, MOTOR A DIESEL- DEPRECIAÇÃO. AF_03/2016</v>
          </cell>
          <cell r="D1111" t="str">
            <v>H</v>
          </cell>
          <cell r="E1111" t="str">
            <v>5,56</v>
          </cell>
        </row>
        <row r="1112">
          <cell r="B1112">
            <v>93424</v>
          </cell>
          <cell r="C1112" t="str">
            <v>GRUPO GERADOR ESTACIONÁRIO, POTÊNCIA 150 KVA, MOTOR A DIESEL- JUROS. AF_03/2016</v>
          </cell>
          <cell r="D1112" t="str">
            <v>H</v>
          </cell>
          <cell r="E1112" t="str">
            <v>1,00</v>
          </cell>
        </row>
        <row r="1113">
          <cell r="B1113">
            <v>93425</v>
          </cell>
          <cell r="C1113" t="str">
            <v>GRUPO GERADOR ESTACIONÁRIO, POTÊNCIA 150 KVA, MOTOR A DIESEL- MANUTENÇÃO. AF_03/2016</v>
          </cell>
          <cell r="D1113" t="str">
            <v>H</v>
          </cell>
          <cell r="E1113" t="str">
            <v>4,97</v>
          </cell>
        </row>
        <row r="1114">
          <cell r="B1114">
            <v>93426</v>
          </cell>
          <cell r="C1114" t="str">
            <v>GRUPO GERADOR ESTACIONÁRIO, POTÊNCIA 150 KVA, MOTOR A DIESEL- MATERIAIS NA OPERAÇÃO. AF_03/2016</v>
          </cell>
          <cell r="D1114" t="str">
            <v>H</v>
          </cell>
          <cell r="E1114" t="str">
            <v>190,20</v>
          </cell>
        </row>
        <row r="1115">
          <cell r="B1115">
            <v>93429</v>
          </cell>
          <cell r="C1115" t="str">
            <v>USINA DE MISTURA ASFÁLTICA À QUENTE, TIPO CONTRA FLUXO, PROD 40 A 80 TON/HORA - DEPRECIAÇÃO. AF_03/2016</v>
          </cell>
          <cell r="D1115" t="str">
            <v>H</v>
          </cell>
          <cell r="E1115" t="str">
            <v>110,80</v>
          </cell>
        </row>
        <row r="1116">
          <cell r="B1116">
            <v>93430</v>
          </cell>
          <cell r="C1116" t="str">
            <v>USINA DE MISTURA ASFÁLTICA À QUENTE, TIPO CONTRA FLUXO, PROD 40 A 80 TON/HORA - JUROS. AF_03/2016</v>
          </cell>
          <cell r="D1116" t="str">
            <v>H</v>
          </cell>
          <cell r="E1116" t="str">
            <v>19,94</v>
          </cell>
        </row>
        <row r="1117">
          <cell r="B1117">
            <v>93431</v>
          </cell>
          <cell r="C1117" t="str">
            <v>USINA DE MISTURA ASFÁLTICA À QUENTE, TIPO CONTRA FLUXO, PROD 40 A 80 TON/HORA - MANUTENÇÃO. AF_03/2016</v>
          </cell>
          <cell r="D1117" t="str">
            <v>H</v>
          </cell>
          <cell r="E1117" t="str">
            <v>178,11</v>
          </cell>
        </row>
        <row r="1118">
          <cell r="B1118">
            <v>93432</v>
          </cell>
          <cell r="C1118" t="str">
            <v>USINA DE MISTURA ASFÁLTICA À QUENTE, TIPO CONTRA FLUXO, PROD 40 A 80 TON/HORA - MATERIAIS NA OPERAÇÃO. AF_03/2016</v>
          </cell>
          <cell r="D1118" t="str">
            <v>H</v>
          </cell>
          <cell r="E1118" t="str">
            <v>3.408,00</v>
          </cell>
        </row>
        <row r="1119">
          <cell r="B1119">
            <v>93435</v>
          </cell>
          <cell r="C1119" t="str">
            <v>USINA DE ASFALTO À FRIO, CAPACIDADE DE 40 A 60 TON/HORA, ELÉTRICA POTÊNCIA 30 CV - DEPRECIAÇÃO. AF_03/2016</v>
          </cell>
          <cell r="D1119" t="str">
            <v>H</v>
          </cell>
          <cell r="E1119" t="str">
            <v>5,99</v>
          </cell>
        </row>
        <row r="1120">
          <cell r="B1120">
            <v>93436</v>
          </cell>
          <cell r="C1120" t="str">
            <v>USINA DE ASFALTO À FRIO, CAPACIDADE DE 40 A 60 TON/HORA, ELÉTRICA POTÊNCIA 30 CV - JUROS. AF_03/2016</v>
          </cell>
          <cell r="D1120" t="str">
            <v>H</v>
          </cell>
          <cell r="E1120" t="str">
            <v>1,25</v>
          </cell>
        </row>
        <row r="1121">
          <cell r="B1121">
            <v>93437</v>
          </cell>
          <cell r="C1121" t="str">
            <v>USINA DE ASFALTO À FRIO, CAPACIDADE DE 40 A 60 TON/HORA, ELÉTRICA POTÊNCIA 30 CV - MANUTENÇÃO. AF_03/2016</v>
          </cell>
          <cell r="D1121" t="str">
            <v>H</v>
          </cell>
          <cell r="E1121" t="str">
            <v>11,24</v>
          </cell>
        </row>
        <row r="1122">
          <cell r="B1122">
            <v>93438</v>
          </cell>
          <cell r="C1122" t="str">
            <v>USINA DE ASFALTO À FRIO, CAPACIDADE DE 40 A 60 TON/HORA, ELÉTRICA POTÊNCIA 30 CV - MATERIAIS NA OPERAÇÃO. AF_03/2016</v>
          </cell>
          <cell r="D1122" t="str">
            <v>H</v>
          </cell>
          <cell r="E1122" t="str">
            <v>29,82</v>
          </cell>
        </row>
        <row r="1123">
          <cell r="B1123">
            <v>95114</v>
          </cell>
          <cell r="C1123" t="str">
            <v>MARTELETE OU ROMPEDOR PNEUMÁTICO MANUAL, 28 KG, COM SILENCIADOR - DEPRECIAÇÃO. AF_07/2016</v>
          </cell>
          <cell r="D1123" t="str">
            <v>H</v>
          </cell>
          <cell r="E1123" t="str">
            <v>1,80</v>
          </cell>
        </row>
        <row r="1124">
          <cell r="B1124">
            <v>95115</v>
          </cell>
          <cell r="C1124" t="str">
            <v>MARTELETE OU ROMPEDOR PNEUMÁTICO MANUAL, 28 KG, COM SILENCIADOR - JUROS. AF_07/2016</v>
          </cell>
          <cell r="D1124" t="str">
            <v>H</v>
          </cell>
          <cell r="E1124" t="str">
            <v>0,21</v>
          </cell>
        </row>
        <row r="1125">
          <cell r="B1125">
            <v>95116</v>
          </cell>
          <cell r="C1125" t="str">
            <v>USINA DE CONCRETO FIXA, CAPACIDADE NOMINAL DE 90 A 120 M3/H, SEM SILO - DEPRECIAÇÃO. AF_07/2016</v>
          </cell>
          <cell r="D1125" t="str">
            <v>H</v>
          </cell>
          <cell r="E1125" t="str">
            <v>31,99</v>
          </cell>
        </row>
        <row r="1126">
          <cell r="B1126">
            <v>95117</v>
          </cell>
          <cell r="C1126" t="str">
            <v>USINA DE CONCRETO FIXA, CAPACIDADE NOMINAL DE 90 A 120 M3/H, SEM SILO - JUROS. AF_07/2016</v>
          </cell>
          <cell r="D1126" t="str">
            <v>H</v>
          </cell>
          <cell r="E1126" t="str">
            <v>5,04</v>
          </cell>
        </row>
        <row r="1127">
          <cell r="B1127">
            <v>95118</v>
          </cell>
          <cell r="C1127" t="str">
            <v>USINA MISTURADORA DE SOLOS, CAPACIDADE DE 200 A 500 TON/H, POTENCIA 75KW - DEPRECIAÇÃO. AF_07/2016</v>
          </cell>
          <cell r="D1127" t="str">
            <v>H</v>
          </cell>
          <cell r="E1127" t="str">
            <v>65,30</v>
          </cell>
        </row>
        <row r="1128">
          <cell r="B1128">
            <v>95119</v>
          </cell>
          <cell r="C1128" t="str">
            <v>USINA MISTURADORA DE SOLOS, CAPACIDADE DE 200 A 500 TON/H, POTENCIA 75KW - JUROS. AF_07/2016</v>
          </cell>
          <cell r="D1128" t="str">
            <v>H</v>
          </cell>
          <cell r="E1128" t="str">
            <v>10,28</v>
          </cell>
        </row>
        <row r="1129">
          <cell r="B1129">
            <v>95120</v>
          </cell>
          <cell r="C1129" t="str">
            <v>USINA MISTURADORA DE SOLOS, CAPACIDADE DE 200 A 500 TON/H, POTENCIA 75KW - MATERIAIS NA OPERAÇÃO. AF_07/2016</v>
          </cell>
          <cell r="D1129" t="str">
            <v>H</v>
          </cell>
          <cell r="E1129" t="str">
            <v>58,01</v>
          </cell>
        </row>
        <row r="1130">
          <cell r="B1130">
            <v>95123</v>
          </cell>
          <cell r="C1130" t="str">
            <v>DISTRIBUIDOR DE AGREGADOS AUTOPROPELIDO, CAP 3 M3, A DIESEL, POTÊNCIA 176CV - DEPRECIAÇÃO. AF_07/2016</v>
          </cell>
          <cell r="D1130" t="str">
            <v>H</v>
          </cell>
          <cell r="E1130" t="str">
            <v>19,34</v>
          </cell>
        </row>
        <row r="1131">
          <cell r="B1131">
            <v>95124</v>
          </cell>
          <cell r="C1131" t="str">
            <v>DISTRIBUIDOR DE AGREGADOS AUTOPROPELIDO, C/AP 3 M3, A DIESEL, POTÊNCIA 176CV - JUROS. AF_07/2016</v>
          </cell>
          <cell r="D1131" t="str">
            <v>H</v>
          </cell>
          <cell r="E1131" t="str">
            <v>3,04</v>
          </cell>
        </row>
        <row r="1132">
          <cell r="B1132">
            <v>95125</v>
          </cell>
          <cell r="C1132" t="str">
            <v>DISTRIBUIDOR DE AGREGADOS AUTOPROPELIDO, CAP 3 M3, A DIESEL, POTÊNCIA 176CV - MANUTENÇÃO. AF_07/2016</v>
          </cell>
          <cell r="D1132" t="str">
            <v>H</v>
          </cell>
          <cell r="E1132" t="str">
            <v>21,16</v>
          </cell>
        </row>
        <row r="1133">
          <cell r="B1133">
            <v>95126</v>
          </cell>
          <cell r="C1133" t="str">
            <v>DISTRIBUIDOR DE AGREGADOS AUTOPROPELIDO, CAP 3 M3, A DIESEL, POTÊNCIA 176CV  MATERIAIS NA OPERAÇÃO. AF_07/2016</v>
          </cell>
          <cell r="D1133" t="str">
            <v>H</v>
          </cell>
          <cell r="E1133" t="str">
            <v>174,73</v>
          </cell>
        </row>
        <row r="1134">
          <cell r="B1134">
            <v>95129</v>
          </cell>
          <cell r="C1134" t="str">
            <v>MÁQUINA DEMARCADORA DE FAIXA DE TRÁFEGO À FRIO, AUTOPROPELIDA, POTÊNCIA 38 HP - DEPRECIAÇÃO. AF_07/2016</v>
          </cell>
          <cell r="D1134" t="str">
            <v>H</v>
          </cell>
          <cell r="E1134" t="str">
            <v>51,82</v>
          </cell>
        </row>
        <row r="1135">
          <cell r="B1135">
            <v>95130</v>
          </cell>
          <cell r="C1135" t="str">
            <v>MÁQUINA DEMARCADORA DE FAIXA DE TRÁFEGO À FRIO, AUTOPROPELIDA, POTÊNCIA 38 HP - JUROS. AF_07/2016</v>
          </cell>
          <cell r="D1135" t="str">
            <v>H</v>
          </cell>
          <cell r="E1135" t="str">
            <v>9,60</v>
          </cell>
        </row>
        <row r="1136">
          <cell r="B1136">
            <v>95131</v>
          </cell>
          <cell r="C1136" t="str">
            <v>MÁQUINA DEMARCADORA DE FAIXA DE TRÁFEGO À FRIO, AUTOPROPELIDA, POTÊNCIA 38 HP - MANUTENÇÃO. AF_07/2016</v>
          </cell>
          <cell r="D1136" t="str">
            <v>H</v>
          </cell>
          <cell r="E1136" t="str">
            <v>61,00</v>
          </cell>
        </row>
        <row r="1137">
          <cell r="B1137">
            <v>95132</v>
          </cell>
          <cell r="C1137" t="str">
            <v>MÁQUINA DEMARCADORA DE FAIXA DE TRÁFEGO À FRIO, AUTOPROPELIDA, POTÊNCIA 38 HP - MATERIAIS NA OPERAÇÃO. AF_07/2016</v>
          </cell>
          <cell r="D1137" t="str">
            <v>H</v>
          </cell>
          <cell r="E1137" t="str">
            <v>38,26</v>
          </cell>
        </row>
        <row r="1138">
          <cell r="B1138">
            <v>95136</v>
          </cell>
          <cell r="C1138" t="str">
            <v>TALHA MANUAL DE CORRENTE, CAPACIDADE DE 2 TON. COM ELEVAÇÃO DE 3 M - DEPRECIAÇÃO. AF_07/2016</v>
          </cell>
          <cell r="D1138" t="str">
            <v>H</v>
          </cell>
          <cell r="E1138" t="str">
            <v>0,03</v>
          </cell>
        </row>
        <row r="1139">
          <cell r="B1139">
            <v>95137</v>
          </cell>
          <cell r="C1139" t="str">
            <v>TALHA MANUAL DE CORRENTE, CAPACIDADE DE 2 TON. COM ELEVAÇÃO DE 3 M - JUROS. AF_07/2016</v>
          </cell>
          <cell r="D1139" t="str">
            <v>H</v>
          </cell>
          <cell r="E1139" t="str">
            <v>0,00</v>
          </cell>
        </row>
        <row r="1140">
          <cell r="B1140">
            <v>95138</v>
          </cell>
          <cell r="C1140" t="str">
            <v>TALHA MANUAL DE CORRENTE, CAPACIDADE DE 2 TON. COM ELEVAÇÃO DE 3 M - MANUTENÇÃO. AF_07/2016</v>
          </cell>
          <cell r="D1140" t="str">
            <v>H</v>
          </cell>
          <cell r="E1140" t="str">
            <v>0,02</v>
          </cell>
        </row>
        <row r="1141">
          <cell r="B1141">
            <v>95208</v>
          </cell>
          <cell r="C1141" t="str">
            <v>GRUA ASCENCIONAL, LANÇA DE 42 M, CAPACIDADE DE 1,5 T A 30 M, ALTURA ATÉ 39 M  DEPRECIAÇÃO. AF_08/2016</v>
          </cell>
          <cell r="D1141" t="str">
            <v>H</v>
          </cell>
          <cell r="E1141" t="str">
            <v>47,67</v>
          </cell>
        </row>
        <row r="1142">
          <cell r="B1142">
            <v>95209</v>
          </cell>
          <cell r="C1142" t="str">
            <v>GRUA ASCENCIONAL, LANCA DE 42 M, CAPACIDADE DE 1,5 T A 30 M, ALTURA ATE 39 M  JUROS. AF_08/2016</v>
          </cell>
          <cell r="D1142" t="str">
            <v>H</v>
          </cell>
          <cell r="E1142" t="str">
            <v>5,66</v>
          </cell>
        </row>
        <row r="1143">
          <cell r="B1143">
            <v>95210</v>
          </cell>
          <cell r="C1143" t="str">
            <v>GRUA ASCENCIONAL, LANCA DE 42 M, CAPACIDADE DE 1,5 T A 30 M, ALTURA ATE 39 M  MANUTENÇÃO. AF_08/2016</v>
          </cell>
          <cell r="D1143" t="str">
            <v>H</v>
          </cell>
          <cell r="E1143" t="str">
            <v>52,14</v>
          </cell>
        </row>
        <row r="1144">
          <cell r="B1144">
            <v>95211</v>
          </cell>
          <cell r="C1144" t="str">
            <v>GRUA ASCENCIONAL, LANCA DE 42 M, CAPACIDADE DE 1,5 T A 30 M, ALTURA ATE 39 M  MATERIAIS NA OPERAÇÃO. AF_08/2016</v>
          </cell>
          <cell r="D1144" t="str">
            <v>H</v>
          </cell>
          <cell r="E1144" t="str">
            <v>8,50</v>
          </cell>
        </row>
        <row r="1145">
          <cell r="B1145">
            <v>95217</v>
          </cell>
          <cell r="C1145" t="str">
            <v>PULVERIZADOR DE TINTA ELÉTRICO/MÁQUINA DE PINTURA AIRLESS, VAZÃO 2 L/MIN - MATERIAIS NA OPERAÇÃO. AF_08/2016</v>
          </cell>
          <cell r="D1145" t="str">
            <v>H</v>
          </cell>
          <cell r="E1145" t="str">
            <v>0,57</v>
          </cell>
        </row>
        <row r="1146">
          <cell r="B1146">
            <v>95255</v>
          </cell>
          <cell r="C1146" t="str">
            <v>MARTELO DEMOLIDOR PNEUMÁTICO MANUAL, 32 KG - DEPRECIAÇÃO. AF_09/2016</v>
          </cell>
          <cell r="D1146" t="str">
            <v>H</v>
          </cell>
          <cell r="E1146" t="str">
            <v>1,60</v>
          </cell>
        </row>
        <row r="1147">
          <cell r="B1147">
            <v>95256</v>
          </cell>
          <cell r="C1147" t="str">
            <v>MARTELO DEMOLIDOR PNEUMÁTICO MANUAL, 32 KG - JUROS. AF_09/2016</v>
          </cell>
          <cell r="D1147" t="str">
            <v>H</v>
          </cell>
          <cell r="E1147" t="str">
            <v>0,19</v>
          </cell>
        </row>
        <row r="1148">
          <cell r="B1148">
            <v>95257</v>
          </cell>
          <cell r="C1148" t="str">
            <v>MARTELO DEMOLIDOR PNEUMÁTICO MANUAL, 32 KG - MANUTENÇÃO. AF_09/2016</v>
          </cell>
          <cell r="D1148" t="str">
            <v>H</v>
          </cell>
          <cell r="E1148" t="str">
            <v>2,00</v>
          </cell>
        </row>
        <row r="1149">
          <cell r="B1149">
            <v>95260</v>
          </cell>
          <cell r="C1149" t="str">
            <v>COMPACTADOR DE SOLOS DE PERCUSÃO (SOQUETE) COM MOTOR A GASOLINA, POTÊNCIA 3 CV - DEPRECIAÇÃO. AF_09/2016</v>
          </cell>
          <cell r="D1149" t="str">
            <v>H</v>
          </cell>
          <cell r="E1149" t="str">
            <v>0,61</v>
          </cell>
        </row>
        <row r="1150">
          <cell r="B1150">
            <v>95261</v>
          </cell>
          <cell r="C1150" t="str">
            <v>COMPACTADOR DE SOLOS DE PERCUSÃO (SOQUETE) COM MOTOR A GASOLINA, POTÊNCIA 3 CV - JUROS. AF_09/2016</v>
          </cell>
          <cell r="D1150" t="str">
            <v>H</v>
          </cell>
          <cell r="E1150" t="str">
            <v>0,18</v>
          </cell>
        </row>
        <row r="1151">
          <cell r="B1151">
            <v>95262</v>
          </cell>
          <cell r="C1151" t="str">
            <v>COMPACTADOR DE SOLOS DE PERCUSÃO (SOQUETE) COM MOTOR A GASOLINA, POTÊNCIA 3 CV - MANUTENÇÃO. AF_09/2016</v>
          </cell>
          <cell r="D1151" t="str">
            <v>H</v>
          </cell>
          <cell r="E1151" t="str">
            <v>1,67</v>
          </cell>
        </row>
        <row r="1152">
          <cell r="B1152">
            <v>95263</v>
          </cell>
          <cell r="C1152" t="str">
            <v>COMPACTADOR DE SOLOS DE PERCUSÃO (SOQUETE) COM MOTOR A GASOLINA, POTÊNCIA 3 CV - MATERIAIS NA OPERAÇÃO. AF_09/2016</v>
          </cell>
          <cell r="D1152" t="str">
            <v>H</v>
          </cell>
          <cell r="E1152" t="str">
            <v>5,50</v>
          </cell>
        </row>
        <row r="1153">
          <cell r="B1153">
            <v>95266</v>
          </cell>
          <cell r="C1153" t="str">
            <v>RÉGUA VIBRATÓRIA DUPLA PARA CONCRETO, PESO DE 60KG, COMPRIMENTO 4 M, COM MOTOR A GASOLINA, POTÊNCIA 5,5 HP - DEPRECIAÇÃO. AF_09/2016</v>
          </cell>
          <cell r="D1153" t="str">
            <v>H</v>
          </cell>
          <cell r="E1153" t="str">
            <v>0,46</v>
          </cell>
        </row>
        <row r="1154">
          <cell r="B1154">
            <v>95267</v>
          </cell>
          <cell r="C1154" t="str">
            <v>RÉGUA VIBRATÓRIA DUPLA PARA CONCRETO, PESO DE 60KG, COMPRIMENTO 4 M, COM MOTOR A GASOLINA, POTÊNCIA 5,5 HP - JUROS. AF_09/2016</v>
          </cell>
          <cell r="D1154" t="str">
            <v>H</v>
          </cell>
          <cell r="E1154" t="str">
            <v>0,04</v>
          </cell>
        </row>
        <row r="1155">
          <cell r="B1155">
            <v>95268</v>
          </cell>
          <cell r="C1155" t="str">
            <v>RÉGUA VIBRATÓRIA DUPLA PARA CONCRETO, PESO DE 60KG, COMPRIMENTO 4 M, COM MOTOR A GASOLINA, POTÊNCIA 5,5 HP - MANUTENÇÃO. AF_09/2016</v>
          </cell>
          <cell r="D1155" t="str">
            <v>H</v>
          </cell>
          <cell r="E1155" t="str">
            <v>0,45</v>
          </cell>
        </row>
        <row r="1156">
          <cell r="B1156">
            <v>95269</v>
          </cell>
          <cell r="C1156" t="str">
            <v>RÉGUA VIBRATÓRIA DUPLA PARA CONCRETO, PESO DE 60KG, COMPRIMENTO 4 M, COM MOTOR A GASOLINA, POTÊNCIA 5,5 HP  MATERIAIS NA OPERAÇÃO. AF_09/2016</v>
          </cell>
          <cell r="D1156" t="str">
            <v>H</v>
          </cell>
          <cell r="E1156" t="str">
            <v>10,16</v>
          </cell>
        </row>
        <row r="1157">
          <cell r="B1157">
            <v>95272</v>
          </cell>
          <cell r="C1157" t="str">
            <v>POLIDORA DE PISO (POLITRIZ), PESO DE 100KG, DIÂMETRO 450 MM, MOTOR ELÉTRICO, POTÊNCIA 4 HP - DEPRECIAÇÃO. AF_09/2016</v>
          </cell>
          <cell r="D1157" t="str">
            <v>H</v>
          </cell>
          <cell r="E1157" t="str">
            <v>0,45</v>
          </cell>
        </row>
        <row r="1158">
          <cell r="B1158">
            <v>95273</v>
          </cell>
          <cell r="C1158" t="str">
            <v>POLIDORA DE PISO (POLITRIZ), PESO DE 100KG, DIÂMETRO 450 MM, MOTOR ELÉTRICO, POTÊNCIA 4 HP - JUROS. AF_09/2016</v>
          </cell>
          <cell r="D1158" t="str">
            <v>H</v>
          </cell>
          <cell r="E1158" t="str">
            <v>0,05</v>
          </cell>
        </row>
        <row r="1159">
          <cell r="B1159">
            <v>95274</v>
          </cell>
          <cell r="C1159" t="str">
            <v>POLIDORA DE PISO (POLITRIZ), PESO DE 100KG, DIÂMETRO 450 MM, MOTOR ELÉTRICO, POTÊNCIA 4 HP - MANUTENÇÃO. AF_09/2016</v>
          </cell>
          <cell r="D1159" t="str">
            <v>H</v>
          </cell>
          <cell r="E1159" t="str">
            <v>0,35</v>
          </cell>
        </row>
        <row r="1160">
          <cell r="B1160">
            <v>95275</v>
          </cell>
          <cell r="C1160" t="str">
            <v>POLIDORA DE PISO (POLITRIZ), PESO DE 100KG, DIÂMETRO 450 MM, MOTOR ELÉTRICO, POTÊNCIA 4 HP  MATERIAIS NA OPERAÇÃO. AF_09/2016</v>
          </cell>
          <cell r="D1160" t="str">
            <v>H</v>
          </cell>
          <cell r="E1160" t="str">
            <v>2,31</v>
          </cell>
        </row>
        <row r="1161">
          <cell r="B1161">
            <v>95278</v>
          </cell>
          <cell r="C1161" t="str">
            <v>DESEMPENADEIRA DE CONCRETO, PESO DE 75KG, 4 PÁS, MOTOR A GASOLINA, POTÊNCIA 5,5 HP - DEPRECIAÇÃO. AF_09/2016</v>
          </cell>
          <cell r="D1161" t="str">
            <v>H</v>
          </cell>
          <cell r="E1161" t="str">
            <v>0,55</v>
          </cell>
        </row>
        <row r="1162">
          <cell r="B1162">
            <v>95279</v>
          </cell>
          <cell r="C1162" t="str">
            <v>DESEMPENADEIRA DE CONCRETO, PESO DE 75KG, 4 PÁS, MOTOR A GASOLINA, POTÊNCIA 5,5 HP - JUROS. AF_09/2016</v>
          </cell>
          <cell r="D1162" t="str">
            <v>H</v>
          </cell>
          <cell r="E1162" t="str">
            <v>0,05</v>
          </cell>
        </row>
        <row r="1163">
          <cell r="B1163">
            <v>95280</v>
          </cell>
          <cell r="C1163" t="str">
            <v>DESEMPENADEIRA DE CONCRETO, PESO DE 75KG, 4 PÁS, MOTOR A GASOLINA, POTÊNCIA 5,5 HP - MANUTENÇÃO. AF_09/2016</v>
          </cell>
          <cell r="D1163" t="str">
            <v>H</v>
          </cell>
          <cell r="E1163" t="str">
            <v>0,54</v>
          </cell>
        </row>
        <row r="1164">
          <cell r="B1164">
            <v>95281</v>
          </cell>
          <cell r="C1164" t="str">
            <v>DESEMPENADEIRA DE CONCRETO, PESO DE 75KG, 4 PÁS, MOTOR A GASOLINA, POTÊNCIA 5,5 HP  MATERIAIS NA OPERAÇÃO. AF_09/2016</v>
          </cell>
          <cell r="D1164" t="str">
            <v>H</v>
          </cell>
          <cell r="E1164" t="str">
            <v>10,16</v>
          </cell>
        </row>
        <row r="1165">
          <cell r="B1165">
            <v>95617</v>
          </cell>
          <cell r="C1165" t="str">
            <v>PERFURATRIZ PNEUMATICA MANUAL DE PESO MEDIO, MARTELETE, 18KG, COMPRIMENTO MÁXIMO DE CURSO DE 6 M, DIAMETRO DO PISTAO DE 5,5 CM - DEPRECIAÇÃO. AF_11/2016</v>
          </cell>
          <cell r="D1165" t="str">
            <v>H</v>
          </cell>
          <cell r="E1165" t="str">
            <v>1,31</v>
          </cell>
        </row>
        <row r="1166">
          <cell r="B1166">
            <v>95618</v>
          </cell>
          <cell r="C1166" t="str">
            <v>PERFURATRIZ PNEUMATICA MANUAL DE PESO MEDIO, MARTELETE, 18KG, COMPRIMENTO MÁXIMO DE CURSO DE 6 M, DIAMETRO DO PISTAO DE 5,5 CM - JUROS. AF_11/2016</v>
          </cell>
          <cell r="D1166" t="str">
            <v>H</v>
          </cell>
          <cell r="E1166" t="str">
            <v>0,15</v>
          </cell>
        </row>
        <row r="1167">
          <cell r="B1167">
            <v>95619</v>
          </cell>
          <cell r="C1167" t="str">
            <v>PERFURATRIZ PNEUMATICA MANUAL DE PESO MEDIO, MARTELETE, 18KG, COMPRIMENTO MÁXIMO DE CURSO DE 6 M, DIAMETRO DO PISTAO DE 5,5 CM - MANUTENÇÃO. AF_11/2016</v>
          </cell>
          <cell r="D1167" t="str">
            <v>H</v>
          </cell>
          <cell r="E1167" t="str">
            <v>1,64</v>
          </cell>
        </row>
        <row r="1168">
          <cell r="B1168">
            <v>95627</v>
          </cell>
          <cell r="C1168" t="str">
            <v>ROLO COMPACTADOR VIBRATORIO TANDEM, ACO LISO, POTENCIA 125 HP, PESO SEM/COM LASTRO 10,20/11,65 T, LARGURA DE TRABALHO 1,73 M - DEPRECIAÇÃO. AF_11/2016</v>
          </cell>
          <cell r="D1168" t="str">
            <v>H</v>
          </cell>
          <cell r="E1168" t="str">
            <v>46,55</v>
          </cell>
        </row>
        <row r="1169">
          <cell r="B1169">
            <v>95628</v>
          </cell>
          <cell r="C1169" t="str">
            <v>ROLO COMPACTADOR VIBRATORIO TANDEM, ACO LISO, POTENCIA 125 HP, PESO SEM/COM LASTRO 10,20/11,65 T, LARGURA DE TRABALHO 1,73 M - JUROS. AF_11/2016</v>
          </cell>
          <cell r="D1169" t="str">
            <v>H</v>
          </cell>
          <cell r="E1169" t="str">
            <v>6,46</v>
          </cell>
        </row>
        <row r="1170">
          <cell r="B1170">
            <v>95629</v>
          </cell>
          <cell r="C1170" t="str">
            <v>ROLO COMPACTADOR VIBRATORIO TANDEM, ACO LISO, POTENCIA 125 HP, PESO SEM/COM LASTRO 10,20/11,65 T, LARGURA DE TRABALHO 1,73 M - MANUTENÇÃO. AF_11/2016</v>
          </cell>
          <cell r="D1170" t="str">
            <v>H</v>
          </cell>
          <cell r="E1170" t="str">
            <v>58,25</v>
          </cell>
        </row>
        <row r="1171">
          <cell r="B1171">
            <v>95630</v>
          </cell>
          <cell r="C1171" t="str">
            <v>ROLO COMPACTADOR VIBRATORIO TANDEM, ACO LISO, POTENCIA 125 HP, PESO SEM/COM LASTRO 10,20/11,65 T, LARGURA DE TRABALHO 1,73 M - MATERIAIS NA OPERAÇÃO. AF_11/2016</v>
          </cell>
          <cell r="D1171" t="str">
            <v>H</v>
          </cell>
          <cell r="E1171" t="str">
            <v>105,93</v>
          </cell>
        </row>
        <row r="1172">
          <cell r="B1172">
            <v>95698</v>
          </cell>
          <cell r="C1172" t="str">
            <v>PERFURATRIZ MANUAL, TORQUE MAXIMO 55 KGF.M, POTENCIA 5 CV, COM DIAMETRO MAXIMO 8 1/2" - DEPRECIAÇÃO. AF_11/2016</v>
          </cell>
          <cell r="D1172" t="str">
            <v>H</v>
          </cell>
          <cell r="E1172" t="str">
            <v>5,32</v>
          </cell>
        </row>
        <row r="1173">
          <cell r="B1173">
            <v>95699</v>
          </cell>
          <cell r="C1173" t="str">
            <v>PERFURATRIZ MANUAL, TORQUE MAXIMO 55 KGF.M, POTENCIA 5 CV, COM DIAMETRO MAXIMO 8 1/2" - JUROS. AF_11/2016</v>
          </cell>
          <cell r="D1173" t="str">
            <v>H</v>
          </cell>
          <cell r="E1173" t="str">
            <v>0,63</v>
          </cell>
        </row>
        <row r="1174">
          <cell r="B1174">
            <v>95700</v>
          </cell>
          <cell r="C1174" t="str">
            <v>PERFURATRIZ MANUAL, TORQUE MAXIMO 55 KGF.M, POTENCIA 5 CV, COM DIAMETRO MAXIMO 8 1/2" - MANUTENÇÃO. AF_11/2016</v>
          </cell>
          <cell r="D1174" t="str">
            <v>H</v>
          </cell>
          <cell r="E1174" t="str">
            <v>6,65</v>
          </cell>
        </row>
        <row r="1175">
          <cell r="B1175">
            <v>95701</v>
          </cell>
          <cell r="C1175" t="str">
            <v>PERFURATRIZ MANUAL, TORQUE MAXIMO 55 KGF.M, POTENCIA 5 CV, COM DIAMETRO MAXIMO 8 1/2" - MATERIAIS NA OPERAÇÃO. AF_11/2016</v>
          </cell>
          <cell r="D1175" t="str">
            <v>H</v>
          </cell>
          <cell r="E1175" t="str">
            <v>2,84</v>
          </cell>
        </row>
        <row r="1176">
          <cell r="B1176">
            <v>95704</v>
          </cell>
          <cell r="C1176" t="str">
            <v>PERFURATRIZ SOBRE ESTEIRA, TORQUE MÁXIMO 600 KGF, POTÊNCIA ENTRE 50 E 60 HP, DIÂMETRO MÁXIMO 10 - DEPRECIAÇÃO. AF_11/2016</v>
          </cell>
          <cell r="D1176" t="str">
            <v>H</v>
          </cell>
          <cell r="E1176" t="str">
            <v>45,89</v>
          </cell>
        </row>
        <row r="1177">
          <cell r="B1177">
            <v>95705</v>
          </cell>
          <cell r="C1177" t="str">
            <v>PERFURATRIZ SOBRE ESTEIRA, TORQUE MÁXIMO 600 KGF, POTÊNCIA ENTRE 50 E 60 HP, DIÂMETRO MÁXIMO 10 - JUROS. AF_11/2016</v>
          </cell>
          <cell r="D1177" t="str">
            <v>H</v>
          </cell>
          <cell r="E1177" t="str">
            <v>6,28</v>
          </cell>
        </row>
        <row r="1178">
          <cell r="B1178">
            <v>95706</v>
          </cell>
          <cell r="C1178" t="str">
            <v>PERFURATRIZ SOBRE ESTEIRA, TORQUE MÁXIMO 600 KGF, POTÊNCIA ENTRE 50 E 60 HP, DIÂMETRO MÁXIMO 10 - MANUTENÇÃO. AF_11/2016</v>
          </cell>
          <cell r="D1178" t="str">
            <v>H</v>
          </cell>
          <cell r="E1178" t="str">
            <v>57,42</v>
          </cell>
        </row>
        <row r="1179">
          <cell r="B1179">
            <v>95707</v>
          </cell>
          <cell r="C1179" t="str">
            <v>PERFURATRIZ SOBRE ESTEIRA, TORQUE MÁXIMO 600 KGF, POTÊNCIA ENTRE 50 E 60 HP, DIÂMETRO MÁXIMO 10 - MATERIAIS NA OPERAÇÃO. AF_11/2016</v>
          </cell>
          <cell r="D1179" t="str">
            <v>H</v>
          </cell>
          <cell r="E1179" t="str">
            <v>3,73</v>
          </cell>
        </row>
        <row r="1180">
          <cell r="B1180">
            <v>95710</v>
          </cell>
          <cell r="C1180" t="str">
            <v>ESCAVADEIRA HIDRAULICA SOBRE ESTEIRA, COM GARRA GIRATORIA DE MANDIBULAS, PESO OPERACIONAL ENTRE 22,00 E 25,50 TON, POTENCIA LIQUIDA ENTRE 150 E 160 HP - DEPRECIAÇÃO. AF_11/2016</v>
          </cell>
          <cell r="D1180" t="str">
            <v>H</v>
          </cell>
          <cell r="E1180" t="str">
            <v>55,15</v>
          </cell>
        </row>
        <row r="1181">
          <cell r="B1181">
            <v>95711</v>
          </cell>
          <cell r="C1181" t="str">
            <v>ESCAVADEIRA HIDRAULICA SOBRE ESTEIRA, COM GARRA GIRATORIA DE MANDIBULAS, PESO OPERACIONAL ENTRE 22,00 E 25,50 TON, POTENCIA LIQUIDA ENTRE 150 E 160 HP - JUROS. AF_11/2016</v>
          </cell>
          <cell r="D1181" t="str">
            <v>H</v>
          </cell>
          <cell r="E1181" t="str">
            <v>7,48</v>
          </cell>
        </row>
        <row r="1182">
          <cell r="B1182">
            <v>95712</v>
          </cell>
          <cell r="C1182" t="str">
            <v>ESCAVADEIRA HIDRAULICA SOBRE ESTEIRA, COM GARRA GIRATORIA DE MANDIBULAS, PESO OPERACIONAL ENTRE 22,00 E 25,50 TON, POTENCIA LIQUIDA ENTRE 150 E 160 HP - MANUTENÇÃO. AF_11/2016</v>
          </cell>
          <cell r="D1182" t="str">
            <v>H</v>
          </cell>
          <cell r="E1182" t="str">
            <v>68,94</v>
          </cell>
        </row>
        <row r="1183">
          <cell r="B1183">
            <v>95713</v>
          </cell>
          <cell r="C1183" t="str">
            <v>ESCAVADEIRA HIDRAULICA SOBRE ESTEIRA, COM GARRA GIRATORIA DE MANDIBULAS, PESO OPERACIONAL ENTRE 22,00 E 25,50 TON, POTENCIA LIQUIDA ENTRE 150 E 160 HP - MATERIAIS NA OPERAÇÃO. AF_11/2016</v>
          </cell>
          <cell r="D1183" t="str">
            <v>H</v>
          </cell>
          <cell r="E1183" t="str">
            <v>106,71</v>
          </cell>
        </row>
        <row r="1184">
          <cell r="B1184">
            <v>95716</v>
          </cell>
          <cell r="C1184" t="str">
            <v>ESCAVADEIRA HIDRAULICA SOBRE ESTEIRA, EQUIPADA COM CLAMSHELL, COM CAPACIDADE DA CAÇAMBA ENTRE 1,20 E 1,50 M3, PESO OPERACIONAL ENTRE 20,00 E 22,00 TON, POTENCIA LIQUIDA ENTRE 150 E 160 HP - DEPRECIAÇÃO. AF_11/2016</v>
          </cell>
          <cell r="D1184" t="str">
            <v>H</v>
          </cell>
          <cell r="E1184" t="str">
            <v>53,09</v>
          </cell>
        </row>
        <row r="1185">
          <cell r="B1185">
            <v>95717</v>
          </cell>
          <cell r="C1185" t="str">
            <v>ESCAVADEIRA HIDRAULICA SOBRE ESTEIRA, EQUIPADA COM CLAMSHELL, COM CAPACIDADE DA CAÇAMBA ENTRE 1,20 E 1,50 M3, PESO OPERACIONAL ENTRE 20,00 E 22,00 TON, POTENCIA LIQUIDA ENTRE 150 E 160 HP - JUROS. AF_11/2016</v>
          </cell>
          <cell r="D1185" t="str">
            <v>H</v>
          </cell>
          <cell r="E1185" t="str">
            <v>7,20</v>
          </cell>
        </row>
        <row r="1186">
          <cell r="B1186">
            <v>95718</v>
          </cell>
          <cell r="C1186" t="str">
            <v>ESCAVADEIRA HIDRAULICA SOBRE ESTEIRA, EQUIPADA COM CLAMSHELL, COM CAPACIDADE DA CAÇAMBA ENTRE 1,20 E 1,50 M3, PESO OPERACIONAL ENTRE 20,00 E 22,00 TON, POTENCIA LIQUIDA ENTRE 150 E 160 HP - MANUTENÇÃO. AF_11/2016</v>
          </cell>
          <cell r="D1186" t="str">
            <v>H</v>
          </cell>
          <cell r="E1186" t="str">
            <v>66,37</v>
          </cell>
        </row>
        <row r="1187">
          <cell r="B1187">
            <v>95719</v>
          </cell>
          <cell r="C1187" t="str">
            <v>ESCAVADEIRA HIDRAULICA SOBRE ESTEIRA, EQUIPADA COM CLAMSHELL, COM CAPACIDADE DA CAÇAMBA ENTRE 1,20 E 1,50 M3, PESO OPERACIONAL ENTRE 20,00 E 22,00 TON, POTENCIA LIQUIDA ENTRE 150 E 160 HP - MATERIAIS NA OPERAÇÃO. AF_11/2016</v>
          </cell>
          <cell r="D1187" t="str">
            <v>H</v>
          </cell>
          <cell r="E1187" t="str">
            <v>106,71</v>
          </cell>
        </row>
        <row r="1188">
          <cell r="B1188">
            <v>95869</v>
          </cell>
          <cell r="C1188" t="str">
            <v>GRUPO GERADOR COM CARENAGEM, MOTOR DIESEL POTÊNCIA STANDART ENTRE 250 E 260 KVA - JUROS. AF_12/2016</v>
          </cell>
          <cell r="D1188" t="str">
            <v>H</v>
          </cell>
          <cell r="E1188" t="str">
            <v>1,60</v>
          </cell>
        </row>
        <row r="1189">
          <cell r="B1189">
            <v>95870</v>
          </cell>
          <cell r="C1189" t="str">
            <v>GRUPO GERADOR COM CARENAGEM, MOTOR DIESEL POTÊNCIA STANDART ENTRE 250 E 260 KVA - MANUTENÇÃO. AF_12/2016</v>
          </cell>
          <cell r="D1189" t="str">
            <v>H</v>
          </cell>
          <cell r="E1189" t="str">
            <v>7,94</v>
          </cell>
        </row>
        <row r="1190">
          <cell r="B1190">
            <v>95871</v>
          </cell>
          <cell r="C1190" t="str">
            <v>GRUPO GERADOR COM CARENAGEM, MOTOR DIESEL POTÊNCIA STANDART ENTRE 250 E 260 KVA - MATERIAIS NA OPERAÇÃO. AF_12/2016</v>
          </cell>
          <cell r="D1190" t="str">
            <v>H</v>
          </cell>
          <cell r="E1190" t="str">
            <v>324,04</v>
          </cell>
        </row>
        <row r="1191">
          <cell r="B1191">
            <v>95874</v>
          </cell>
          <cell r="C1191" t="str">
            <v>GRUPO GERADOR COM CARENAGEM, MOTOR DIESEL POTÊNCIA STANDART ENTRE 250 E 260 KVA - DEPRECIAÇÃO. AF_12/2016</v>
          </cell>
          <cell r="D1191" t="str">
            <v>H</v>
          </cell>
          <cell r="E1191" t="str">
            <v>8,90</v>
          </cell>
        </row>
        <row r="1192">
          <cell r="B1192">
            <v>96008</v>
          </cell>
          <cell r="C1192" t="str">
            <v>TRATOR DE PNEUS COM POTÊNCIA DE 122 CV, TRAÇÃO 4X4, COM VASSOURA MECÂNICA ACOPLADA - DEPRECIAÇÃO. AF_02/2017</v>
          </cell>
          <cell r="D1192" t="str">
            <v>H</v>
          </cell>
          <cell r="E1192" t="str">
            <v>23,36</v>
          </cell>
        </row>
        <row r="1193">
          <cell r="B1193">
            <v>96009</v>
          </cell>
          <cell r="C1193" t="str">
            <v>TRATOR DE PNEUS COM POTÊNCIA DE 122 CV, TRAÇÃO 4X4, COM VASSOURA MECÂNICA ACOPLADA - JUROS. AF_02/2017</v>
          </cell>
          <cell r="D1193" t="str">
            <v>H</v>
          </cell>
          <cell r="E1193" t="str">
            <v>3,24</v>
          </cell>
        </row>
        <row r="1194">
          <cell r="B1194">
            <v>96011</v>
          </cell>
          <cell r="C1194" t="str">
            <v>TRATOR DE PNEUS COM POTÊNCIA DE 122 CV, TRAÇÃO 4X4, COM VASSOURA MECÂNICA ACOPLADA - MANUTENÇÃO. AF_02/2017</v>
          </cell>
          <cell r="D1194" t="str">
            <v>H</v>
          </cell>
          <cell r="E1194" t="str">
            <v>25,56</v>
          </cell>
        </row>
        <row r="1195">
          <cell r="B1195">
            <v>96012</v>
          </cell>
          <cell r="C1195" t="str">
            <v>TRATOR DE PNEUS COM POTÊNCIA DE 122 CV, TRAÇÃO 4X4, COM VASSOURA MECÂNICA ACOPLADA - MATERIAIS NA OPERAÇÃO. AF_02/2017</v>
          </cell>
          <cell r="D1195" t="str">
            <v>H</v>
          </cell>
          <cell r="E1195" t="str">
            <v>114,73</v>
          </cell>
        </row>
        <row r="1196">
          <cell r="B1196">
            <v>96015</v>
          </cell>
          <cell r="C1196" t="str">
            <v>TRATOR DE PNEUS COM POTÊNCIA DE 122 CV, TRAÇÃO 4X4, COM GRADE DE DISCOS ACOPLADA - DEPRECIAÇÃO. AF_02/2017</v>
          </cell>
          <cell r="D1196" t="str">
            <v>H</v>
          </cell>
          <cell r="E1196" t="str">
            <v>23,09</v>
          </cell>
        </row>
        <row r="1197">
          <cell r="B1197">
            <v>96016</v>
          </cell>
          <cell r="C1197" t="str">
            <v>TRATOR DE PNEUS COM POTÊNCIA DE 122 CV, TRAÇÃO 4X4, COM GRADE DE DISCOS ACOPLADA - JUROS. AF_02/2017</v>
          </cell>
          <cell r="D1197" t="str">
            <v>H</v>
          </cell>
          <cell r="E1197" t="str">
            <v>3,20</v>
          </cell>
        </row>
        <row r="1198">
          <cell r="B1198">
            <v>96018</v>
          </cell>
          <cell r="C1198" t="str">
            <v>TRATOR DE PNEUS COM POTÊNCIA DE 122 CV, TRAÇÃO 4X4, COM GRADE DE DISCOS ACOPLADA - MANUTENÇÃO. AF_02/2017</v>
          </cell>
          <cell r="D1198" t="str">
            <v>H</v>
          </cell>
          <cell r="E1198" t="str">
            <v>25,26</v>
          </cell>
        </row>
        <row r="1199">
          <cell r="B1199">
            <v>96019</v>
          </cell>
          <cell r="C1199" t="str">
            <v>TRATOR DE PNEUS COM POTÊNCIA DE 122 CV, TRAÇÃO 4X4, COM GRADE DE DISCOS ACOPLADA - MATERIAIS NA OPERAÇÃO. AF_02/2017</v>
          </cell>
          <cell r="D1199" t="str">
            <v>H</v>
          </cell>
          <cell r="E1199" t="str">
            <v>114,73</v>
          </cell>
        </row>
        <row r="1200">
          <cell r="B1200">
            <v>96023</v>
          </cell>
          <cell r="C1200" t="str">
            <v>TRATOR DE PNEUS COM POTÊNCIA DE 85 CV, TRAÇÃO 4X4, COM GRADE DE DISCOS ACOPLADA - DEPRECIAÇÃO. AF_02/2017</v>
          </cell>
          <cell r="D1200" t="str">
            <v>H</v>
          </cell>
          <cell r="E1200" t="str">
            <v>18,14</v>
          </cell>
        </row>
        <row r="1201">
          <cell r="B1201">
            <v>96024</v>
          </cell>
          <cell r="C1201" t="str">
            <v>TRATOR DE PNEUS COM POTÊNCIA DE 85 CV, TRAÇÃO 4X4, COM GRADE DE DISCOS ACOPLADA - JUROS. AF_02/2017</v>
          </cell>
          <cell r="D1201" t="str">
            <v>H</v>
          </cell>
          <cell r="E1201" t="str">
            <v>2,51</v>
          </cell>
        </row>
        <row r="1202">
          <cell r="B1202">
            <v>96026</v>
          </cell>
          <cell r="C1202" t="str">
            <v>TRATOR DE PNEUS COM POTÊNCIA DE 85 CV, TRAÇÃO 4X4, COM GRADE DE DISCOS ACOPLADA - MANUTENÇÃO. AF_02/2017</v>
          </cell>
          <cell r="D1202" t="str">
            <v>H</v>
          </cell>
          <cell r="E1202" t="str">
            <v>19,84</v>
          </cell>
        </row>
        <row r="1203">
          <cell r="B1203">
            <v>96027</v>
          </cell>
          <cell r="C1203" t="str">
            <v>TRATOR DE PNEUS COM POTÊNCIA DE 85 CV, TRAÇÃO 4X4, COM GRADE DE DISCOS ACOPLADA - MATERIAIS NA OPERAÇÃO. AF_02/2017</v>
          </cell>
          <cell r="D1203" t="str">
            <v>H</v>
          </cell>
          <cell r="E1203" t="str">
            <v>79,94</v>
          </cell>
        </row>
        <row r="1204">
          <cell r="B1204">
            <v>96030</v>
          </cell>
          <cell r="C1204" t="str">
            <v>CAMINHÃO BASCULANTE 10 M3, TRUCADO, POTÊNCIA 230 CV, INCLUSIVE CAÇAMBA METÁLICA, COM DISTRIBUIDOR DE AGREGADOS ACOPLADO - DEPRECIAÇÃO. AF_02/2017</v>
          </cell>
          <cell r="D1204" t="str">
            <v>H</v>
          </cell>
          <cell r="E1204" t="str">
            <v>28,58</v>
          </cell>
        </row>
        <row r="1205">
          <cell r="B1205">
            <v>96031</v>
          </cell>
          <cell r="C1205" t="str">
            <v>CAMINHÃO BASCULANTE 10 M3, TRUCADO, POTÊNCIA 230 CV, INCLUSIVE CAÇAMBA METÁLICA, COM DISTRIBUIDOR DE AGREGADOS ACOPLADO - JUROS. AF_02/2017</v>
          </cell>
          <cell r="D1205" t="str">
            <v>H</v>
          </cell>
          <cell r="E1205" t="str">
            <v>5,40</v>
          </cell>
        </row>
        <row r="1206">
          <cell r="B1206">
            <v>96032</v>
          </cell>
          <cell r="C1206" t="str">
            <v>CAMINHÃO BASCULANTE 10 M3, TRUCADO, POTÊNCIA 230 CV, INCLUSIVE CAÇAMBA METÁLICA, COM DISTRIBUIDOR DE AGREGADOS ACOPLADO - IMPOSTOS E SEGUROS. AF_02/2017</v>
          </cell>
          <cell r="D1206" t="str">
            <v>H</v>
          </cell>
          <cell r="E1206" t="str">
            <v>4,27</v>
          </cell>
        </row>
        <row r="1207">
          <cell r="B1207">
            <v>96033</v>
          </cell>
          <cell r="C1207" t="str">
            <v>CAMINHÃO BASCULANTE 10 M3, TRUCADO, POTÊNCIA 230 CV, INCLUSIVE CAÇAMBA METÁLICA, COM DISTRIBUIDOR DE AGREGADOS ACOPLADO - MANUTENÇÃO. AF_02/2017</v>
          </cell>
          <cell r="D1207" t="str">
            <v>H</v>
          </cell>
          <cell r="E1207" t="str">
            <v>48,15</v>
          </cell>
        </row>
        <row r="1208">
          <cell r="B1208">
            <v>96034</v>
          </cell>
          <cell r="C1208" t="str">
            <v>CAMINHÃO BASCULANTE 10 M3, TRUCADO, POTÊNCIA 230 CV, INCLUSIVE CAÇAMBA METÁLICA, COM DISTRIBUIDOR DE AGREGADOS ACOPLADO - MATERIAIS NA OPERAÇÃO. AF_02/2017</v>
          </cell>
          <cell r="D1208" t="str">
            <v>H</v>
          </cell>
          <cell r="E1208" t="str">
            <v>168,27</v>
          </cell>
        </row>
        <row r="1209">
          <cell r="B1209">
            <v>96053</v>
          </cell>
          <cell r="C1209" t="str">
            <v>TRATOR DE PNEUS COM POTÊNCIA DE 85 CV, TRAÇÃO 4X4, COM VASSOURA MECÂNICA ACOPLADA - DEPRECIAÇÃO. AF_03/2017</v>
          </cell>
          <cell r="D1209" t="str">
            <v>H</v>
          </cell>
          <cell r="E1209" t="str">
            <v>18,41</v>
          </cell>
        </row>
        <row r="1210">
          <cell r="B1210">
            <v>96054</v>
          </cell>
          <cell r="C1210" t="str">
            <v>MINICARREGADEIRA SOBRE RODAS POTENCIA 47HP CAPACIDADE OPERACAO 646 KG, COM VASSOURA MECÂNICA ACOPLADA - DEPRECIAÇÃO. AF_03/2017</v>
          </cell>
          <cell r="D1210" t="str">
            <v>H</v>
          </cell>
          <cell r="E1210" t="str">
            <v>25,64</v>
          </cell>
        </row>
        <row r="1211">
          <cell r="B1211">
            <v>96055</v>
          </cell>
          <cell r="C1211" t="str">
            <v>TRATOR DE PNEUS COM POTÊNCIA DE 85 CV, TRAÇÃO 4X4, COM VASSOURA MECÂNICA ACOPLADA - JUROS. AF_03/2017</v>
          </cell>
          <cell r="D1211" t="str">
            <v>H</v>
          </cell>
          <cell r="E1211" t="str">
            <v>2,55</v>
          </cell>
        </row>
        <row r="1212">
          <cell r="B1212">
            <v>96056</v>
          </cell>
          <cell r="C1212" t="str">
            <v>TRATOR DE PNEUS COM POTÊNCIA DE 85 CV, TRAÇÃO 4X4, COM VASSOURA MECÂNICA ACOPLADA - MANUTENÇÃO. AF_03/2017</v>
          </cell>
          <cell r="D1212" t="str">
            <v>H</v>
          </cell>
          <cell r="E1212" t="str">
            <v>20,14</v>
          </cell>
        </row>
        <row r="1213">
          <cell r="B1213">
            <v>96057</v>
          </cell>
          <cell r="C1213" t="str">
            <v>TRATOR DE PNEUS COM POTÊNCIA DE 85 CV, TRAÇÃO 4X4, COM VASSOURA MECÂNICA ACOPLADA - MATERIAIS NA OPERAÇÃO. AF_03/2017</v>
          </cell>
          <cell r="D1213" t="str">
            <v>H</v>
          </cell>
          <cell r="E1213" t="str">
            <v>79,94</v>
          </cell>
        </row>
        <row r="1214">
          <cell r="B1214">
            <v>96060</v>
          </cell>
          <cell r="C1214" t="str">
            <v>MINICARREGADEIRA SOBRE RODAS POTENCIA 47HP CAPACIDADE OPERACAO 646 KG, COM VASSOURA MECÂNICA ACOPLADA - JUROS. AF_03/2017</v>
          </cell>
          <cell r="D1214" t="str">
            <v>H</v>
          </cell>
          <cell r="E1214" t="str">
            <v>2,59</v>
          </cell>
        </row>
        <row r="1215">
          <cell r="B1215">
            <v>96061</v>
          </cell>
          <cell r="C1215" t="str">
            <v>MINICARREGADEIRA SOBRE RODAS POTENCIA 47HP CAPACIDADE OPERACAO 646 KG, COM VASSOURA MECÂNICA ACOPLADA - MANUTENÇÃO. AF_03/2017</v>
          </cell>
          <cell r="D1215" t="str">
            <v>H</v>
          </cell>
          <cell r="E1215" t="str">
            <v>32,05</v>
          </cell>
        </row>
        <row r="1216">
          <cell r="B1216">
            <v>96062</v>
          </cell>
          <cell r="C1216" t="str">
            <v>MINICARREGADEIRA SOBRE RODAS POTENCIA 47HP CAPACIDADE OPERACAO 646 KG, COM VASSOURA MECÂNICA ACOPLADA - MATERIAIS NA OPERAÇÃO. AF_03/2017</v>
          </cell>
          <cell r="D1216" t="str">
            <v>H</v>
          </cell>
          <cell r="E1216" t="str">
            <v>47,28</v>
          </cell>
        </row>
        <row r="1217">
          <cell r="B1217">
            <v>96241</v>
          </cell>
          <cell r="C1217" t="str">
            <v>MINIESCAVADEIRA SOBRE ESTEIRAS, POTENCIA LIQUIDA DE *30* HP, PESO OPERACIONAL DE *3.500* KG - DEPRECIACAO. AF_04/2017</v>
          </cell>
          <cell r="D1217" t="str">
            <v>H</v>
          </cell>
          <cell r="E1217" t="str">
            <v>19,55</v>
          </cell>
        </row>
        <row r="1218">
          <cell r="B1218">
            <v>96242</v>
          </cell>
          <cell r="C1218" t="str">
            <v>MINIESCAVADEIRA SOBRE ESTEIRAS, POTENCIA LIQUIDA DE *30* HP, PESO OPERACIONAL DE *3.500* KG - JUROS. AF_04/2017</v>
          </cell>
          <cell r="D1218" t="str">
            <v>H</v>
          </cell>
          <cell r="E1218" t="str">
            <v>2,65</v>
          </cell>
        </row>
        <row r="1219">
          <cell r="B1219">
            <v>96243</v>
          </cell>
          <cell r="C1219" t="str">
            <v>MINIESCAVADEIRA SOBRE ESTEIRAS, POTENCIA LIQUIDA DE *30* HP, PESO OPERACIONAL DE *3.500* KG - MANUTENCAO. AF_04/2017</v>
          </cell>
          <cell r="D1219" t="str">
            <v>H</v>
          </cell>
          <cell r="E1219" t="str">
            <v>24,43</v>
          </cell>
        </row>
        <row r="1220">
          <cell r="B1220">
            <v>96244</v>
          </cell>
          <cell r="C1220" t="str">
            <v>MINIESCAVADEIRA SOBRE ESTEIRAS, POTENCIA LIQUIDA DE *30* HP, PESO OPERACIONAL DE *3.500* KG - MATERIAIS NA OPERACAO. AF_04/2017</v>
          </cell>
          <cell r="D1220" t="str">
            <v>H</v>
          </cell>
          <cell r="E1220" t="str">
            <v>20,66</v>
          </cell>
        </row>
        <row r="1221">
          <cell r="B1221">
            <v>96301</v>
          </cell>
          <cell r="C1221" t="str">
            <v>PERFURATRIZ ROTATIVA SOBRE ESTEIRA, TORQUE MAXIMO 2500 KGM, POTENCIA 110 HP, MOTOR DIESEL - MATERIAIS NA OPERAÇÃO. AF_05/2017</v>
          </cell>
          <cell r="D1221" t="str">
            <v>H</v>
          </cell>
          <cell r="E1221" t="str">
            <v>58,29</v>
          </cell>
        </row>
        <row r="1222">
          <cell r="B1222">
            <v>96457</v>
          </cell>
          <cell r="C1222" t="str">
            <v>ROLO COMPACTADOR DE PNEUS, ESTATICO, PRESSAO VARIAVEL, POTENCIA 110 HP, PESO SEM/COM LASTRO 10,8/27 T, LARGURA DE ROLAGEM 2,30 M - MATERIAIS NA OPERACAO. AF_06/2017</v>
          </cell>
          <cell r="D1222" t="str">
            <v>H</v>
          </cell>
          <cell r="E1222" t="str">
            <v>75,75</v>
          </cell>
        </row>
        <row r="1223">
          <cell r="B1223">
            <v>96458</v>
          </cell>
          <cell r="C1223" t="str">
            <v>ROLO COMPACTADOR DE PNEUS, ESTATICO, PRESSAO VARIAVEL, POTENCIA 110 HP, PESO SEM/COM LASTRO 10,8/27 T, LARGURA DE ROLAGEM 2,30 M - MANUTENCAO. AF_06/2017</v>
          </cell>
          <cell r="D1223" t="str">
            <v>H</v>
          </cell>
          <cell r="E1223" t="str">
            <v>64,60</v>
          </cell>
        </row>
        <row r="1224">
          <cell r="B1224">
            <v>96459</v>
          </cell>
          <cell r="C1224" t="str">
            <v>ROLO COMPACTADOR DE PNEUS, ESTATICO, PRESSAO VARIAVEL, POTENCIA 110 HP, PESO SEM/COM LASTRO 10,8/27 T, LARGURA DE ROLAGEM 2,30 M - JUROS. AF_06/2017</v>
          </cell>
          <cell r="D1224" t="str">
            <v>H</v>
          </cell>
          <cell r="E1224" t="str">
            <v>7,16</v>
          </cell>
        </row>
        <row r="1225">
          <cell r="B1225">
            <v>96460</v>
          </cell>
          <cell r="C1225" t="str">
            <v>ROLO COMPACTADOR DE PNEUS, ESTATICO, PRESSAO VARIAVEL, POTENCIA 110 HP, PESO SEM/COM LASTRO 10,8/27 T, LARGURA DE ROLAGEM 2,30 M - DEPRECIAÇÃO. AF_06/2017</v>
          </cell>
          <cell r="D1225" t="str">
            <v>H</v>
          </cell>
          <cell r="E1225" t="str">
            <v>51,62</v>
          </cell>
        </row>
        <row r="1226">
          <cell r="B1226">
            <v>98760</v>
          </cell>
          <cell r="C1226" t="str">
            <v>INVERSOR DE SOLDA MONOFÁSICO DE 160 A, POTÊNCIA DE 5400 W, TENSÃO DE 220 V, PARA SOLDA COM ELETRODOS DE 2,0 A 4,0 MM E PROCESSO TIG - DEPRECIAÇÃO. AF_06/2018</v>
          </cell>
          <cell r="D1226" t="str">
            <v>H</v>
          </cell>
          <cell r="E1226" t="str">
            <v>0,09</v>
          </cell>
        </row>
        <row r="1227">
          <cell r="B1227">
            <v>98761</v>
          </cell>
          <cell r="C1227" t="str">
            <v>INVERSOR DE SOLDA MONOFÁSICO DE 160 A, POTÊNCIA DE 5400 W, TENSÃO DE 220 V, PARA SOLDA COM ELETRODOS DE 2,0 A 4,0 MM E PROCESSO TIG - JUROS. AF_06/2018</v>
          </cell>
          <cell r="D1227" t="str">
            <v>H</v>
          </cell>
          <cell r="E1227" t="str">
            <v>0,01</v>
          </cell>
        </row>
        <row r="1228">
          <cell r="B1228">
            <v>98762</v>
          </cell>
          <cell r="C1228" t="str">
            <v>INVERSOR DE SOLDA MONOFÁSICO DE 160 A, POTÊNCIA DE 5400 W, TENSÃO DE 220 V, PARA SOLDA COM ELETRODOS DE 2,0 A 4,0 MM E PROCESSO TIG - MANUTENÇÃO. AF_06/2018</v>
          </cell>
          <cell r="D1228" t="str">
            <v>H</v>
          </cell>
          <cell r="E1228" t="str">
            <v>0,12</v>
          </cell>
        </row>
        <row r="1229">
          <cell r="B1229">
            <v>98763</v>
          </cell>
          <cell r="C1229" t="str">
            <v>INVERSOR DE SOLDA MONOFÁSICO DE 160 A, POTÊNCIA DE 5400 W, TENSÃO DE 220 V, PARA SOLDA COM ELETRODOS DE 2,0 A 4,0 MM E PROCESSO TIG - MATERIAIS NA OPERAÇÃO. AF_06/2018</v>
          </cell>
          <cell r="D1229" t="str">
            <v>H</v>
          </cell>
          <cell r="E1229" t="str">
            <v>4,17</v>
          </cell>
        </row>
        <row r="1230">
          <cell r="B1230">
            <v>99829</v>
          </cell>
          <cell r="C1230" t="str">
            <v>LAVADORA DE ALTA PRESSAO (LAVA-JATO) PARA AGUA FRIA, PRESSAO DE OPERACAO ENTRE 1400 E 1900 LIB/POL2, VAZAO MAXIMA ENTRE 400 E 700 L/H - DEPRECIAÇÃO. AF_04/2019</v>
          </cell>
          <cell r="D1230" t="str">
            <v>H</v>
          </cell>
          <cell r="E1230" t="str">
            <v>0,29</v>
          </cell>
        </row>
        <row r="1231">
          <cell r="B1231">
            <v>99830</v>
          </cell>
          <cell r="C1231" t="str">
            <v>LAVADORA DE ALTA PRESSAO (LAVA-JATO) PARA AGUA FRIA, PRESSAO DE OPERACAO ENTRE 1400 E 1900 LIB/POL2, VAZAO MAXIMA ENTRE 400 E 700 L/H - JUROS. AF_04/2019</v>
          </cell>
          <cell r="D1231" t="str">
            <v>H</v>
          </cell>
          <cell r="E1231" t="str">
            <v>0,03</v>
          </cell>
        </row>
        <row r="1232">
          <cell r="B1232">
            <v>99831</v>
          </cell>
          <cell r="C1232" t="str">
            <v>LAVADORA DE ALTA PRESSAO (LAVA-JATO) PARA AGUA FRIA, PRESSAO DE OPERACAO ENTRE 1400 E 1900 LIB/POL2, VAZAO MAXIMA ENTRE 400 E 700 L/H - MANUTENÇÃO. AF_04/2019</v>
          </cell>
          <cell r="D1232" t="str">
            <v>H</v>
          </cell>
          <cell r="E1232" t="str">
            <v>0,36</v>
          </cell>
        </row>
        <row r="1233">
          <cell r="B1233">
            <v>99832</v>
          </cell>
          <cell r="C1233" t="str">
            <v>LAVADORA DE ALTA PRESSAO (LAVA-JATO) PARA AGUA FRIA, PRESSAO DE OPERACAO ENTRE 1400 E 1900 LIB/POL2, VAZAO MAXIMA ENTRE 400 E 700 L/H - MATERIAIS NA OPERAÇÃO. AF_04/2019</v>
          </cell>
          <cell r="D1233" t="str">
            <v>H</v>
          </cell>
          <cell r="E1233" t="str">
            <v>4,02</v>
          </cell>
        </row>
        <row r="1234">
          <cell r="B1234">
            <v>100637</v>
          </cell>
          <cell r="C1234" t="str">
            <v>USINA DE MISTURA ASFÁLTICA À QUENTE, TIPO CONTRA FLUXO, PROD 100 A 140 TON/HORA - DEPRECIAÇÃO. AF_12/2019</v>
          </cell>
          <cell r="D1234" t="str">
            <v>H</v>
          </cell>
          <cell r="E1234" t="str">
            <v>136,09</v>
          </cell>
        </row>
        <row r="1235">
          <cell r="B1235">
            <v>100638</v>
          </cell>
          <cell r="C1235" t="str">
            <v>USINA DE MISTURA ASFÁLTICA À QUENTE, TIPO CONTRA FLUXO, PROD 100 A 140 TON/HORA - JUROS. AF_12/2019</v>
          </cell>
          <cell r="D1235" t="str">
            <v>H</v>
          </cell>
          <cell r="E1235" t="str">
            <v>24,49</v>
          </cell>
        </row>
        <row r="1236">
          <cell r="B1236">
            <v>100639</v>
          </cell>
          <cell r="C1236" t="str">
            <v>USINA DE MISTURA ASFÁLTICA À QUENTE, TIPO CONTRA FLUXO, PROD 100 A 140 TON/HORA - MANUTENÇÃO. AF_12/2019</v>
          </cell>
          <cell r="D1236" t="str">
            <v>H</v>
          </cell>
          <cell r="E1236" t="str">
            <v>218,77</v>
          </cell>
        </row>
        <row r="1237">
          <cell r="B1237">
            <v>100640</v>
          </cell>
          <cell r="C1237" t="str">
            <v>USINA DE MISTURA ASFÁLTICA À QUENTE, TIPO CONTRA FLUXO, PROD 100 A 140 TON/HORA - MATERIAIS NA OPERAÇÃO. AF_12/2019</v>
          </cell>
          <cell r="D1237" t="str">
            <v>H</v>
          </cell>
          <cell r="E1237" t="str">
            <v>216,58</v>
          </cell>
        </row>
        <row r="1238">
          <cell r="B1238">
            <v>100643</v>
          </cell>
          <cell r="C1238" t="str">
            <v>USINA DE ASFALTO, TIPO GRAVIMÉTRICA, PROD 150 TON/HORA - DEPRECIAÇÃO. AF_12/2019</v>
          </cell>
          <cell r="D1238" t="str">
            <v>H</v>
          </cell>
          <cell r="E1238" t="str">
            <v>358,34</v>
          </cell>
        </row>
        <row r="1239">
          <cell r="B1239">
            <v>100644</v>
          </cell>
          <cell r="C1239" t="str">
            <v>USINA DE ASFALTO, TIPO GRAVIMÉTRICA, PROD 150 TON/HORA - JUROS. AF_12/2019</v>
          </cell>
          <cell r="D1239" t="str">
            <v>H</v>
          </cell>
          <cell r="E1239" t="str">
            <v>64,50</v>
          </cell>
        </row>
        <row r="1240">
          <cell r="B1240">
            <v>100645</v>
          </cell>
          <cell r="C1240" t="str">
            <v>USINA DE ASFALTO, TIPO GRAVIMÉTRICA, PROD 150 TON/HORA - MANUTENÇÃO. AF_12/2019</v>
          </cell>
          <cell r="D1240" t="str">
            <v>H</v>
          </cell>
          <cell r="E1240" t="str">
            <v>576,03</v>
          </cell>
        </row>
        <row r="1241">
          <cell r="B1241">
            <v>100646</v>
          </cell>
          <cell r="C1241" t="str">
            <v>USINA DE ASFALTO, TIPO GRAVIMÉTRICA, PROD 150 TON/HORA - MATERIAIS NA OPERAÇÃO. AF_12/2019</v>
          </cell>
          <cell r="D1241" t="str">
            <v>H</v>
          </cell>
          <cell r="E1241" t="str">
            <v>309,40</v>
          </cell>
        </row>
        <row r="1242">
          <cell r="B1242">
            <v>102270</v>
          </cell>
          <cell r="C1242" t="str">
            <v>MARTELO DEMOLIDOR ELÉTRICO, COM POTÊNCIA DE 2.000 W, 1.000 IMPACTOS POR MINUTO, PESO DE 30 KG - DEPRECIAÇÃO. AF_01/2021</v>
          </cell>
          <cell r="D1242" t="str">
            <v>H</v>
          </cell>
          <cell r="E1242" t="str">
            <v>0,79</v>
          </cell>
        </row>
        <row r="1243">
          <cell r="B1243">
            <v>102271</v>
          </cell>
          <cell r="C1243" t="str">
            <v>MARTELO DEMOLIDOR ELÉTRICO, COM POTÊNCIA DE 2.000 W, 1.000 IMPACTOS POR MINUTO, PESO DE 30 KG - JUROS. AF_01/2021</v>
          </cell>
          <cell r="D1243" t="str">
            <v>H</v>
          </cell>
          <cell r="E1243" t="str">
            <v>0,09</v>
          </cell>
        </row>
        <row r="1244">
          <cell r="B1244">
            <v>102272</v>
          </cell>
          <cell r="C1244" t="str">
            <v>MARTELO DEMOLIDOR ELÉTRICO, COM POTÊNCIA DE 2.000 W, 1.000 IMPACTOS POR MINUTO, PESO DE 30 KG - MANUTENÇÃO. AF_01/2021</v>
          </cell>
          <cell r="D1244" t="str">
            <v>H</v>
          </cell>
          <cell r="E1244" t="str">
            <v>0,98</v>
          </cell>
        </row>
        <row r="1245">
          <cell r="B1245">
            <v>102273</v>
          </cell>
          <cell r="C1245" t="str">
            <v>MARTELO DEMOLIDOR ELÉTRICO, COM POTÊNCIA DE 2.000 W, 1.000 IMPACTOS POR MINUTO, PESO DE 30 KG - MATERIAIS NA OPERAÇÃO. AF_01/2021</v>
          </cell>
          <cell r="D1245" t="str">
            <v>H</v>
          </cell>
          <cell r="E1245" t="str">
            <v>1,54</v>
          </cell>
        </row>
        <row r="1246">
          <cell r="B1246">
            <v>102809</v>
          </cell>
          <cell r="C1246" t="str">
            <v>CALDEIRA A GÁS COM TERMOSTATO, CAPACIDADE 100 LITROS - MATERIAIS NA OPERAÇÃO. AF_04/2019</v>
          </cell>
          <cell r="D1246" t="str">
            <v>H</v>
          </cell>
          <cell r="E1246" t="str">
            <v>21,93</v>
          </cell>
        </row>
        <row r="1247">
          <cell r="B1247">
            <v>102815</v>
          </cell>
          <cell r="C1247" t="str">
            <v>CENTRAL DE LAMA BENTONÍTICA (DEPÓSITO DE BENTONITA, MISTURADOR DE ALTA TURBULÊNCIA, SILOS DE ARMAZENAMENTO DE LAMA E ÁGUA, LABORATÓRIO DE CONTROLE DE QUALIDADE DA LAMA) - MATERIAIS NA OPERAÇÃO. AF_04/2019</v>
          </cell>
          <cell r="D1247" t="str">
            <v>H</v>
          </cell>
          <cell r="E1247" t="str">
            <v>3,09</v>
          </cell>
        </row>
        <row r="1248">
          <cell r="B1248">
            <v>102826</v>
          </cell>
          <cell r="C1248" t="str">
            <v>CONJUNTO MACACO E BOMBA HIDRÁULICA PARA PROTENSAO DE CORDOALHAS, ESFORÇO MAXIMO DE 115 TONELADAS - MATERIAIS NA OPERAÇÃO. AF_04/2019</v>
          </cell>
          <cell r="D1248" t="str">
            <v>H</v>
          </cell>
          <cell r="E1248" t="str">
            <v>5,80</v>
          </cell>
        </row>
        <row r="1249">
          <cell r="B1249">
            <v>102832</v>
          </cell>
          <cell r="C1249" t="str">
            <v>CONJUNTO CILINDRO E BOMBA HIDRÁULICA PARA PROTENSÃO DE MONOBARRAS PARA TIRANTES, ESFORÇO MÁXIMO DE 30 TONELADAS  - MATERIAIS NA OPERAÇÃO. AF_04/2019</v>
          </cell>
          <cell r="D1249" t="str">
            <v>H</v>
          </cell>
          <cell r="E1249" t="str">
            <v>7,73</v>
          </cell>
        </row>
        <row r="1250">
          <cell r="B1250">
            <v>102843</v>
          </cell>
          <cell r="C1250" t="str">
            <v>GUINDASTE HIDRAULICO AUTOPROPELIDO, COM LANÇA TRELIÇADA 40 M, CAPACIDADE MÁXIMA 75 T, EQUIPADO COM CLAMSHELL - MATERIAIS NA OPERAÇÃO. AF_04/2019</v>
          </cell>
          <cell r="D1250" t="str">
            <v>H</v>
          </cell>
          <cell r="E1250" t="str">
            <v>159,75</v>
          </cell>
        </row>
        <row r="1251">
          <cell r="B1251">
            <v>102849</v>
          </cell>
          <cell r="C1251" t="str">
            <v>GUINDASTE SOBRE ESTEIRAS, COM LANÇA TRELIÇADA 40 M, CAPACIDADE MÁXIMA 75 T - MATERIAIS NA OPERAÇÃO. AF_04/2019</v>
          </cell>
          <cell r="D1251" t="str">
            <v>H</v>
          </cell>
          <cell r="E1251" t="str">
            <v>78,10</v>
          </cell>
        </row>
        <row r="1252">
          <cell r="B1252">
            <v>102855</v>
          </cell>
          <cell r="C1252" t="str">
            <v>GUINDASTE SOBRE ESTEIRAS, COM LANÇA TRELIÇADA 40 M, CAPACIDADE MÁXIMA 75 T, EQUIPADO COM CLAMSHELL - MATERIAIS NA OPERAÇÃO. AF_04/2019</v>
          </cell>
          <cell r="D1252" t="str">
            <v>H</v>
          </cell>
          <cell r="E1252" t="str">
            <v>78,10</v>
          </cell>
        </row>
        <row r="1253">
          <cell r="B1253">
            <v>102861</v>
          </cell>
          <cell r="C1253" t="str">
            <v>MÁQUINA FORMER DOBRAS DIVERSAS: 220V/380V TRIFÁSICO OU MONOFÁSICO, CAPACIDADE 0,5-1,27MM, MOTOR 2CV - MATERIAIS NA OPERAÇÃO. AF_04/2019</v>
          </cell>
          <cell r="D1253" t="str">
            <v>H</v>
          </cell>
          <cell r="E1253" t="str">
            <v>1,13</v>
          </cell>
        </row>
        <row r="1254">
          <cell r="B1254">
            <v>102867</v>
          </cell>
          <cell r="C1254" t="str">
            <v>MÁQUINA SOLDA ARCO COM PISTOLA DE SOLDAGEM PARA STUD BOLT DE 5 MM A 22 MM - MATERIAIS NA OPERAÇÃO. AF_04/2019</v>
          </cell>
          <cell r="D1254" t="str">
            <v>H</v>
          </cell>
          <cell r="E1254" t="str">
            <v>0,61</v>
          </cell>
        </row>
        <row r="1255">
          <cell r="B1255">
            <v>102873</v>
          </cell>
          <cell r="C1255" t="str">
            <v>PERFURATRIZ HIDRÁULICA SOBRE ESTEIRA, TORQUE MÁXIMO 161 KNM, PROFUNDIDADE MÁXIMA 54 M, DIÂMETRO MÁXIMO 1500 MM, POTÊNCIA MOTOR 268 HP - MATERIAIS NA OPERAÇÃO. AF_04/2019</v>
          </cell>
          <cell r="D1255" t="str">
            <v>H</v>
          </cell>
          <cell r="E1255" t="str">
            <v>141,92</v>
          </cell>
        </row>
        <row r="1256">
          <cell r="B1256">
            <v>102879</v>
          </cell>
          <cell r="C1256" t="str">
            <v>PERFURATRIZ PARA EXECUÇÃO DE ESTACAS SECANTES, TIPO HÉLICE CONTÍNUA COM CABEÇOTE DUPLO E TUBO METÁLICO - MATERIAIS NA OPERAÇÃO. AF_04/2019</v>
          </cell>
          <cell r="D1256" t="str">
            <v>H</v>
          </cell>
          <cell r="E1256" t="str">
            <v>213,00</v>
          </cell>
        </row>
        <row r="1257">
          <cell r="B1257">
            <v>102885</v>
          </cell>
          <cell r="C1257" t="str">
            <v>PLATAFORMA ELEVATÓRIA - MATERIAIS NA OPERAÇÃO. AF_04/2019</v>
          </cell>
          <cell r="D1257" t="str">
            <v>H</v>
          </cell>
          <cell r="E1257" t="str">
            <v>1,16</v>
          </cell>
        </row>
        <row r="1258">
          <cell r="B1258">
            <v>102891</v>
          </cell>
          <cell r="C1258" t="str">
            <v>PÓRTICO ROLANTE MONOVIGA, PERFIL I, 4 PERNAS, CAPACIDADE 5 T  - MATERIAIS NA OPERAÇÃO. AF_04/2019</v>
          </cell>
          <cell r="D1258" t="str">
            <v>H</v>
          </cell>
          <cell r="E1258" t="str">
            <v>1,16</v>
          </cell>
        </row>
        <row r="1259">
          <cell r="B1259">
            <v>102895</v>
          </cell>
          <cell r="C1259" t="str">
            <v>ESCAVADEIRA HIDRÁULICA SOBRE ESTEIRA, PESO OPERACIONAL ENTRE 22,00 E 23,50 T, POTÊNCIA NOMINAL 139 HP, COM MARTELO ROMPEDOR HIDRÁULICO 1700 KG - JUROS. AF_04/2019</v>
          </cell>
          <cell r="D1259" t="str">
            <v>H</v>
          </cell>
          <cell r="E1259" t="str">
            <v>7,56</v>
          </cell>
        </row>
        <row r="1260">
          <cell r="B1260">
            <v>102897</v>
          </cell>
          <cell r="C1260" t="str">
            <v>ESCAVADEIRA HIDRÁULICA SOBRE ESTEIRA, PESO OPERACIONAL ENTRE 22,00 E 23,50 T, POTÊNCIA NOMINAL 139 HP, COM MARTELO ROMPEDOR HIDRÁULICO 1700 KG - MATERIAIS NA OPERAÇÃO. AF_04/2019</v>
          </cell>
          <cell r="D1260" t="str">
            <v>H</v>
          </cell>
          <cell r="E1260" t="str">
            <v>106,71</v>
          </cell>
        </row>
        <row r="1261">
          <cell r="B1261">
            <v>102903</v>
          </cell>
          <cell r="C1261" t="str">
            <v>TORRE, COMPOSTA POR GUINCHO MECÂNICO, GUINCHO MANUAL, CABOS DE AÇO, PITEIRA E SOQUETE  - MATERIAIS NA OPERAÇÃO. AF_04/2019</v>
          </cell>
          <cell r="D1261" t="str">
            <v>H</v>
          </cell>
          <cell r="E1261" t="str">
            <v>13,84</v>
          </cell>
        </row>
        <row r="1262">
          <cell r="B1262">
            <v>102909</v>
          </cell>
          <cell r="C1262" t="str">
            <v>UNIDADE DOSADORA AIRLESS TIPO HOT SPRAY - MATERIAIS NA OPERAÇÃO. AF_04/2019</v>
          </cell>
          <cell r="D1262" t="str">
            <v>H</v>
          </cell>
          <cell r="E1262" t="str">
            <v>88,95</v>
          </cell>
        </row>
        <row r="1263">
          <cell r="B1263">
            <v>102915</v>
          </cell>
          <cell r="C1263" t="str">
            <v>ENCERADEIRA INDUSTRIAL, 400 MM, 220V, 1 HP - MATERIAIS NA OPERAÇÃO. AF_08/2019</v>
          </cell>
          <cell r="D1263" t="str">
            <v>H</v>
          </cell>
          <cell r="E1263" t="str">
            <v>0,57</v>
          </cell>
        </row>
        <row r="1264">
          <cell r="B1264">
            <v>102927</v>
          </cell>
          <cell r="C1264" t="str">
            <v>SERRA FITA HORIZONTAL, ELÉTRICA, COM CONTROLE HIDRÁULICO, PAINEL DE COMANDO EM 24 V, MOTOR ELÉTRICO 1,5 CV, DIMENSÕES DA FITA 3880 X 27 X 0,9 MM, TRIFÁSICA - MATERIAIS NA OPERAÇÃO. AF_08/2019</v>
          </cell>
          <cell r="D1264" t="str">
            <v>H</v>
          </cell>
          <cell r="E1264" t="str">
            <v>0,85</v>
          </cell>
        </row>
        <row r="1265">
          <cell r="B1265">
            <v>102933</v>
          </cell>
          <cell r="C1265" t="str">
            <v>FURADEIRA ELETROMAGNÉTICA, VELOCIDADE (SEM CARGA/ COM CARGA) 450/ 270 RPM, ESPESSURA MÁXIMA DA CHAPA A SER FURADA 50 MM, PORÇA DE ADESÃO MAGNÉTICA 17000 N, POTÊNCIA 1100 W, ALIMENTÇÃO 220 - 60 HZ, MONOFÁSICA - MATERIAIS NA OPERAÇÃO. AF_08/2019</v>
          </cell>
          <cell r="D1265" t="str">
            <v>H</v>
          </cell>
          <cell r="E1265" t="str">
            <v>0,85</v>
          </cell>
        </row>
        <row r="1266">
          <cell r="B1266">
            <v>102939</v>
          </cell>
          <cell r="C1266" t="str">
            <v>MÁQUINA METALEIRA UNIVERSAL MODELO IW 110/180 BTD - MATERIAIS NA OPERAÇÃO. AF_08/2019</v>
          </cell>
          <cell r="D1266" t="str">
            <v>H</v>
          </cell>
          <cell r="E1266" t="str">
            <v>8,50</v>
          </cell>
        </row>
        <row r="1267">
          <cell r="B1267">
            <v>102945</v>
          </cell>
          <cell r="C1267" t="str">
            <v>TARTARUGA DE OXICORTE CG1, MONOFÁSICA, 220 V, FREQUÊNCIA 50 HZ, VELOCIDADE DE CORTE (MM/MIN) 50 A 750, DIÂMETRO MÍNIMO DO COMPASSO MM 200 - MATERIAIS NA OPERAÇÃO. AF_08/2019</v>
          </cell>
          <cell r="D1267" t="str">
            <v>H</v>
          </cell>
          <cell r="E1267" t="str">
            <v>0,01</v>
          </cell>
        </row>
        <row r="1268">
          <cell r="B1268">
            <v>102951</v>
          </cell>
          <cell r="C1268" t="str">
            <v>BETONEIRA CAPACIDADE NOMINAL DE 250 L, CAPACIDADE DE MISTURA DE 175 L, MOTOR ELÉTRICO MONOFÁSICO POTÊNCIA 1CV - MATERIAIS NA OPERAÇÃO. AF_08/2019</v>
          </cell>
          <cell r="D1268" t="str">
            <v>H</v>
          </cell>
          <cell r="E1268" t="str">
            <v>0,57</v>
          </cell>
        </row>
        <row r="1269">
          <cell r="B1269">
            <v>102957</v>
          </cell>
          <cell r="C1269" t="str">
            <v>RETROESCAVADEIRA SOBRE RODAS COM CARREGADEIRA , PESO OPERACIONAL MÍN. 6,674, POTÊNCIA LÍQ 88 HP, COM MARTELO ROMPEDOR HIDRÁULICO ENTRE  275 A 362 KG - MATERIAIS NA OPERAÇÃO. AF_02/2021</v>
          </cell>
          <cell r="D1269" t="str">
            <v>H</v>
          </cell>
          <cell r="E1269" t="str">
            <v>60,56</v>
          </cell>
        </row>
        <row r="1270">
          <cell r="B1270">
            <v>102963</v>
          </cell>
          <cell r="C1270" t="str">
            <v>PERFURATRIZ HIDRÁULICA SOBRE ESTEIRA, TORQUE MÁXIMO 98 KNM, PROFUNDIDADE MÁXIMA 25 M, DIÂMETRO MÁXIMO 115 MM, POTÊNCIA MOTOR 190 HP - MATERIAIS NA OPERAÇÃO. AF_02/2021</v>
          </cell>
          <cell r="D1270" t="str">
            <v>H</v>
          </cell>
          <cell r="E1270" t="str">
            <v>100,60</v>
          </cell>
        </row>
        <row r="1271">
          <cell r="B1271">
            <v>102969</v>
          </cell>
          <cell r="C1271" t="str">
            <v>COMPRESSOR DE AR, VAZAO DE 10 PCM, RESERVATORIO 100 L, PRESSAO DE TRABALHO ENTRE 6,9 E 9,7 BAR, POTENCIA 2 HP, TENSAO 110/220 V - MATERIAIS NA OPERAÇÃO. AF_05/2017'</v>
          </cell>
          <cell r="D1271" t="str">
            <v>H</v>
          </cell>
          <cell r="E1271" t="str">
            <v>1,15</v>
          </cell>
        </row>
        <row r="1272">
          <cell r="B1272">
            <v>102985</v>
          </cell>
          <cell r="C1272" t="str">
            <v>MÁQUINA DEMARCADORA DE FAIXA DE TRÁFEGO À FRIO, TRAÇÃO MANUAL, 4 CV, PRESSÃO MAX 3300 PSI, TANQUE 20 L - MATERIAIS NA OPERAÇÃO. AF_06/2021</v>
          </cell>
          <cell r="D1272" t="str">
            <v>H</v>
          </cell>
          <cell r="E1272" t="str">
            <v>3,55</v>
          </cell>
        </row>
        <row r="1273">
          <cell r="B1273">
            <v>103156</v>
          </cell>
          <cell r="C1273" t="str">
            <v>MÁQUINA PARA SOLDA POR ELETROFUSÃO PARA TUBOS DE POLIETILENO DE ALTA DENSIDADE (PEAD) COM DIÂMETRO EXTERNO DE 20 A 800 MM, POTÊNCIA ENTRE 2750 E 3000 W - MATERIAIS NA OPERAÇÃO. AF_10/2021</v>
          </cell>
          <cell r="D1273" t="str">
            <v>H</v>
          </cell>
          <cell r="E1273" t="str">
            <v>2,16</v>
          </cell>
        </row>
        <row r="1274">
          <cell r="B1274">
            <v>103162</v>
          </cell>
          <cell r="C1274" t="str">
            <v>MÁQUINA PARA SOLDA POR ELETROFUSÃO PARA TUBOS DE POLIETILENO DE ALTA DENSIDADE (PEAD) COM DIÂMETRO EXTERNO DE 20 A 1600 MM, POTÊNCIA DE 3500 W - MATERIAIS NA OPERAÇÃO. AF_10/2021</v>
          </cell>
          <cell r="D1274" t="str">
            <v>H</v>
          </cell>
          <cell r="E1274" t="str">
            <v>2,71</v>
          </cell>
        </row>
        <row r="1275">
          <cell r="B1275">
            <v>103168</v>
          </cell>
          <cell r="C1275" t="str">
            <v>MÁQUINA PARA SOLDA POR TERMOFUSÃO PARA TUBOS DE POLIETILENO DE ALTA DENSIDADE (PEAD) COM DIÂMETRO EXTERNO DE 90 A 315 MM, POTÊNCIA ENTRE 2500 E 5350 W - MATERIAIS NA OPERAÇÃO. AF_10/2021</v>
          </cell>
          <cell r="D1275" t="str">
            <v>H</v>
          </cell>
          <cell r="E1275" t="str">
            <v>3,09</v>
          </cell>
        </row>
        <row r="1276">
          <cell r="B1276">
            <v>103174</v>
          </cell>
          <cell r="C1276" t="str">
            <v>MÁQUINA PARA SOLDA POR TERMOFUSÃO PARA TUBOS DE POLIETILENO DE ALTA DENSIDADE (PEAD) COM DIÂMETRO EXTERNO DE 315 A 630 MM, POTÊNCIA ENTRE 8000 E 12350 W - MATERIAIS NA OPERAÇÃO. AF_10/2021</v>
          </cell>
          <cell r="D1276" t="str">
            <v>H</v>
          </cell>
          <cell r="E1276" t="str">
            <v>7,73</v>
          </cell>
        </row>
        <row r="1277">
          <cell r="B1277">
            <v>103180</v>
          </cell>
          <cell r="C1277" t="str">
            <v>MÁQUINA PARA SOLDA POR TERMOFUSÃO PARA TUBOS DE POLIETILENO DE ALTA DENSIDADE (PEAD) COM DIÂMETRO EXTERNO DE 710 A 1200 MM, POTÊNCIA ENTRE 16000 E 29500 W - MATERIAIS NA OPERAÇÃO. AF_10/2021</v>
          </cell>
          <cell r="D1277" t="str">
            <v>H</v>
          </cell>
          <cell r="E1277" t="str">
            <v>17,79</v>
          </cell>
        </row>
        <row r="1278">
          <cell r="B1278">
            <v>103223</v>
          </cell>
          <cell r="C1278" t="str">
            <v>PERFURATRIZ PARA FURO DIRECIONAL HORIZONTAL (HDD) COM CAPACIDADE ATÉ 89 KN, POTÊNCIA 24,8 HP A 80 HP (INCLUSO FERRAMENTAS E LOCALIZADOR) - MATERIAIS NA OPERAÇÃO. AF_11/2021</v>
          </cell>
          <cell r="D1278" t="str">
            <v>H</v>
          </cell>
          <cell r="E1278" t="str">
            <v>41,60</v>
          </cell>
        </row>
        <row r="1279">
          <cell r="B1279">
            <v>103229</v>
          </cell>
          <cell r="C1279" t="str">
            <v>PERFURATRIZ PARA FURO DIRECIONAL HORIZONTAL (HDD) COM CAPACIDADE DE 90 KN A 200 KN, POTÊNCIA 100 HP A 160 HP (INCLUSO FERRAMENTAS E LOCALIZADOR) - MATERIAIS NA OPERAÇÃO. AF_11/2021</v>
          </cell>
          <cell r="D1279" t="str">
            <v>H</v>
          </cell>
          <cell r="E1279" t="str">
            <v>103,30</v>
          </cell>
        </row>
        <row r="1280">
          <cell r="B1280">
            <v>103235</v>
          </cell>
          <cell r="C1280" t="str">
            <v>PERFURATRIZ PARA FURO DIRECIONAL HORIZONTAL (HDD) COM CAPACIDADE DE 201 KN A 560 KN, POTÊNCIA 200 HP A 260 HP (INCLUSO FERRAMENTAS E LOCALIZADOR) - MATERIAIS NA OPERAÇÃO. AF_11/2021</v>
          </cell>
          <cell r="D1280" t="str">
            <v>H</v>
          </cell>
          <cell r="E1280" t="str">
            <v>182,75</v>
          </cell>
        </row>
        <row r="1281">
          <cell r="B1281">
            <v>103241</v>
          </cell>
          <cell r="C1281" t="str">
            <v>MISTURADOR PARA PREPARO DE LAMA ESTABILIZANTE COM CAPACIDADE DE *4000* L, COM BOMBA CENTRÍFUGA 5,5 HP A 23,07 HP, PARA SISTEMA DE FURO DIRECIONAL - MATERIAIS NA OPERAÇÃO. AF_11/2021</v>
          </cell>
          <cell r="D1281" t="str">
            <v>H</v>
          </cell>
          <cell r="E1281" t="str">
            <v>8,24</v>
          </cell>
        </row>
        <row r="1282">
          <cell r="B1282">
            <v>103660</v>
          </cell>
          <cell r="C1282" t="str">
            <v>VARREDEIRA DE GRAMA SINTÉTICA A GASOLINA, 2,4 CV, 4 TEMPOS - MATERIAIS NA OPERAÇÃO. AF_02/2022</v>
          </cell>
          <cell r="D1282" t="str">
            <v>H</v>
          </cell>
          <cell r="E1282" t="str">
            <v>10,59</v>
          </cell>
        </row>
        <row r="1283">
          <cell r="B1283">
            <v>103666</v>
          </cell>
          <cell r="C1283" t="str">
            <v>BATE ESTACA PARA INSTALAÇÃO DE DEFENSAS METÁLICAS (GUARD RAIL) FIXO - MATERIAIS NA OPERAÇÃO. AF_02/2022</v>
          </cell>
          <cell r="D1283" t="str">
            <v>H</v>
          </cell>
          <cell r="E1283" t="str">
            <v>110,19</v>
          </cell>
        </row>
        <row r="1284">
          <cell r="B1284">
            <v>103792</v>
          </cell>
          <cell r="C1284" t="str">
            <v>MINI GUINDASTE ARANHA SOBRE ESTEIRAS E LANCA TELESCÓPICA, CAPACIDADE MÁXIMA DE CARGA 3,0 TON, RAIO MÁXIMO DE TRABALHO 8,25 M, ALTURA DE LANÇA DO SOLO 9,2 M, 55 M DE CABO DE AÇO 8 MM, MOTOR ELÉTRICO 220/380 VOLTS TRIFÁSICO - MATERIAIS NA OPERAÇÃO. AF_03/2022</v>
          </cell>
          <cell r="D1284" t="str">
            <v>H</v>
          </cell>
          <cell r="E1284" t="str">
            <v>0,25</v>
          </cell>
        </row>
        <row r="1285">
          <cell r="B1285">
            <v>103937</v>
          </cell>
          <cell r="C1285" t="str">
            <v>CONJUNTO MACACO HIDRÁULICO E CENTRAL DE BOMBEAMENTO MOTORIZADO 1,8 KW PARA PROTENSÃO DE MONOCABOS PARA CONCRETO PROTENDIDO, ESFORÇO MÁXIMO DE 20 TONELADAS  - MATERIAIS NA OPERAÇÃO. AF_05/2022</v>
          </cell>
          <cell r="D1285" t="str">
            <v>H</v>
          </cell>
          <cell r="E1285" t="str">
            <v>1,39</v>
          </cell>
        </row>
        <row r="1286">
          <cell r="B1286">
            <v>103943</v>
          </cell>
          <cell r="C1286" t="str">
            <v>CONJUNTO MACACO HIDRÁULICO E CENTRAL DE BOMBEAMENTO MOTORIZADO 1,8 KW PARA PROTENSÃO DE MONOCABOS PARA CONCRETO PROTENDIDO, ESFORÇO MÁXIMO DE 30 TONELADAS  - MATERIAIS NA OPERAÇÃO. AF_05/2022</v>
          </cell>
          <cell r="D1286" t="str">
            <v>H</v>
          </cell>
          <cell r="E1286" t="str">
            <v>1,39</v>
          </cell>
        </row>
        <row r="1287">
          <cell r="B1287">
            <v>104087</v>
          </cell>
          <cell r="C1287" t="str">
            <v>TERMOFUSORA PARA TUBOS E CONEXÕES EM PPR COM DIÂMETROS DE 20 A 63 MM, POTÊNCIA DE 800 W, TENSAO 220 V - DEPRECIAÇÃO. AF_05/2022</v>
          </cell>
          <cell r="D1287" t="str">
            <v>H</v>
          </cell>
          <cell r="E1287" t="str">
            <v>0,07</v>
          </cell>
        </row>
        <row r="1288">
          <cell r="B1288">
            <v>104088</v>
          </cell>
          <cell r="C1288" t="str">
            <v>TERMOFUSORA PARA TUBOS E CONEXÕES EM PPR COM DIÂMETROS DE 20 A 63 MM, POTÊNCIA DE 800 W, TENSAO 220 V - JUROS. AF_05/2022</v>
          </cell>
          <cell r="D1288" t="str">
            <v>H</v>
          </cell>
          <cell r="E1288" t="str">
            <v>0,08</v>
          </cell>
        </row>
        <row r="1289">
          <cell r="B1289">
            <v>104089</v>
          </cell>
          <cell r="C1289" t="str">
            <v>TERMOFUSORA PARA TUBOS E CONEXÕES EM PPR COM DIÂMETROS DE 20 A 63 MM, POTÊNCIA DE 800 W, TENSAO 220 V - MANUTENÇÃO. AF_05/2022</v>
          </cell>
          <cell r="D1289" t="str">
            <v>H</v>
          </cell>
          <cell r="E1289" t="str">
            <v>0,09</v>
          </cell>
        </row>
        <row r="1290">
          <cell r="B1290">
            <v>104090</v>
          </cell>
          <cell r="C1290" t="str">
            <v>TERMOFUSORA PARA TUBOS E CONEXÕES EM PPR COM DIÂMETROS DE 20 A 63 MM, POTÊNCIA DE 800 W, TENSAO 220 V - MATERIAIS NA OPERAÇÃO. AF_05/2022</v>
          </cell>
          <cell r="D1290" t="str">
            <v>H</v>
          </cell>
          <cell r="E1290" t="str">
            <v>0,61</v>
          </cell>
        </row>
        <row r="1291">
          <cell r="B1291">
            <v>104093</v>
          </cell>
          <cell r="C1291" t="str">
            <v>TERMOFUSORA PARA TUBOS E CONEXÕES EM PPR COM DIÂMETROS DE 75 A 110 MM, POTÊNCIA DE *1100* W, TENSÃO 220 V - DEPRECIAÇÃO. AF_05/2022</v>
          </cell>
          <cell r="D1291" t="str">
            <v>H</v>
          </cell>
          <cell r="E1291" t="str">
            <v>0,10</v>
          </cell>
        </row>
        <row r="1292">
          <cell r="B1292">
            <v>104094</v>
          </cell>
          <cell r="C1292" t="str">
            <v>TERMOFUSORA PARA TUBOS E CONEXÕES EM PPR COM DIÂMETROS DE 75 A 110 MM, POTÊNCIA DE *1100* W, TENSÃO 220 V - JUROS. AF_05/2022</v>
          </cell>
          <cell r="D1292" t="str">
            <v>H</v>
          </cell>
          <cell r="E1292" t="str">
            <v>0,12</v>
          </cell>
        </row>
        <row r="1293">
          <cell r="B1293">
            <v>104095</v>
          </cell>
          <cell r="C1293" t="str">
            <v>TERMOFUSORA PARA TUBOS E CONEXÕES EM PPR COM DIÂMETROS DE 75 A 110 MM, POTÊNCIA DE *1100* W, TENSÃO 220 V - MANUTENÇÃO. AF_05/2022</v>
          </cell>
          <cell r="D1293" t="str">
            <v>H</v>
          </cell>
          <cell r="E1293" t="str">
            <v>0,13</v>
          </cell>
        </row>
        <row r="1294">
          <cell r="B1294">
            <v>104096</v>
          </cell>
          <cell r="C1294" t="str">
            <v>TERMOFUSORA PARA TUBOS E CONEXÕES EM PPR COM DIÂMETROS DE 75 A 110 MM, POTÊNCIA DE *1100* W, TENSÃO 220 V - MATERIAIS NA OPERAÇÃO. AF_05/2022</v>
          </cell>
          <cell r="D1294" t="str">
            <v>H</v>
          </cell>
          <cell r="E1294" t="str">
            <v>0,85</v>
          </cell>
        </row>
        <row r="1295">
          <cell r="B1295">
            <v>92259</v>
          </cell>
          <cell r="C1295" t="str">
            <v>INSTALAÇÃO DE TESOURA (INTEIRA OU MEIA), BIAPOIADA, EM MADEIRA NÃO APARELHADA, PARA VÃOS MAIORES OU IGUAIS A 3,0 M E MENORES QUE 6,0 M, INCLUSO IÇAMENTO. AF_07/2019</v>
          </cell>
          <cell r="D1295" t="str">
            <v>UN</v>
          </cell>
          <cell r="E1295" t="str">
            <v>409,07</v>
          </cell>
        </row>
        <row r="1296">
          <cell r="B1296">
            <v>92260</v>
          </cell>
          <cell r="C1296" t="str">
            <v>INSTALAÇÃO DE TESOURA (INTEIRA OU MEIA), BIAPOIADA, EM MADEIRA NÃO APARELHADA, PARA VÃOS MAIORES OU IGUAIS A 6,0 M E MENORES QUE 8,0 M, INCLUSO IÇAMENTO. AF_07/2019</v>
          </cell>
          <cell r="D1296" t="str">
            <v>UN</v>
          </cell>
          <cell r="E1296" t="str">
            <v>462,03</v>
          </cell>
        </row>
        <row r="1297">
          <cell r="B1297">
            <v>92261</v>
          </cell>
          <cell r="C1297" t="str">
            <v>INSTALAÇÃO DE TESOURA (INTEIRA OU MEIA), BIAPOIADA, EM MADEIRA NÃO APARELHADA, PARA VÃOS MAIORES OU IGUAIS A 8,0 M E MENORES QUE 10,0 M, INCLUSO IÇAMENTO. AF_07/2019</v>
          </cell>
          <cell r="D1297" t="str">
            <v>UN</v>
          </cell>
          <cell r="E1297" t="str">
            <v>513,37</v>
          </cell>
        </row>
        <row r="1298">
          <cell r="B1298">
            <v>92262</v>
          </cell>
          <cell r="C1298" t="str">
            <v>INSTALAÇÃO DE TESOURA (INTEIRA OU MEIA), BIAPOIADA, EM MADEIRA NÃO APARELHADA, PARA VÃOS MAIORES OU IGUAIS A 10,0 M E MENORES QUE 12,0 M, INCLUSO IÇAMENTO. AF_07/2019</v>
          </cell>
          <cell r="D1298" t="str">
            <v>UN</v>
          </cell>
          <cell r="E1298" t="str">
            <v>596,04</v>
          </cell>
        </row>
        <row r="1299">
          <cell r="B1299">
            <v>92539</v>
          </cell>
          <cell r="C1299" t="str">
            <v>TRAMA DE MADEIRA COMPOSTA POR RIPAS, CAIBROS E TERÇAS PARA TELHADOS DE ATÉ 2 ÁGUAS PARA TELHA DE ENCAIXE DE CERÂMICA OU DE CONCRETO, INCLUSO TRANSPORTE VERTICAL. AF_07/2019</v>
          </cell>
          <cell r="D1299" t="str">
            <v>M2</v>
          </cell>
          <cell r="E1299" t="str">
            <v>67,54</v>
          </cell>
        </row>
        <row r="1300">
          <cell r="B1300">
            <v>92540</v>
          </cell>
          <cell r="C1300" t="str">
            <v>TRAMA DE MADEIRA COMPOSTA POR RIPAS, CAIBROS E TERÇAS PARA TELHADOS DE MAIS QUE 2 ÁGUAS PARA TELHA DE ENCAIXE DE CERÂMICA OU DE CONCRETO, INCLUSO TRANSPORTE VERTICAL. AF_07/2019</v>
          </cell>
          <cell r="D1300" t="str">
            <v>M2</v>
          </cell>
          <cell r="E1300" t="str">
            <v>75,48</v>
          </cell>
        </row>
        <row r="1301">
          <cell r="B1301">
            <v>92541</v>
          </cell>
          <cell r="C1301" t="str">
            <v>TRAMA DE MADEIRA COMPOSTA POR RIPAS, CAIBROS E TERÇAS PARA TELHADOS DE ATÉ 2 ÁGUAS PARA TELHA CERÂMICA CAPA-CANAL, INCLUSO TRANSPORTE VERTICAL. AF_07/2019</v>
          </cell>
          <cell r="D1301" t="str">
            <v>M2</v>
          </cell>
          <cell r="E1301" t="str">
            <v>72,80</v>
          </cell>
        </row>
        <row r="1302">
          <cell r="B1302">
            <v>92542</v>
          </cell>
          <cell r="C1302" t="str">
            <v>TRAMA DE MADEIRA COMPOSTA POR RIPAS, CAIBROS E TERÇAS PARA TELHADOS DE MAIS QUE 2 ÁGUAS PARA TELHA CERÂMICA CAPA-CANAL, INCLUSO TRANSPORTE VERTICAL. AF_07/2019</v>
          </cell>
          <cell r="D1302" t="str">
            <v>M2</v>
          </cell>
          <cell r="E1302" t="str">
            <v>87,93</v>
          </cell>
        </row>
        <row r="1303">
          <cell r="B1303">
            <v>92543</v>
          </cell>
          <cell r="C1303" t="str">
            <v>TRAMA DE MADEIRA COMPOSTA POR TERÇAS PARA TELHADOS DE ATÉ 2 ÁGUAS PARA TELHA ONDULADA DE FIBROCIMENTO, METÁLICA, PLÁSTICA OU TERMOACÚSTICA, INCLUSO TRANSPORTE VERTICAL. AF_07/2019</v>
          </cell>
          <cell r="D1303" t="str">
            <v>M2</v>
          </cell>
          <cell r="E1303" t="str">
            <v>20,28</v>
          </cell>
        </row>
        <row r="1304">
          <cell r="B1304">
            <v>92544</v>
          </cell>
          <cell r="C1304" t="str">
            <v>TRAMA DE MADEIRA COMPOSTA POR TERÇAS PARA TELHADOS DE ATÉ 2 ÁGUAS PARA TELHA ESTRUTURAL DE FIBROCIMENTO, INCLUSO TRANSPORTE VERTICAL. AF_07/2019</v>
          </cell>
          <cell r="D1304" t="str">
            <v>M2</v>
          </cell>
          <cell r="E1304" t="str">
            <v>16,10</v>
          </cell>
        </row>
        <row r="1305">
          <cell r="B1305">
            <v>92545</v>
          </cell>
          <cell r="C1305" t="str">
            <v>FABRICAÇÃO E INSTALAÇÃO DE TESOURA INTEIRA EM MADEIRA NÃO APARELHADA, VÃO DE 3 M, PARA TELHA CERÂMICA OU DE CONCRETO, INCLUSO IÇAMENTO. AF_07/2019</v>
          </cell>
          <cell r="D1305" t="str">
            <v>UN</v>
          </cell>
          <cell r="E1305" t="str">
            <v>893,82</v>
          </cell>
        </row>
        <row r="1306">
          <cell r="B1306">
            <v>92546</v>
          </cell>
          <cell r="C1306" t="str">
            <v>FABRICAÇÃO E INSTALAÇÃO DE TESOURA INTEIRA EM MADEIRA NÃO APARELHADA, VÃO DE 4 M, PARA TELHA CERÂMICA OU DE CONCRETO, INCLUSO IÇAMENTO. AF_07/2019</v>
          </cell>
          <cell r="D1306" t="str">
            <v>UN</v>
          </cell>
          <cell r="E1306" t="str">
            <v>1.095,15</v>
          </cell>
        </row>
        <row r="1307">
          <cell r="B1307">
            <v>92547</v>
          </cell>
          <cell r="C1307" t="str">
            <v>FABRICAÇÃO E INSTALAÇÃO DE TESOURA INTEIRA EM MADEIRA NÃO APARELHADA, VÃO DE 5 M, PARA TELHA CERÂMICA OU DE CONCRETO, INCLUSO IÇAMENTO. AF_07/2019</v>
          </cell>
          <cell r="D1307" t="str">
            <v>UN</v>
          </cell>
          <cell r="E1307" t="str">
            <v>1.160,49</v>
          </cell>
        </row>
        <row r="1308">
          <cell r="B1308">
            <v>92548</v>
          </cell>
          <cell r="C1308" t="str">
            <v>FABRICAÇÃO E INSTALAÇÃO DE TESOURA INTEIRA EM MADEIRA NÃO APARELHADA, VÃO DE 6 M, PARA TELHA CERÂMICA OU DE CONCRETO, INCLUSO IÇAMENTO. AF_07/2019</v>
          </cell>
          <cell r="D1308" t="str">
            <v>UN</v>
          </cell>
          <cell r="E1308" t="str">
            <v>1.290,97</v>
          </cell>
        </row>
        <row r="1309">
          <cell r="B1309">
            <v>92549</v>
          </cell>
          <cell r="C1309" t="str">
            <v>FABRICAÇÃO E INSTALAÇÃO DE TESOURA INTEIRA EM MADEIRA NÃO APARELHADA, VÃO DE 7 M, PARA TELHA CERÂMICA OU DE CONCRETO, INCLUSO IÇAMENTO. AF_07/2019</v>
          </cell>
          <cell r="D1309" t="str">
            <v>UN</v>
          </cell>
          <cell r="E1309" t="str">
            <v>1.606,81</v>
          </cell>
        </row>
        <row r="1310">
          <cell r="B1310">
            <v>92550</v>
          </cell>
          <cell r="C1310" t="str">
            <v>FABRICAÇÃO E INSTALAÇÃO DE TESOURA INTEIRA EM MADEIRA NÃO APARELHADA, VÃO DE 8 M, PARA TELHA CERÂMICA OU DE CONCRETO, INCLUSO IÇAMENTO. AF_07/2019</v>
          </cell>
          <cell r="D1310" t="str">
            <v>UN</v>
          </cell>
          <cell r="E1310" t="str">
            <v>2.042,04</v>
          </cell>
        </row>
        <row r="1311">
          <cell r="B1311">
            <v>92551</v>
          </cell>
          <cell r="C1311" t="str">
            <v>FABRICAÇÃO E INSTALAÇÃO DE TESOURA INTEIRA EM MADEIRA NÃO APARELHADA, VÃO DE 9 M, PARA TELHA CERÂMICA OU DE CONCRETO, INCLUSO IÇAMENTO. AF_07/2019</v>
          </cell>
          <cell r="D1311" t="str">
            <v>UN</v>
          </cell>
          <cell r="E1311" t="str">
            <v>2.125,47</v>
          </cell>
        </row>
        <row r="1312">
          <cell r="B1312">
            <v>92552</v>
          </cell>
          <cell r="C1312" t="str">
            <v>FABRICAÇÃO E INSTALAÇÃO DE TESOURA INTEIRA EM MADEIRA NÃO APARELHADA, VÃO DE 10 M, PARA TELHA CERÂMICA OU DE CONCRETO, INCLUSO IÇAMENTO. AF_07/2019</v>
          </cell>
          <cell r="D1312" t="str">
            <v>UN</v>
          </cell>
          <cell r="E1312" t="str">
            <v>2.303,76</v>
          </cell>
        </row>
        <row r="1313">
          <cell r="B1313">
            <v>92553</v>
          </cell>
          <cell r="C1313" t="str">
            <v>FABRICAÇÃO E INSTALAÇÃO DE TESOURA INTEIRA EM MADEIRA NÃO APARELHADA, VÃO DE 11 M, PARA TELHA CERÂMICA OU DE CONCRETO, INCLUSO IÇAMENTO. AF_07/2019</v>
          </cell>
          <cell r="D1313" t="str">
            <v>UN</v>
          </cell>
          <cell r="E1313" t="str">
            <v>2.631,11</v>
          </cell>
        </row>
        <row r="1314">
          <cell r="B1314">
            <v>92554</v>
          </cell>
          <cell r="C1314" t="str">
            <v>FABRICAÇÃO E INSTALAÇÃO DE TESOURA INTEIRA EM MADEIRA NÃO APARELHADA, VÃO DE 12 M, PARA TELHA CERÂMICA OU DE CONCRETO, INCLUSO IÇAMENTO. AF_07/2019</v>
          </cell>
          <cell r="D1314" t="str">
            <v>UN</v>
          </cell>
          <cell r="E1314" t="str">
            <v>2.726,56</v>
          </cell>
        </row>
        <row r="1315">
          <cell r="B1315">
            <v>92555</v>
          </cell>
          <cell r="C1315" t="str">
            <v>FABRICAÇÃO E INSTALAÇÃO DE TESOURA INTEIRA EM MADEIRA NÃO APARELHADA, VÃO DE 3 M, PARA TELHA ONDULADA DE FIBROCIMENTO, METÁLICA, PLÁSTICA OU TERMOACÚSTICA, INCLUSO IÇAMENTO. AF_07/2019</v>
          </cell>
          <cell r="D1315" t="str">
            <v>UN</v>
          </cell>
          <cell r="E1315" t="str">
            <v>881,63</v>
          </cell>
        </row>
        <row r="1316">
          <cell r="B1316">
            <v>92556</v>
          </cell>
          <cell r="C1316" t="str">
            <v>FABRICAÇÃO E INSTALAÇÃO DE TESOURA INTEIRA EM MADEIRA NÃO APARELHADA, VÃO DE 4 M, PARA TELHA ONDULADA DE FIBROCIMENTO, METÁLICA, PLÁSTICA OU TERMOACÚSTICA, INCLUSO IÇAMENTO. AF_07/2019</v>
          </cell>
          <cell r="D1316" t="str">
            <v>UN</v>
          </cell>
          <cell r="E1316" t="str">
            <v>1.073,79</v>
          </cell>
        </row>
        <row r="1317">
          <cell r="B1317">
            <v>92557</v>
          </cell>
          <cell r="C1317" t="str">
            <v>FABRICAÇÃO E INSTALAÇÃO DE TESOURA INTEIRA EM MADEIRA NÃO APARELHADA, VÃO DE 5 M, PARA TELHA ONDULADA DE FIBROCIMENTO, METÁLICA, PLÁSTICA OU TERMOACÚSTICA, INCLUSO IÇAMENTO. AF_07/2019</v>
          </cell>
          <cell r="D1317" t="str">
            <v>UN</v>
          </cell>
          <cell r="E1317" t="str">
            <v>1.139,12</v>
          </cell>
        </row>
        <row r="1318">
          <cell r="B1318">
            <v>92558</v>
          </cell>
          <cell r="C1318" t="str">
            <v>FABRICAÇÃO E INSTALAÇÃO DE TESOURA INTEIRA EM MADEIRA NÃO APARELHADA, VÃO DE 6 M, PARA TELHA ONDULADA DE FIBROCIMENTO, METÁLICA, PLÁSTICA OU TERMOACÚSTICA, INCLUSO IÇAMENTO. AF_07/2019</v>
          </cell>
          <cell r="D1318" t="str">
            <v>UN</v>
          </cell>
          <cell r="E1318" t="str">
            <v>1.278,77</v>
          </cell>
        </row>
        <row r="1319">
          <cell r="B1319">
            <v>92559</v>
          </cell>
          <cell r="C1319" t="str">
            <v>FABRICAÇÃO E INSTALAÇÃO DE TESOURA INTEIRA EM MADEIRA NÃO APARELHADA, VÃO DE 7 M, PARA TELHA ONDULADA DE FIBROCIMENTO, METÁLICA, PLÁSTICA OU TERMOACÚSTICA, INCLUSO IÇAMENTO. AF_07/2019</v>
          </cell>
          <cell r="D1319" t="str">
            <v>UN</v>
          </cell>
          <cell r="E1319" t="str">
            <v>1.584,10</v>
          </cell>
        </row>
        <row r="1320">
          <cell r="B1320">
            <v>92560</v>
          </cell>
          <cell r="C1320" t="str">
            <v>FABRICAÇÃO E INSTALAÇÃO DE TESOURA INTEIRA EM MADEIRA NÃO APARELHADA, VÃO DE 8 M, PARA TELHA ONDULADA DE FIBROCIMENTO, METÁLICA, PLÁSTICA OU TERMOACÚSTICA, INCLUSO IÇAMENTO. AF_07/2019</v>
          </cell>
          <cell r="D1320" t="str">
            <v>UN</v>
          </cell>
          <cell r="E1320" t="str">
            <v>2.011,11</v>
          </cell>
        </row>
        <row r="1321">
          <cell r="B1321">
            <v>92561</v>
          </cell>
          <cell r="C1321" t="str">
            <v>FABRICAÇÃO E INSTALAÇÃO DE TESOURA INTEIRA EM MADEIRA NÃO APARELHADA, VÃO DE 9 M, PARA TELHA ONDULADA DE FIBROCIMENTO, METÁLICA, PLÁSTICA OU TERMOACÚSTICA, INCLUSO IÇAMENTO. AF_07/2019</v>
          </cell>
          <cell r="D1321" t="str">
            <v>UN</v>
          </cell>
          <cell r="E1321" t="str">
            <v>2.095,37</v>
          </cell>
        </row>
        <row r="1322">
          <cell r="B1322">
            <v>92562</v>
          </cell>
          <cell r="C1322" t="str">
            <v>FABRICAÇÃO E INSTALAÇÃO DE TESOURA INTEIRA EM MADEIRA NÃO APARELHADA, VÃO DE 10 M, PARA TELHA ONDULADA DE FIBROCIMENTO, METÁLICA, PLÁSTICA OU TERMOACÚSTICA, INCLUSO IÇAMENTO. AF_07/2019</v>
          </cell>
          <cell r="D1322" t="str">
            <v>UN</v>
          </cell>
          <cell r="E1322" t="str">
            <v>2.252,30</v>
          </cell>
        </row>
        <row r="1323">
          <cell r="B1323">
            <v>92563</v>
          </cell>
          <cell r="C1323" t="str">
            <v>FABRICAÇÃO E INSTALAÇÃO DE TESOURA INTEIRA EM MADEIRA NÃO APARELHADA, VÃO DE 11 M, PARA TELHA ONDULADA DE FIBROCIMENTO, METÁLICA, PLÁSTICA OU TERMOACÚSTICA, INCLUSO IÇAMENTO. AF_07/2019</v>
          </cell>
          <cell r="D1323" t="str">
            <v>UN</v>
          </cell>
          <cell r="E1323" t="str">
            <v>2.570,93</v>
          </cell>
        </row>
        <row r="1324">
          <cell r="B1324">
            <v>92564</v>
          </cell>
          <cell r="C1324" t="str">
            <v>FABRICAÇÃO E INSTALAÇÃO DE TESOURA INTEIRA EM MADEIRA NÃO APARELHADA, VÃO DE 12 M, PARA TELHA ONDULADA DE FIBROCIMENTO, METÁLICA, PLÁSTICA OU TERMOACÚSTICA, INCLUSO IÇAMENTO. AF_07/2019</v>
          </cell>
          <cell r="D1324" t="str">
            <v>UN</v>
          </cell>
          <cell r="E1324" t="str">
            <v>2.652,85</v>
          </cell>
        </row>
        <row r="1325">
          <cell r="B1325">
            <v>92565</v>
          </cell>
          <cell r="C1325" t="str">
            <v>FABRICAÇÃO E INSTALAÇÃO DE ESTRUTURA PONTALETADA DE MADEIRA NÃO APARELHADA PARA TELHADOS COM ATÉ 2 ÁGUAS E PARA TELHA CERÂMICA OU DE CONCRETO, INCLUSO TRANSPORTE VERTICAL. AF_12/2015</v>
          </cell>
          <cell r="D1325" t="str">
            <v>M2</v>
          </cell>
          <cell r="E1325" t="str">
            <v>35,03</v>
          </cell>
        </row>
        <row r="1326">
          <cell r="B1326">
            <v>92566</v>
          </cell>
          <cell r="C1326" t="str">
            <v>FABRICAÇÃO E INSTALAÇÃO DE ESTRUTURA PONTALETADA DE MADEIRA NÃO APARELHADA PARA TELHADOS COM ATÉ 2 ÁGUAS E PARA TELHA ONDULADA DE FIBROCIMENTO, METÁLICA, PLÁSTICA OU TERMOACÚSTICA, INCLUSO TRANSPORTE VERTICAL. AF_12/2015</v>
          </cell>
          <cell r="D1326" t="str">
            <v>M2</v>
          </cell>
          <cell r="E1326" t="str">
            <v>21,48</v>
          </cell>
        </row>
        <row r="1327">
          <cell r="B1327">
            <v>92567</v>
          </cell>
          <cell r="C1327" t="str">
            <v>FABRICAÇÃO E INSTALAÇÃO DE ESTRUTURA PONTALETADA DE MADEIRA NÃO APARELHADA PARA TELHADOS COM MAIS QUE 2 ÁGUAS E PARA TELHA CERÂMICA OU DE CONCRETO, INCLUSO TRANSPORTE VERTICAL. AF_12/2015</v>
          </cell>
          <cell r="D1327" t="str">
            <v>M2</v>
          </cell>
          <cell r="E1327" t="str">
            <v>31,73</v>
          </cell>
        </row>
        <row r="1328">
          <cell r="B1328">
            <v>100379</v>
          </cell>
          <cell r="C1328" t="str">
            <v>FABRICAÇÃO E INSTALAÇÃO DE PONTALETES DE MADEIRA NÃO APARELHADA PARA TELHADOS COM ATÉ 2 ÁGUAS E COM TELHA CERÂMICA OU DE CONCRETO EM EDIFÍCIO RESIDENCIAL TÉRREO, INCLUSO TRANSPORTE VERTICAL. AF_07/2019</v>
          </cell>
          <cell r="D1328" t="str">
            <v>M2</v>
          </cell>
          <cell r="E1328" t="str">
            <v>35,03</v>
          </cell>
        </row>
        <row r="1329">
          <cell r="B1329">
            <v>100380</v>
          </cell>
          <cell r="C1329" t="str">
            <v>FABRICAÇÃO E INSTALAÇÃO DE PONTALETES DE MADEIRA NÃO APARELHADA PARA TELHADOS COM ATÉ 2 ÁGUAS E COM TELHA CERÂMICA OU DE CONCRETO EM EDIFÍCIO RESIDENCIAL DE MÚLTIPLOS PAVIMENTOS, INCLUSO TRANSPORTE VERTICAL. AF_07/2019</v>
          </cell>
          <cell r="D1329" t="str">
            <v>M2</v>
          </cell>
          <cell r="E1329" t="str">
            <v>45,53</v>
          </cell>
        </row>
        <row r="1330">
          <cell r="B1330">
            <v>100381</v>
          </cell>
          <cell r="C1330" t="str">
            <v>FABRICAÇÃO E INSTALAÇÃO DE PONTALETES DE MADEIRA NÃO APARELHADA PARA TELHADOS COM ATÉ 2 ÁGUAS E COM TELHA CERÂMICA OU DE CONCRETO EM EDIFÍCIO INSTITUCIONAL TÉRREO, INCLUSO TRANSPORTE VERTICAL. AF_07/2019</v>
          </cell>
          <cell r="D1330" t="str">
            <v>M2</v>
          </cell>
          <cell r="E1330" t="str">
            <v>50,47</v>
          </cell>
        </row>
        <row r="1331">
          <cell r="B1331">
            <v>100383</v>
          </cell>
          <cell r="C1331" t="str">
            <v>FABRICAÇÃO E INSTALAÇÃO DE PONTALETES DE MADEIRA NÃO APARELHADA PARA TELHADOS COM ATÉ 2 ÁGUAS E COM TELHA ONDULADA DE FIBROCIMENTO, ALUMÍNIO OU PLÁSTICA EM EDIFÍCIO RESIDENCIAL DE MÚLTIPLOS PAVIMENTOS, INCLUSO TRANSPORTE VERTICAL. AF_07/2019</v>
          </cell>
          <cell r="D1331" t="str">
            <v>M2</v>
          </cell>
          <cell r="E1331" t="str">
            <v>23,31</v>
          </cell>
        </row>
        <row r="1332">
          <cell r="B1332">
            <v>100384</v>
          </cell>
          <cell r="C1332" t="str">
            <v>FABRICAÇÃO E INSTALAÇÃO DE PONTALETES DE MADEIRA NÃO APARELHADA PARA TELHADOS COM ATÉ 2 ÁGUAS E COM TELHA ONDULADA DE FIBROCIMENTO, ALUMÍNIO OU PLÁSTICA EM EDIFÍCIO INSTITUCIONAL TÉRREO, INCLUSO TRANSPORTE VERTICAL. AF_07/2019</v>
          </cell>
          <cell r="D1332" t="str">
            <v>M2</v>
          </cell>
          <cell r="E1332" t="str">
            <v>24,26</v>
          </cell>
        </row>
        <row r="1333">
          <cell r="B1333">
            <v>100385</v>
          </cell>
          <cell r="C1333" t="str">
            <v>FABRICAÇÃO E INSTALAÇÃO DE PONTALETES DE MADEIRA NÃO APARELHADA PARA TELHADOS COM MAIS QUE 2 ÁGUAS E COM TELHA CERÂMICA OU DE CONCRETO EM EDIFÍCIO RESIDENCIAL TÉRREO, INCLUSO TRANSPORTE VERTICAL. AF_07/2019</v>
          </cell>
          <cell r="D1333" t="str">
            <v>M2</v>
          </cell>
          <cell r="E1333" t="str">
            <v>31,73</v>
          </cell>
        </row>
        <row r="1334">
          <cell r="B1334">
            <v>100386</v>
          </cell>
          <cell r="C1334" t="str">
            <v>FABRICAÇÃO E INSTALAÇÃO DE PONTALETES DE MADEIRA NÃO APARELHADA PARA TELHADOS COM MAIS QUE 2 ÁGUAS E COM TELHA CERÂMICA OU DE CONCRETO EM EDIFÍCIO RESIDENCIAL DE MÚLTIPLOS PAVIMENTOS. AF_07/2019</v>
          </cell>
          <cell r="D1334" t="str">
            <v>M2</v>
          </cell>
          <cell r="E1334" t="str">
            <v>40,14</v>
          </cell>
        </row>
        <row r="1335">
          <cell r="B1335">
            <v>100387</v>
          </cell>
          <cell r="C1335" t="str">
            <v>FABRICAÇÃO E INSTALAÇÃO DE PONTALETES DE MADEIRA NÃO APARELHADA PARA TELHADOS COM MAIS QUE 2 ÁGUAS E COM TELHA CERÂMICA OU DE CONCRETO EM EDIFÍCIO INSTITUCIONAL TÉRREO, INCLUSO TRANSPORTE VERTICAL. AF_07/2019</v>
          </cell>
          <cell r="D1335" t="str">
            <v>M2</v>
          </cell>
          <cell r="E1335" t="str">
            <v>48,27</v>
          </cell>
        </row>
        <row r="1336">
          <cell r="B1336">
            <v>100388</v>
          </cell>
          <cell r="C1336" t="str">
            <v>RETIRADA E RECOLOCAÇÃO DE RIPA EM TELHADOS DE ATÉ 2 ÁGUAS COM TELHA CERÂMICA OU DE CONCRETO DE ENCAIXE, INCLUSO TRANSPORTE VERTICAL. AF_07/2019</v>
          </cell>
          <cell r="D1336" t="str">
            <v>M2</v>
          </cell>
          <cell r="E1336" t="str">
            <v>16,64</v>
          </cell>
        </row>
        <row r="1337">
          <cell r="B1337">
            <v>100389</v>
          </cell>
          <cell r="C1337" t="str">
            <v>RETIRADA E RECOLOCAÇÃO DE CAIBRO EM TELHADOS DE ATÉ 2 ÁGUAS COM TELHA CERÂMICA OU DE CONCRETO DE ENCAIXE, INCLUSO TRANSPORTE VERTICAL. AF_07/2019</v>
          </cell>
          <cell r="D1337" t="str">
            <v>M2</v>
          </cell>
          <cell r="E1337" t="str">
            <v>15,06</v>
          </cell>
        </row>
        <row r="1338">
          <cell r="B1338">
            <v>100390</v>
          </cell>
          <cell r="C1338" t="str">
            <v>RETIRADA E RECOLOCAÇÃO DE RIPA EM TELHADOS DE MAIS DE 2 ÁGUAS COM TELHA CERÂMICA OU DE CONCRETO DE ENCAIXE, INCLUSO TRANSPORTE VERTICAL. AF_07/2019</v>
          </cell>
          <cell r="D1338" t="str">
            <v>M2</v>
          </cell>
          <cell r="E1338" t="str">
            <v>19,78</v>
          </cell>
        </row>
        <row r="1339">
          <cell r="B1339">
            <v>100391</v>
          </cell>
          <cell r="C1339" t="str">
            <v>RETIRADA E RECOLOCAÇÃO DE CAIBRO EM TELHADOS DE MAIS DE 2 ÁGUAS COM TELHA CERÂMICA OU DE CONCRETO DE ENCAIXE, INCLUSO TRANSPORTE VERTICAL. AF_07/2019</v>
          </cell>
          <cell r="D1339" t="str">
            <v>M2</v>
          </cell>
          <cell r="E1339" t="str">
            <v>17,24</v>
          </cell>
        </row>
        <row r="1340">
          <cell r="B1340">
            <v>100392</v>
          </cell>
          <cell r="C1340" t="str">
            <v>RETIRADA E RECOLOCAÇÃO DE RIPA EM TELHADOS DE ATÉ 2 ÁGUAS COM TELHA CERÂMICA CAPA-CANAL, INCLUSO TRANSPORTE VERTICAL. AF_07/2019</v>
          </cell>
          <cell r="D1340" t="str">
            <v>M2</v>
          </cell>
          <cell r="E1340" t="str">
            <v>13,19</v>
          </cell>
        </row>
        <row r="1341">
          <cell r="B1341">
            <v>100393</v>
          </cell>
          <cell r="C1341" t="str">
            <v>RETIRADA E RECOLOCAÇÃO DE CAIBRO EM TELHADOS DE ATÉ 2 ÁGUAS COM TELHA CERÂMICA CAPA-CANAL, INCLUSO TRANSPORTE VERTICAL. AF_07/2019</v>
          </cell>
          <cell r="D1341" t="str">
            <v>M2</v>
          </cell>
          <cell r="E1341" t="str">
            <v>17,30</v>
          </cell>
        </row>
        <row r="1342">
          <cell r="B1342">
            <v>100394</v>
          </cell>
          <cell r="C1342" t="str">
            <v>RETIRADA E RECOLOCAÇÃO DE RIPA EM TELHADOS DE MAIS DE 2 ÁGUAS COM TELHA CERÂMICA CAPA-CANAL, INCLUSO TRANSPORTE VERTICAL. AF_07/2019</v>
          </cell>
          <cell r="D1342" t="str">
            <v>M2</v>
          </cell>
          <cell r="E1342" t="str">
            <v>15,64</v>
          </cell>
        </row>
        <row r="1343">
          <cell r="B1343">
            <v>100395</v>
          </cell>
          <cell r="C1343" t="str">
            <v>RETIRADA E RECOLOCAÇÃO DE CAIBRO EM TELHADOS DE MAIS DE 2 ÁGUAS COM TELHA CERÂMICA CAPA-CANAL, INCLUSO TRANSPORTE VERTICAL. AF_07/2019</v>
          </cell>
          <cell r="D1343" t="str">
            <v>M2</v>
          </cell>
          <cell r="E1343" t="str">
            <v>20,46</v>
          </cell>
        </row>
        <row r="1344">
          <cell r="B1344">
            <v>94189</v>
          </cell>
          <cell r="C1344" t="str">
            <v>TELHAMENTO COM TELHA DE CONCRETO DE ENCAIXE, COM ATÉ 2 ÁGUAS, INCLUSO TRANSPORTE VERTICAL. AF_07/2019</v>
          </cell>
          <cell r="D1344" t="str">
            <v>M2</v>
          </cell>
          <cell r="E1344" t="str">
            <v>37,56</v>
          </cell>
        </row>
        <row r="1345">
          <cell r="B1345">
            <v>94192</v>
          </cell>
          <cell r="C1345" t="str">
            <v>TELHAMENTO COM TELHA DE CONCRETO DE ENCAIXE, COM MAIS DE 2 ÁGUAS, INCLUSO TRANSPORTE VERTICAL. AF_07/2019</v>
          </cell>
          <cell r="D1345" t="str">
            <v>M2</v>
          </cell>
          <cell r="E1345" t="str">
            <v>39,70</v>
          </cell>
        </row>
        <row r="1346">
          <cell r="B1346">
            <v>94195</v>
          </cell>
          <cell r="C1346" t="str">
            <v>TELHAMENTO COM TELHA CERÂMICA DE ENCAIXE, TIPO PORTUGUESA, COM ATÉ 2 ÁGUAS, INCLUSO TRANSPORTE VERTICAL. AF_07/2019</v>
          </cell>
          <cell r="D1346" t="str">
            <v>M2</v>
          </cell>
          <cell r="E1346" t="str">
            <v>43,11</v>
          </cell>
        </row>
        <row r="1347">
          <cell r="B1347">
            <v>94198</v>
          </cell>
          <cell r="C1347" t="str">
            <v>TELHAMENTO COM TELHA CERÂMICA DE ENCAIXE, TIPO PORTUGUESA, COM MAIS DE 2 ÁGUAS, INCLUSO TRANSPORTE VERTICAL. AF_07/2019</v>
          </cell>
          <cell r="D1347" t="str">
            <v>M2</v>
          </cell>
          <cell r="E1347" t="str">
            <v>45,96</v>
          </cell>
        </row>
        <row r="1348">
          <cell r="B1348">
            <v>94201</v>
          </cell>
          <cell r="C1348" t="str">
            <v>TELHAMENTO COM TELHA CERÂMICA CAPA-CANAL, TIPO COLONIAL, COM ATÉ 2 ÁGUAS, INCLUSO TRANSPORTE VERTICAL. AF_07/2019</v>
          </cell>
          <cell r="D1348" t="str">
            <v>M2</v>
          </cell>
          <cell r="E1348" t="str">
            <v>60,75</v>
          </cell>
        </row>
        <row r="1349">
          <cell r="B1349">
            <v>94204</v>
          </cell>
          <cell r="C1349" t="str">
            <v>TELHAMENTO COM TELHA CERÂMICA CAPA-CANAL, TIPO COLONIAL, COM MAIS DE 2 ÁGUAS, INCLUSO TRANSPORTE VERTICAL. AF_07/2019</v>
          </cell>
          <cell r="D1349" t="str">
            <v>M2</v>
          </cell>
          <cell r="E1349" t="str">
            <v>65,58</v>
          </cell>
        </row>
        <row r="1350">
          <cell r="B1350">
            <v>94224</v>
          </cell>
          <cell r="C1350" t="str">
            <v>EMBOÇAMENTO COM ARGAMASSA TRAÇO 1:2:9 (CIMENTO, CAL E AREIA). AF_07/2019</v>
          </cell>
          <cell r="D1350" t="str">
            <v>M</v>
          </cell>
          <cell r="E1350" t="str">
            <v>22,00</v>
          </cell>
        </row>
        <row r="1351">
          <cell r="B1351">
            <v>94226</v>
          </cell>
          <cell r="C1351" t="str">
            <v>SUBCOBERTURA COM MANTA PLÁSTICA REVESTIDA POR PELÍCULA DE ALUMÍNO, INCLUSO TRANSPORTE VERTICAL. AF_07/2019</v>
          </cell>
          <cell r="D1351" t="str">
            <v>M2</v>
          </cell>
          <cell r="E1351" t="str">
            <v>22,53</v>
          </cell>
        </row>
        <row r="1352">
          <cell r="B1352">
            <v>94232</v>
          </cell>
          <cell r="C1352" t="str">
            <v>AMARRAÇÃO DE TELHAS CERÂMICAS OU DE CONCRETO. AF_07/2019</v>
          </cell>
          <cell r="D1352" t="str">
            <v>UN</v>
          </cell>
          <cell r="E1352" t="str">
            <v>2,37</v>
          </cell>
        </row>
        <row r="1353">
          <cell r="B1353">
            <v>94440</v>
          </cell>
          <cell r="C1353" t="str">
            <v>TELHAMENTO COM TELHA CERÂMICA DE ENCAIXE, TIPO FRANCESA, COM ATÉ 2 ÁGUAS, INCLUSO TRANSPORTE VERTICAL. AF_07/2019</v>
          </cell>
          <cell r="D1353" t="str">
            <v>M2</v>
          </cell>
          <cell r="E1353" t="str">
            <v>43,11</v>
          </cell>
        </row>
        <row r="1354">
          <cell r="B1354">
            <v>94441</v>
          </cell>
          <cell r="C1354" t="str">
            <v>TELHAMENTO COM TELHA CERÂMICA DE ENCAIXE, TIPO FRANCESA, COM MAIS DE 2 ÁGUAS, INCLUSO TRANSPORTE VERTICAL. AF_07/2019</v>
          </cell>
          <cell r="D1354" t="str">
            <v>M2</v>
          </cell>
          <cell r="E1354" t="str">
            <v>45,96</v>
          </cell>
        </row>
        <row r="1355">
          <cell r="B1355">
            <v>94442</v>
          </cell>
          <cell r="C1355" t="str">
            <v>TELHAMENTO COM TELHA CERÂMICA DE ENCAIXE, TIPO ROMANA, COM ATÉ 2 ÁGUAS, INCLUSO TRANSPORTE VERTICAL. AF_07/2019</v>
          </cell>
          <cell r="D1355" t="str">
            <v>M2</v>
          </cell>
          <cell r="E1355" t="str">
            <v>43,11</v>
          </cell>
        </row>
        <row r="1356">
          <cell r="B1356">
            <v>94443</v>
          </cell>
          <cell r="C1356" t="str">
            <v>TELHAMENTO COM TELHA CERÂMICA DE ENCAIXE, TIPO ROMANA, COM MAIS DE 2 ÁGUAS, INCLUSO TRANSPORTE VERTICAL. AF_07/2019</v>
          </cell>
          <cell r="D1356" t="str">
            <v>M2</v>
          </cell>
          <cell r="E1356" t="str">
            <v>45,96</v>
          </cell>
        </row>
        <row r="1357">
          <cell r="B1357">
            <v>94445</v>
          </cell>
          <cell r="C1357" t="str">
            <v>TELHAMENTO COM TELHA CERÂMICA CAPA-CANAL, TIPO PLAN, COM ATÉ 2 ÁGUAS, INCLUSO TRANSPORTE VERTICAL. AF_07/2019</v>
          </cell>
          <cell r="D1357" t="str">
            <v>M2</v>
          </cell>
          <cell r="E1357" t="str">
            <v>60,75</v>
          </cell>
        </row>
        <row r="1358">
          <cell r="B1358">
            <v>94446</v>
          </cell>
          <cell r="C1358" t="str">
            <v>TELHAMENTO COM TELHA CERÂMICA CAPA-CANAL, TIPO PLAN, COM MAIS DE 2 ÁGUAS, INCLUSO TRANSPORTE VERTICAL. AF_07/2019</v>
          </cell>
          <cell r="D1358" t="str">
            <v>M2</v>
          </cell>
          <cell r="E1358" t="str">
            <v>65,58</v>
          </cell>
        </row>
        <row r="1359">
          <cell r="B1359">
            <v>94447</v>
          </cell>
          <cell r="C1359" t="str">
            <v>TELHAMENTO COM TELHA CERÂMICA CAPA-CANAL, TIPO PAULISTA, COM ATÉ 2 ÁGUAS, INCLUSO TRANSPORTE VERTICAL. AF_07/2019</v>
          </cell>
          <cell r="D1359" t="str">
            <v>M2</v>
          </cell>
          <cell r="E1359" t="str">
            <v>60,75</v>
          </cell>
        </row>
        <row r="1360">
          <cell r="B1360">
            <v>94448</v>
          </cell>
          <cell r="C1360" t="str">
            <v>TELHAMENTO COM TELHA CERÂMICA CAPA-CANAL, TIPO PAULISTA, COM MAIS DE 2 ÁGUAS, INCLUSO TRANSPORTE VERTICAL. AF_07/2019</v>
          </cell>
          <cell r="D1360" t="str">
            <v>M2</v>
          </cell>
          <cell r="E1360" t="str">
            <v>65,58</v>
          </cell>
        </row>
        <row r="1361">
          <cell r="B1361">
            <v>94207</v>
          </cell>
          <cell r="C1361" t="str">
            <v>TELHAMENTO COM TELHA ONDULADA DE FIBROCIMENTO E = 6 MM, COM RECOBRIMENTO LATERAL DE 1/4 DE ONDA PARA TELHADO COM INCLINAÇÃO MAIOR QUE 10°, COM ATÉ 2 ÁGUAS, INCLUSO IÇAMENTO. AF_07/2019</v>
          </cell>
          <cell r="D1361" t="str">
            <v>M2</v>
          </cell>
          <cell r="E1361" t="str">
            <v>45,29</v>
          </cell>
        </row>
        <row r="1362">
          <cell r="B1362">
            <v>94210</v>
          </cell>
          <cell r="C1362" t="str">
            <v>TELHAMENTO COM TELHA ONDULADA DE FIBROCIMENTO E = 6 MM, COM RECOBRIMENTO LATERAL DE 1 1/4 DE ONDA PARA TELHADO COM INCLINAÇÃO MÁXIMA DE 10°, COM ATÉ 2 ÁGUAS, INCLUSO IÇAMENTO. AF_07/2019</v>
          </cell>
          <cell r="D1362" t="str">
            <v>M2</v>
          </cell>
          <cell r="E1362" t="str">
            <v>48,05</v>
          </cell>
        </row>
        <row r="1363">
          <cell r="B1363">
            <v>94218</v>
          </cell>
          <cell r="C1363" t="str">
            <v>TELHAMENTO COM TELHA ESTRUTURAL DE FIBROCIMENTO E= 8 MM, COM ATÉ 2 ÁGUAS, INCLUSO IÇAMENTO. AF_07/2019_P</v>
          </cell>
          <cell r="D1363" t="str">
            <v>M2</v>
          </cell>
          <cell r="E1363" t="str">
            <v>118,28</v>
          </cell>
        </row>
        <row r="1364">
          <cell r="B1364">
            <v>94213</v>
          </cell>
          <cell r="C1364" t="str">
            <v>TELHAMENTO COM TELHA DE AÇO/ALUMÍNIO E = 0,5 MM, COM ATÉ 2 ÁGUAS, INCLUSO IÇAMENTO. AF_07/2019</v>
          </cell>
          <cell r="D1364" t="str">
            <v>M2</v>
          </cell>
          <cell r="E1364" t="str">
            <v>84,84</v>
          </cell>
        </row>
        <row r="1365">
          <cell r="B1365">
            <v>94216</v>
          </cell>
          <cell r="C1365" t="str">
            <v>TELHAMENTO COM TELHA METÁLICA TERMOACÚSTICA E = 30 MM, COM ATÉ 2 ÁGUAS, INCLUSO IÇAMENTO. AF_07/2019</v>
          </cell>
          <cell r="D1365" t="str">
            <v>M2</v>
          </cell>
          <cell r="E1365" t="str">
            <v>250,64</v>
          </cell>
        </row>
        <row r="1366">
          <cell r="B1366">
            <v>94219</v>
          </cell>
          <cell r="C1366" t="str">
            <v>CUMEEIRA E ESPIGÃO PARA TELHA CERÂMICA EMBOÇADA COM ARGAMASSA TRAÇO 1:2:9 (CIMENTO, CAL E AREIA), PARA TELHADOS COM MAIS DE 2 ÁGUAS, INCLUSO TRANSPORTE VERTICAL. AF_07/2019</v>
          </cell>
          <cell r="D1366" t="str">
            <v>M</v>
          </cell>
          <cell r="E1366" t="str">
            <v>32,96</v>
          </cell>
        </row>
        <row r="1367">
          <cell r="B1367">
            <v>94220</v>
          </cell>
          <cell r="C1367" t="str">
            <v>CUMEEIRA E ESPIGÃO PARA TELHA DE CONCRETO EMBOÇADA COM ARGAMASSA TRAÇO 1:2:9 (CIMENTO, CAL E AREIA), PARA TELHADOS COM MAIS DE 2 ÁGUAS, INCLUSO TRANSPORTE VERTICAL. AF_07/2019</v>
          </cell>
          <cell r="D1367" t="str">
            <v>M</v>
          </cell>
          <cell r="E1367" t="str">
            <v>50,48</v>
          </cell>
        </row>
        <row r="1368">
          <cell r="B1368">
            <v>94221</v>
          </cell>
          <cell r="C1368" t="str">
            <v>CUMEEIRA PARA TELHA CERÂMICA EMBOÇADA COM ARGAMASSA TRAÇO 1:2:9 (CIMENTO, CAL E AREIA) PARA TELHADOS COM ATÉ 2 ÁGUAS, INCLUSO TRANSPORTE VERTICAL. AF_07/2019</v>
          </cell>
          <cell r="D1368" t="str">
            <v>M</v>
          </cell>
          <cell r="E1368" t="str">
            <v>27,36</v>
          </cell>
        </row>
        <row r="1369">
          <cell r="B1369">
            <v>94222</v>
          </cell>
          <cell r="C1369" t="str">
            <v>CUMEEIRA PARA TELHA DE CONCRETO EMBOÇADA COM ARGAMASSA TRAÇO 1:2:9 (CIMENTO, CAL E AREIA) PARA TELHADOS COM ATÉ 2 ÁGUAS, INCLUSO TRANSPORTE VERTICAL. AF_07/2019</v>
          </cell>
          <cell r="D1369" t="str">
            <v>M</v>
          </cell>
          <cell r="E1369" t="str">
            <v>44,88</v>
          </cell>
        </row>
        <row r="1370">
          <cell r="B1370">
            <v>94223</v>
          </cell>
          <cell r="C1370" t="str">
            <v>CUMEEIRA PARA TELHA DE FIBROCIMENTO ONDULADA E = 6 MM, INCLUSO ACESSÓRIOS DE FIXAÇÃO E IÇAMENTO. AF_07/2019</v>
          </cell>
          <cell r="D1370" t="str">
            <v>M</v>
          </cell>
          <cell r="E1370" t="str">
            <v>79,29</v>
          </cell>
        </row>
        <row r="1371">
          <cell r="B1371">
            <v>94451</v>
          </cell>
          <cell r="C1371" t="str">
            <v>CUMEEIRA PARA TELHA DE FIBROCIMENTO ESTRUTURAL E = 6 MM, INCLUSO ACESSÓRIOS DE FIXAÇÃO E IÇAMENTO. AF_07/2019</v>
          </cell>
          <cell r="D1371" t="str">
            <v>M</v>
          </cell>
          <cell r="E1371" t="str">
            <v>88,47</v>
          </cell>
        </row>
        <row r="1372">
          <cell r="B1372">
            <v>100325</v>
          </cell>
          <cell r="C1372" t="str">
            <v>CUMEEIRA SHED PARA TELHA ONDULADA DE FIBROCIMENTO, E = 6 MM, INCLUSO ACESSÓRIOS DE FIXAÇÃO E IÇAMENTO. AF_07/2019</v>
          </cell>
          <cell r="D1372" t="str">
            <v>M</v>
          </cell>
          <cell r="E1372" t="str">
            <v>86,08</v>
          </cell>
        </row>
        <row r="1373">
          <cell r="B1373">
            <v>100327</v>
          </cell>
          <cell r="C1373" t="str">
            <v>RUFO EXTERNO/INTERNO EM CHAPA DE AÇO GALVANIZADO NÚMERO 26, CORTE DE 33 CM, INCLUSO IÇAMENTO. AF_07/2019</v>
          </cell>
          <cell r="D1373" t="str">
            <v>M</v>
          </cell>
          <cell r="E1373" t="str">
            <v>70,11</v>
          </cell>
        </row>
        <row r="1374">
          <cell r="B1374">
            <v>100328</v>
          </cell>
          <cell r="C1374" t="str">
            <v>RETIRADA E RECOLOCAÇÃO DE  TELHA CERÂMICA DE ENCAIXE, COM ATÉ DUAS ÁGUAS, INCLUSO IÇAMENTO. AF_07/2019</v>
          </cell>
          <cell r="D1374" t="str">
            <v>M2</v>
          </cell>
          <cell r="E1374" t="str">
            <v>14,15</v>
          </cell>
        </row>
        <row r="1375">
          <cell r="B1375">
            <v>100329</v>
          </cell>
          <cell r="C1375" t="str">
            <v>RETIRADA E RECOLOCAÇÃO DE  TELHA CERÂMICA DE ENCAIXE, COM MAIS DE DUAS ÁGUAS, INCLUSO IÇAMENTO. AF_07/2019</v>
          </cell>
          <cell r="D1375" t="str">
            <v>M2</v>
          </cell>
          <cell r="E1375" t="str">
            <v>16,99</v>
          </cell>
        </row>
        <row r="1376">
          <cell r="B1376">
            <v>100330</v>
          </cell>
          <cell r="C1376" t="str">
            <v>RETIRADA E RECOLOCAÇÃO DE  TELHA CERÂMICA CAPA-CANAL, COM ATÉ DUAS ÁGUAS, INCLUSO IÇAMENTO. AF_07/2019</v>
          </cell>
          <cell r="D1376" t="str">
            <v>M2</v>
          </cell>
          <cell r="E1376" t="str">
            <v>19,22</v>
          </cell>
        </row>
        <row r="1377">
          <cell r="B1377">
            <v>100331</v>
          </cell>
          <cell r="C1377" t="str">
            <v>RETIRADA E RECOLOCAÇÃO DE  TELHA CERÂMICA CAPA-CANAL, COM MAIS DE DUAS ÁGUAS, INCLUSO IÇAMENTO. AF_07/2019</v>
          </cell>
          <cell r="D1377" t="str">
            <v>M2</v>
          </cell>
          <cell r="E1377" t="str">
            <v>24,07</v>
          </cell>
        </row>
        <row r="1378">
          <cell r="B1378">
            <v>100434</v>
          </cell>
          <cell r="C1378" t="str">
            <v>CALHA DE BEIRAL, SEMICIRCULAR DE PVC, DIAMETRO 125 MM, INCLUINDO CABECEIRAS, EMENDAS, BOCAIS, SUPORTES E VEDAÇÕES, EXCLUINDO CONDUTORES, INCLUSO TRANSPORTE VERTICAL. AF_07/2019</v>
          </cell>
          <cell r="D1378" t="str">
            <v>M</v>
          </cell>
          <cell r="E1378" t="str">
            <v>68,80</v>
          </cell>
        </row>
        <row r="1379">
          <cell r="B1379">
            <v>100435</v>
          </cell>
          <cell r="C1379" t="str">
            <v>RUFO EM FIBROCIMENTO PARA TELHA ONDULADA E = 6 MM, ABA DE 26 CM, INCLUSO TRANSPORTE VERTICAL, EXCETO CONTRARRUFO. AF_07/2019</v>
          </cell>
          <cell r="D1379" t="str">
            <v>M</v>
          </cell>
          <cell r="E1379" t="str">
            <v>59,68</v>
          </cell>
        </row>
        <row r="1380">
          <cell r="B1380">
            <v>94227</v>
          </cell>
          <cell r="C1380" t="str">
            <v>CALHA EM CHAPA DE AÇO GALVANIZADO NÚMERO 24, DESENVOLVIMENTO DE 33 CM, INCLUSO TRANSPORTE VERTICAL. AF_07/2019</v>
          </cell>
          <cell r="D1380" t="str">
            <v>M</v>
          </cell>
          <cell r="E1380" t="str">
            <v>78,27</v>
          </cell>
        </row>
        <row r="1381">
          <cell r="B1381">
            <v>94228</v>
          </cell>
          <cell r="C1381" t="str">
            <v>CALHA EM CHAPA DE AÇO GALVANIZADO NÚMERO 24, DESENVOLVIMENTO DE 50 CM, INCLUSO TRANSPORTE VERTICAL. AF_07/2019</v>
          </cell>
          <cell r="D1381" t="str">
            <v>M</v>
          </cell>
          <cell r="E1381" t="str">
            <v>105,16</v>
          </cell>
        </row>
        <row r="1382">
          <cell r="B1382">
            <v>94229</v>
          </cell>
          <cell r="C1382" t="str">
            <v>CALHA EM CHAPA DE AÇO GALVANIZADO NÚMERO 24, DESENVOLVIMENTO DE 100 CM, INCLUSO TRANSPORTE VERTICAL. AF_07/2019</v>
          </cell>
          <cell r="D1382" t="str">
            <v>M</v>
          </cell>
          <cell r="E1382" t="str">
            <v>204,26</v>
          </cell>
        </row>
        <row r="1383">
          <cell r="B1383">
            <v>94231</v>
          </cell>
          <cell r="C1383" t="str">
            <v>RUFO EM CHAPA DE AÇO GALVANIZADO NÚMERO 24, CORTE DE 25 CM, INCLUSO TRANSPORTE VERTICAL. AF_07/2019</v>
          </cell>
          <cell r="D1383" t="str">
            <v>M</v>
          </cell>
          <cell r="E1383" t="str">
            <v>63,04</v>
          </cell>
        </row>
        <row r="1384">
          <cell r="B1384">
            <v>94449</v>
          </cell>
          <cell r="C1384" t="str">
            <v>TELHAMENTO COM TELHA ONDULADA DE FIBRA DE VIDRO E = 0,6 MM, PARA TELHADO COM INCLINAÇÃO MAIOR QUE 10°, COM ATÉ 2 ÁGUAS, INCLUSO IÇAMENTO. AF_07/2019</v>
          </cell>
          <cell r="D1384" t="str">
            <v>M2</v>
          </cell>
          <cell r="E1384" t="str">
            <v>72,87</v>
          </cell>
        </row>
        <row r="1385">
          <cell r="B1385">
            <v>92255</v>
          </cell>
          <cell r="C1385" t="str">
            <v>INSTALAÇÃO DE TESOURA (INTEIRA OU MEIA), EM AÇO, PARA VÃOS MAIORES OU IGUAIS A 3,0 M E MENORES QUE 6,0 M, INCLUSO IÇAMENTO. AF_07/2019</v>
          </cell>
          <cell r="D1385" t="str">
            <v>UN</v>
          </cell>
          <cell r="E1385" t="str">
            <v>151,17</v>
          </cell>
        </row>
        <row r="1386">
          <cell r="B1386">
            <v>92256</v>
          </cell>
          <cell r="C1386" t="str">
            <v>INSTALAÇÃO DE TESOURA (INTEIRA OU MEIA), EM AÇO, PARA VÃOS MAIORES OU IGUAIS A 6,0 M E MENORES QUE 8,0 M, INCLUSO IÇAMENTO. AF_07/2019</v>
          </cell>
          <cell r="D1386" t="str">
            <v>UN</v>
          </cell>
          <cell r="E1386" t="str">
            <v>181,35</v>
          </cell>
        </row>
        <row r="1387">
          <cell r="B1387">
            <v>92257</v>
          </cell>
          <cell r="C1387" t="str">
            <v>INSTALAÇÃO DE TESOURA (INTEIRA OU MEIA), EM AÇO, PARA VÃOS MAIORES OU IGUAIS A 8,0 M E MENORES QUE 10,0 M, INCLUSO IÇAMENTO. AF_07/2019</v>
          </cell>
          <cell r="D1387" t="str">
            <v>UN</v>
          </cell>
          <cell r="E1387" t="str">
            <v>211,31</v>
          </cell>
        </row>
        <row r="1388">
          <cell r="B1388">
            <v>92258</v>
          </cell>
          <cell r="C1388" t="str">
            <v>INSTALAÇÃO DE TESOURA (INTEIRA OU MEIA), EM AÇO, PARA VÃOS MAIORES OU IGUAIS A 10,0 M E MENORES QUE 12,0 M, INCLUSO IÇAMENTO. AF_07/2019</v>
          </cell>
          <cell r="D1388" t="str">
            <v>UN</v>
          </cell>
          <cell r="E1388" t="str">
            <v>259,50</v>
          </cell>
        </row>
        <row r="1389">
          <cell r="B1389">
            <v>92568</v>
          </cell>
          <cell r="C1389" t="str">
            <v>TRAMA DE AÇO COMPOSTA POR RIPAS, CAIBROS E TERÇAS PARA TELHADOS DE ATÉ 2 ÁGUAS PARA TELHA DE ENCAIXE DE CERÂMICA OU DE CONCRETO, INCLUSO TRANSPORTE VERTICAL. AF_07/2019</v>
          </cell>
          <cell r="D1389" t="str">
            <v>M2</v>
          </cell>
          <cell r="E1389" t="str">
            <v>158,92</v>
          </cell>
        </row>
        <row r="1390">
          <cell r="B1390">
            <v>92569</v>
          </cell>
          <cell r="C1390" t="str">
            <v>TRAMA DE AÇO COMPOSTA POR RIPAS E CAIBROS PARA TELHADOS DE ATÉ 2 ÁGUAS PARA TELHA DE ENCAIXE DE CERÂMICA OU DE CONCRETO, INCLUSO TRANSPORTE VERTICAL. AF_07/2019</v>
          </cell>
          <cell r="D1390" t="str">
            <v>M2</v>
          </cell>
          <cell r="E1390" t="str">
            <v>89,21</v>
          </cell>
        </row>
        <row r="1391">
          <cell r="B1391">
            <v>92570</v>
          </cell>
          <cell r="C1391" t="str">
            <v>TRAMA DE AÇO COMPOSTA POR RIPAS PARA TELHADOS DE ATÉ 2 ÁGUAS PARA TELHA DE ENCAIXE DE CERÂMICA OU DE CONCRETO, INCLUSO TRANSPORTE VERTICAL. AF_07/2019</v>
          </cell>
          <cell r="D1391" t="str">
            <v>M2</v>
          </cell>
          <cell r="E1391" t="str">
            <v>56,87</v>
          </cell>
        </row>
        <row r="1392">
          <cell r="B1392">
            <v>92571</v>
          </cell>
          <cell r="C1392" t="str">
            <v>TRAMA DE AÇO COMPOSTA POR RIPAS, CAIBROS E TERÇAS PARA TELHADOS DE MAIS DE 2 ÁGUAS PARA TELHA DE ENCAIXE DE CERÂMICA OU DE CONCRETO, INCLUSO TRANSPORTE VERTICAL. AF_07/2019</v>
          </cell>
          <cell r="D1392" t="str">
            <v>M2</v>
          </cell>
          <cell r="E1392" t="str">
            <v>165,42</v>
          </cell>
        </row>
        <row r="1393">
          <cell r="B1393">
            <v>92572</v>
          </cell>
          <cell r="C1393" t="str">
            <v>TRAMA DE AÇO COMPOSTA POR RIPAS E CAIBROS PARA TELHADOS DE MAIS DE 2 ÁGUAS PARA TELHA DE ENCAIXE DE CERÂMICA OU DE CONCRETO, INCLUSO TRANSPORTE VERTICAL. AF_07/2019</v>
          </cell>
          <cell r="D1393" t="str">
            <v>M2</v>
          </cell>
          <cell r="E1393" t="str">
            <v>100,06</v>
          </cell>
        </row>
        <row r="1394">
          <cell r="B1394">
            <v>92573</v>
          </cell>
          <cell r="C1394" t="str">
            <v>TRAMA DE AÇO COMPOSTA POR RIPAS PARA TELHADOS DE MAIS DE 2 ÁGUAS PARA TELHA DE ENCAIXE DE CERÂMICA OU DE CONCRETO, INCLUSO TRANSPORTE VERTICAL, INCLUSO TRANSPORTE VERTICAL. AF_07/2019</v>
          </cell>
          <cell r="D1394" t="str">
            <v>M2</v>
          </cell>
          <cell r="E1394" t="str">
            <v>59,52</v>
          </cell>
        </row>
        <row r="1395">
          <cell r="B1395">
            <v>92574</v>
          </cell>
          <cell r="C1395" t="str">
            <v>TRAMA DE AÇO COMPOSTA POR RIPAS, CAIBROS E TERÇAS PARA TELHADOS DE ATÉ 2 ÁGUAS PARA TELHA CERÂMICA CAPA-CANAL, INCLUSO TRANSPORTE VERTICAL. AF_07/2019</v>
          </cell>
          <cell r="D1395" t="str">
            <v>M2</v>
          </cell>
          <cell r="E1395" t="str">
            <v>161,06</v>
          </cell>
        </row>
        <row r="1396">
          <cell r="B1396">
            <v>92575</v>
          </cell>
          <cell r="C1396" t="str">
            <v>TRAMA DE AÇO COMPOSTA POR RIPAS E CAIBROS PARA TELHADOS DE ATÉ 2 ÁGUAS PARA TELHA CERÂMICA CAPA-CANAL, INCLUSO TRANSPORTE VERTICAL. AF_07/2019</v>
          </cell>
          <cell r="D1396" t="str">
            <v>M2</v>
          </cell>
          <cell r="E1396" t="str">
            <v>81,41</v>
          </cell>
        </row>
        <row r="1397">
          <cell r="B1397">
            <v>92576</v>
          </cell>
          <cell r="C1397" t="str">
            <v>TRAMA DE AÇO COMPOSTA POR RIPAS PARA TELHADOS DE ATÉ 2 ÁGUAS PARA TELHA CERÂMICA CAPA-CANAL, INCLUSO TRANSPORTE VERTICAL. AF_07/2019</v>
          </cell>
          <cell r="D1397" t="str">
            <v>M2</v>
          </cell>
          <cell r="E1397" t="str">
            <v>44,83</v>
          </cell>
        </row>
        <row r="1398">
          <cell r="B1398">
            <v>92577</v>
          </cell>
          <cell r="C1398" t="str">
            <v>TRAMA DE AÇO COMPOSTA POR RIPAS, CAIBROS E TERÇAS PARA TELHADOS DE MAIS DE 2 ÁGUAS PARA TELHA CERÂMICA CAPA-CANAL, INCLUSO TRANSPORTE VERTICAL. AF_07/2019</v>
          </cell>
          <cell r="D1398" t="str">
            <v>M2</v>
          </cell>
          <cell r="E1398" t="str">
            <v>168,17</v>
          </cell>
        </row>
        <row r="1399">
          <cell r="B1399">
            <v>92578</v>
          </cell>
          <cell r="C1399" t="str">
            <v>TRAMA DE AÇO COMPOSTA POR RIPAS E CAIBROS PARA TELHADOS DE MAIS DE 2 ÁGUAS PARA TELHA CERÂMICA CAPA-CANAL, INCLUSO TRANSPORTE VERTICAL. AF_07/2019</v>
          </cell>
          <cell r="D1399" t="str">
            <v>M2</v>
          </cell>
          <cell r="E1399" t="str">
            <v>85,30</v>
          </cell>
        </row>
        <row r="1400">
          <cell r="B1400">
            <v>92579</v>
          </cell>
          <cell r="C1400" t="str">
            <v>TRAMA DE AÇO COMPOSTA POR RIPAS PARA TELHADOS DE MAIS DE 2 ÁGUAS PARA TELHA CERÂMICA CAPA-CANAL, INCLUSO TRANSPORTE VERTICAL. AF_07/2019</v>
          </cell>
          <cell r="D1400" t="str">
            <v>M2</v>
          </cell>
          <cell r="E1400" t="str">
            <v>46,95</v>
          </cell>
        </row>
        <row r="1401">
          <cell r="B1401">
            <v>92580</v>
          </cell>
          <cell r="C1401" t="str">
            <v>TRAMA DE AÇO COMPOSTA POR TERÇAS PARA TELHADOS DE ATÉ 2 ÁGUAS PARA TELHA ONDULADA DE FIBROCIMENTO, METÁLICA, PLÁSTICA OU TERMOACÚSTICA, INCLUSO TRANSPORTE VERTICAL. AF_07/2019</v>
          </cell>
          <cell r="D1401" t="str">
            <v>M2</v>
          </cell>
          <cell r="E1401" t="str">
            <v>57,92</v>
          </cell>
        </row>
        <row r="1402">
          <cell r="B1402">
            <v>92581</v>
          </cell>
          <cell r="C1402" t="str">
            <v>TRAMA DE AÇO COMPOSTA POR TERÇAS PARA TELHADOS DE ATÉ 2 ÁGUAS PARA TELHA ESTRUTURAL DE FIBROCIMENTO, INCLUSO TRANSPORTE VERTICAL. AF_07/2019</v>
          </cell>
          <cell r="D1402" t="str">
            <v>M2</v>
          </cell>
          <cell r="E1402" t="str">
            <v>60,95</v>
          </cell>
        </row>
        <row r="1403">
          <cell r="B1403">
            <v>92582</v>
          </cell>
          <cell r="C1403" t="str">
            <v>FABRICAÇÃO E INSTALAÇÃO DE TESOURA INTEIRA EM AÇO, VÃO DE 3 M, PARA TELHA CERÂMICA OU DE CONCRETO, INCLUSO IÇAMENTO. AF_12/2015</v>
          </cell>
          <cell r="D1403" t="str">
            <v>UN</v>
          </cell>
          <cell r="E1403" t="str">
            <v>799,55</v>
          </cell>
        </row>
        <row r="1404">
          <cell r="B1404">
            <v>92584</v>
          </cell>
          <cell r="C1404" t="str">
            <v>FABRICAÇÃO E INSTALAÇÃO DE TESOURA INTEIRA EM AÇO, VÃO DE 4 M, PARA TELHA CERÂMICA OU DE CONCRETO, INCLUSO IÇAMENTO. AF_12/2015</v>
          </cell>
          <cell r="D1404" t="str">
            <v>UN</v>
          </cell>
          <cell r="E1404" t="str">
            <v>957,13</v>
          </cell>
        </row>
        <row r="1405">
          <cell r="B1405">
            <v>92586</v>
          </cell>
          <cell r="C1405" t="str">
            <v>FABRICAÇÃO E INSTALAÇÃO DE TESOURA INTEIRA EM AÇO, VÃO DE 5 M, PARA TELHA CERÂMICA OU DE CONCRETO, INCLUSO IÇAMENTO. AF_12/2015</v>
          </cell>
          <cell r="D1405" t="str">
            <v>UN</v>
          </cell>
          <cell r="E1405" t="str">
            <v>1.114,71</v>
          </cell>
        </row>
        <row r="1406">
          <cell r="B1406">
            <v>92588</v>
          </cell>
          <cell r="C1406" t="str">
            <v>FABRICAÇÃO E INSTALAÇÃO DE TESOURA INTEIRA EM AÇO, VÃO DE 6 M, PARA TELHA CERÂMICA OU DE CONCRETO, INCLUSO IÇAMENTO. AF_12/2015</v>
          </cell>
          <cell r="D1406" t="str">
            <v>UN</v>
          </cell>
          <cell r="E1406" t="str">
            <v>1.401,21</v>
          </cell>
        </row>
        <row r="1407">
          <cell r="B1407">
            <v>92590</v>
          </cell>
          <cell r="C1407" t="str">
            <v>FABRICAÇÃO E INSTALAÇÃO DE TESOURA INTEIRA EM AÇO, VÃO DE 7 M, PARA TELHA CERÂMICA OU DE CONCRETO, INCLUSO IÇAMENTO. AF_12/2015</v>
          </cell>
          <cell r="D1407" t="str">
            <v>UN</v>
          </cell>
          <cell r="E1407" t="str">
            <v>1.558,78</v>
          </cell>
        </row>
        <row r="1408">
          <cell r="B1408">
            <v>92592</v>
          </cell>
          <cell r="C1408" t="str">
            <v>FABRICAÇÃO E INSTALAÇÃO DE TESOURA INTEIRA EM AÇO, VÃO DE 8 M, PARA TELHA CERÂMICA OU DE CONCRETO, INCLUSO IÇAMENTO. AF_12/2015</v>
          </cell>
          <cell r="D1408" t="str">
            <v>UN</v>
          </cell>
          <cell r="E1408" t="str">
            <v>1.746,32</v>
          </cell>
        </row>
        <row r="1409">
          <cell r="B1409">
            <v>92593</v>
          </cell>
          <cell r="C1409" t="str">
            <v>(COMPOSIÇÃO REPRESENTATIVA) FABRICAÇÃO E INSTALAÇÃO DE TESOURA INTEIRA EM AÇO, PARA VÃOS DE 3 A 12 M E PARA QUALQUER TIPO DE TELHA, INCLUSO IÇAMENTO. AF_12/2015</v>
          </cell>
          <cell r="D1409" t="str">
            <v>KG</v>
          </cell>
          <cell r="E1409" t="str">
            <v>13,26</v>
          </cell>
        </row>
        <row r="1410">
          <cell r="B1410">
            <v>92594</v>
          </cell>
          <cell r="C1410" t="str">
            <v>FABRICAÇÃO E INSTALAÇÃO DE TESOURA INTEIRA EM AÇO, VÃO DE 9 M, PARA TELHA CERÂMICA OU DE CONCRETO, INCLUSO IÇAMENTO. AF_12/2015</v>
          </cell>
          <cell r="D1410" t="str">
            <v>UN</v>
          </cell>
          <cell r="E1410" t="str">
            <v>2.042,53</v>
          </cell>
        </row>
        <row r="1411">
          <cell r="B1411">
            <v>92596</v>
          </cell>
          <cell r="C1411" t="str">
            <v>FABRICAÇÃO E INSTALAÇÃO DE TESOURA INTEIRA EM AÇO, VÃO DE 10 M, PARA TELHA CERÂMICA OU DE CONCRETO, INCLUSO IÇAMENTO. AF_12/2015</v>
          </cell>
          <cell r="D1411" t="str">
            <v>UN</v>
          </cell>
          <cell r="E1411" t="str">
            <v>2.255,05</v>
          </cell>
        </row>
        <row r="1412">
          <cell r="B1412">
            <v>92598</v>
          </cell>
          <cell r="C1412" t="str">
            <v>FABRICAÇÃO E INSTALAÇÃO DE TESOURA INTEIRA EM AÇO, VÃO DE 11 M, PARA TELHA CERÂMICA OU DE CONCRETO, INCLUSO IÇAMENTO. AF_12/2015</v>
          </cell>
          <cell r="D1412" t="str">
            <v>UN</v>
          </cell>
          <cell r="E1412" t="str">
            <v>2.412,63</v>
          </cell>
        </row>
        <row r="1413">
          <cell r="B1413">
            <v>92600</v>
          </cell>
          <cell r="C1413" t="str">
            <v>FABRICAÇÃO E INSTALAÇÃO DE TESOURA INTEIRA EM AÇO, VÃO DE 12 M, PARA TELHA CERÂMICA OU DE CONCRETO, INCLUSO IÇAMENTO. AF_12/2015</v>
          </cell>
          <cell r="D1413" t="str">
            <v>UN</v>
          </cell>
          <cell r="E1413" t="str">
            <v>2.610,10</v>
          </cell>
        </row>
        <row r="1414">
          <cell r="B1414">
            <v>92602</v>
          </cell>
          <cell r="C1414" t="str">
            <v>FABRICAÇÃO E INSTALAÇÃO DE TESOURA INTEIRA EM AÇO, VÃO DE 3 M, PARA TELHA ONDULADA DE FIBROCIMENTO, METÁLICA, PLÁSTICA OU TERMOACÚSTICA, INCLUSO IÇAMENTO.. AF_12/2015</v>
          </cell>
          <cell r="D1414" t="str">
            <v>UN</v>
          </cell>
          <cell r="E1414" t="str">
            <v>799,55</v>
          </cell>
        </row>
        <row r="1415">
          <cell r="B1415">
            <v>92604</v>
          </cell>
          <cell r="C1415" t="str">
            <v>FABRICAÇÃO E INSTALAÇÃO DE TESOURA INTEIRA EM AÇO, VÃO DE 4 M, PARA TELHA ONDULADA DE FIBROCIMENTO, METÁLICA, PLÁSTICA OU TERMOACÚSTICA, INCLUSO IÇAMENTO. AF_12/2015</v>
          </cell>
          <cell r="D1415" t="str">
            <v>UN</v>
          </cell>
          <cell r="E1415" t="str">
            <v>917,24</v>
          </cell>
        </row>
        <row r="1416">
          <cell r="B1416">
            <v>92606</v>
          </cell>
          <cell r="C1416" t="str">
            <v>FABRICAÇÃO E INSTALAÇÃO DE TESOURA INTEIRA EM AÇO, VÃO DE 5 M, PARA TELHA ONDULADA DE FIBROCIMENTO, METÁLICA, PLÁSTICA OU TERMOACÚSTICA, INCLUSO IÇAMENTO. AF_12/2015</v>
          </cell>
          <cell r="D1416" t="str">
            <v>UN</v>
          </cell>
          <cell r="E1416" t="str">
            <v>1.074,81</v>
          </cell>
        </row>
        <row r="1417">
          <cell r="B1417">
            <v>92608</v>
          </cell>
          <cell r="C1417" t="str">
            <v>FABRICAÇÃO E INSTALAÇÃO DE TESOURA INTEIRA EM AÇO, VÃO DE 6 M, PARA TELHA ONDULADA DE FIBROCIMENTO, METÁLICA, PLÁSTICA OU TERMOACÚSTICA, INCLUSO IÇAMENTO. AF_12/2015</v>
          </cell>
          <cell r="D1417" t="str">
            <v>UN</v>
          </cell>
          <cell r="E1417" t="str">
            <v>1.321,42</v>
          </cell>
        </row>
        <row r="1418">
          <cell r="B1418">
            <v>92610</v>
          </cell>
          <cell r="C1418" t="str">
            <v>FABRICAÇÃO E INSTALAÇÃO DE TESOURA INTEIRA EM AÇO, VÃO DE 7 M, PARA TELHA ONDULADA DE FIBROCIMENTO, METÁLICA, PLÁSTICA OU TERMOACÚSTICA, INCLUSO IÇAMENTO. AF_12/2015</v>
          </cell>
          <cell r="D1418" t="str">
            <v>UN</v>
          </cell>
          <cell r="E1418" t="str">
            <v>1.478,99</v>
          </cell>
        </row>
        <row r="1419">
          <cell r="B1419">
            <v>92612</v>
          </cell>
          <cell r="C1419" t="str">
            <v>FABRICAÇÃO E INSTALAÇÃO DE TESOURA INTEIRA EM AÇO, VÃO DE 8 M, PARA TELHA ONDULADA DE FIBROCIMENTO, METÁLICA, PLÁSTICA OU TERMOACÚSTICA, INCLUSO IÇAMENTO, INCLUSO IÇAMENTO. AF_12/2015</v>
          </cell>
          <cell r="D1419" t="str">
            <v>UN</v>
          </cell>
          <cell r="E1419" t="str">
            <v>1.666,53</v>
          </cell>
        </row>
        <row r="1420">
          <cell r="B1420">
            <v>92614</v>
          </cell>
          <cell r="C1420" t="str">
            <v>FABRICAÇÃO E INSTALAÇÃO DE TESOURA INTEIRA EM AÇO, VÃO DE 9 M, PARA TELHA ONDULADA DE FIBROCIMENTO, METÁLICA, PLÁSTICA OU TERMOACÚSTICA, INCLUSO IÇAMENTO. AF_12/2015</v>
          </cell>
          <cell r="D1420" t="str">
            <v>UN</v>
          </cell>
          <cell r="E1420" t="str">
            <v>1.882,96</v>
          </cell>
        </row>
        <row r="1421">
          <cell r="B1421">
            <v>92616</v>
          </cell>
          <cell r="C1421" t="str">
            <v>FABRICAÇÃO E INSTALAÇÃO DE TESOURA INTEIRA EM AÇO, VÃO DE 10 M, PARA TELHA ONDULADA DE FIBROCIMENTO, METÁLICA, PLÁSTICA OU TERMOACÚSTICA, INCLUSO IÇAMENTO. AF_12/2015</v>
          </cell>
          <cell r="D1421" t="str">
            <v>UN</v>
          </cell>
          <cell r="E1421" t="str">
            <v>2.135,37</v>
          </cell>
        </row>
        <row r="1422">
          <cell r="B1422">
            <v>92618</v>
          </cell>
          <cell r="C1422" t="str">
            <v>FABRICAÇÃO E INSTALAÇÃO DE TESOURA INTEIRA EM AÇO, VÃO DE 11 M, PARA TELHA ONDULADA DE FIBROCIMENTO, METÁLICA, PLÁSTICA OU TERMOACÚSTICA, INCLUSO IÇAMENTO. AF_12/2015</v>
          </cell>
          <cell r="D1422" t="str">
            <v>UN</v>
          </cell>
          <cell r="E1422" t="str">
            <v>2.292,95</v>
          </cell>
        </row>
        <row r="1423">
          <cell r="B1423">
            <v>92620</v>
          </cell>
          <cell r="C1423" t="str">
            <v>FABRICAÇÃO E INSTALAÇÃO DE TESOURA INTEIRA EM AÇO, VÃO DE 12 M, PARA TELHA ONDULADA DE FIBROCIMENTO, METÁLICA, PLÁSTICA OU TERMOACÚSTICA, INCLUSO IÇAMENTO. AF_12/2015</v>
          </cell>
          <cell r="D1423" t="str">
            <v>UN</v>
          </cell>
          <cell r="E1423" t="str">
            <v>2.450,52</v>
          </cell>
        </row>
        <row r="1424">
          <cell r="B1424">
            <v>100357</v>
          </cell>
          <cell r="C1424" t="str">
            <v>FABRICAÇÃO E INSTALAÇÃO DE MEIA TESOURA DE MADEIRA NÃO APARELHADA, COM VÃO DE 3 M, PARA TELHA CERÂMICA OU DE CONCRETO, INCLUSO IÇAMENTO. AF_07/2019</v>
          </cell>
          <cell r="D1424" t="str">
            <v>UN</v>
          </cell>
          <cell r="E1424" t="str">
            <v>926,50</v>
          </cell>
        </row>
        <row r="1425">
          <cell r="B1425">
            <v>100358</v>
          </cell>
          <cell r="C1425" t="str">
            <v>FABRICAÇÃO E INSTALAÇÃO DE MEIA TESOURA DE MADEIRA NÃO APARELHADA, COM VÃO DE 4 M, PARA TELHA CERÂMICA OU DE CONCRETO, INCLUSO IÇAMENTO. AF_07/2019</v>
          </cell>
          <cell r="D1425" t="str">
            <v>UN</v>
          </cell>
          <cell r="E1425" t="str">
            <v>1.246,23</v>
          </cell>
        </row>
        <row r="1426">
          <cell r="B1426">
            <v>100359</v>
          </cell>
          <cell r="C1426" t="str">
            <v>FABRICAÇÃO E INSTALAÇÃO DE MEIA TESOURA DE MADEIRA NÃO APARELHADA, COM VÃO DE 5 M, PARA TELHA CERÂMICA OU DE CONCRETO, INCLUSO IÇAMENTO. AF_07/2019</v>
          </cell>
          <cell r="D1426" t="str">
            <v>UN</v>
          </cell>
          <cell r="E1426" t="str">
            <v>1.312,40</v>
          </cell>
        </row>
        <row r="1427">
          <cell r="B1427">
            <v>100360</v>
          </cell>
          <cell r="C1427" t="str">
            <v>FABRICAÇÃO E INSTALAÇÃO DE MEIA TESOURA DE MADEIRA NÃO APARELHADA, COM VÃO DE 6 M, PARA TELHA CERÂMICA OU DE CONCRETO, INCLUSO IÇAMENTO. AF_07/2019</v>
          </cell>
          <cell r="D1427" t="str">
            <v>UN</v>
          </cell>
          <cell r="E1427" t="str">
            <v>1.455,08</v>
          </cell>
        </row>
        <row r="1428">
          <cell r="B1428">
            <v>100361</v>
          </cell>
          <cell r="C1428" t="str">
            <v>FABRICAÇÃO E INSTALAÇÃO DE MEIA TESOURA DE MADEIRA NÃO APARELHADA, COM VÃO DE 7 M, PARA TELHA CERÂMICA OU DE CONCRETO, INCLUSO IÇAMENTO. AF_07/2019</v>
          </cell>
          <cell r="D1428" t="str">
            <v>UN</v>
          </cell>
          <cell r="E1428" t="str">
            <v>1.801,86</v>
          </cell>
        </row>
        <row r="1429">
          <cell r="B1429">
            <v>100362</v>
          </cell>
          <cell r="C1429" t="str">
            <v>FABRICAÇÃO E INSTALAÇÃO DE MEIA TESOURA DE MADEIRA NÃO APARELHADA, COM VÃO DE 8 M, PARA TELHA CERÂMICA OU DE CONCRETO, INCLUSO IÇAMENTO. AF_07/2019</v>
          </cell>
          <cell r="D1429" t="str">
            <v>UN</v>
          </cell>
          <cell r="E1429" t="str">
            <v>2.530,27</v>
          </cell>
        </row>
        <row r="1430">
          <cell r="B1430">
            <v>100363</v>
          </cell>
          <cell r="C1430" t="str">
            <v>FABRICAÇÃO E INSTALAÇÃO DE MEIA TESOURA DE MADEIRA NÃO APARELHADA, COM VÃO DE 9 M, PARA TELHA CERÂMICA OU DE CONCRETO, INCLUSO IÇAMENTO. AF_07/2019</v>
          </cell>
          <cell r="D1430" t="str">
            <v>UN</v>
          </cell>
          <cell r="E1430" t="str">
            <v>2.613,70</v>
          </cell>
        </row>
        <row r="1431">
          <cell r="B1431">
            <v>100364</v>
          </cell>
          <cell r="C1431" t="str">
            <v>FABRICAÇÃO E INSTALAÇÃO DE MEIA TESOURA DE MADEIRA NÃO APARELHADA, COM VÃO DE 10 M, PARA TELHA CERÂMICA OU DE CONCRETO, INCLUSO IÇAMENTO. AF_07/2019</v>
          </cell>
          <cell r="D1431" t="str">
            <v>UN</v>
          </cell>
          <cell r="E1431" t="str">
            <v>2.827,57</v>
          </cell>
        </row>
        <row r="1432">
          <cell r="B1432">
            <v>100365</v>
          </cell>
          <cell r="C1432" t="str">
            <v>FABRICAÇÃO E INSTALAÇÃO DE MEIA TESOURA DE MADEIRA NÃO APARELHADA, COM VÃO DE 11 M, PARA TELHA CERÂMICA OU DE CONCRETO, INCLUSO IÇAMENTO. AF_07/2019</v>
          </cell>
          <cell r="D1432" t="str">
            <v>UN</v>
          </cell>
          <cell r="E1432" t="str">
            <v>3.225,25</v>
          </cell>
        </row>
        <row r="1433">
          <cell r="B1433">
            <v>100366</v>
          </cell>
          <cell r="C1433" t="str">
            <v>FABRICAÇÃO E INSTALAÇÃO DE MEIA TESOURA DE MADEIRA NÃO APARELHADA, COM VÃO DE 12 M, PARA TELHA CERÂMICA OU DE CONCRETO, INCLUSO IÇAMENTO. AF_07/2019</v>
          </cell>
          <cell r="D1433" t="str">
            <v>UN</v>
          </cell>
          <cell r="E1433" t="str">
            <v>3.440,58</v>
          </cell>
        </row>
        <row r="1434">
          <cell r="B1434">
            <v>100367</v>
          </cell>
          <cell r="C1434" t="str">
            <v>FABRICAÇÃO E INSTALAÇÃO DE MEIA TESOURA DE MADEIRA NÃO APARELHADA, COM VÃO DE 3 M, PARA TELHA ONDULADA DE FIBROCIMENTO, ALUMÍNIO, PLÁSTICA OU TERMOACÚSTICA, INCLUSO IÇAMENTO. AF_07/2019</v>
          </cell>
          <cell r="D1434" t="str">
            <v>UN</v>
          </cell>
          <cell r="E1434" t="str">
            <v>902,11</v>
          </cell>
        </row>
        <row r="1435">
          <cell r="B1435">
            <v>100368</v>
          </cell>
          <cell r="C1435" t="str">
            <v>FABRICAÇÃO E INSTALAÇÃO DE MEIA TESOURA DE MADEIRA NÃO APARELHADA, COM VÃO DE 4 M, PARA TELHA ONDULADA DE FIBROCIMENTO, ALUMÍNIO, PLÁSTICA OU TERMOACÚSTICA, INCLUSO IÇAMENTO. AF_07/2019</v>
          </cell>
          <cell r="D1435" t="str">
            <v>UN</v>
          </cell>
          <cell r="E1435" t="str">
            <v>1.216,13</v>
          </cell>
        </row>
        <row r="1436">
          <cell r="B1436">
            <v>100369</v>
          </cell>
          <cell r="C1436" t="str">
            <v>FABRICAÇÃO E INSTALAÇÃO DE MEIA TESOURA DE MADEIRA NÃO APARELHADA, COM VÃO DE 5 M, PARA TELHA ONDULADA DE FIBROCIMENTO, ALUMÍNIO, PLÁSTICA OU TERMOACÚSTICA, INCLUSO IÇAMENTO. AF_07/2019</v>
          </cell>
          <cell r="D1436" t="str">
            <v>UN</v>
          </cell>
          <cell r="E1436" t="str">
            <v>1.282,31</v>
          </cell>
        </row>
        <row r="1437">
          <cell r="B1437">
            <v>100370</v>
          </cell>
          <cell r="C1437" t="str">
            <v>FABRICAÇÃO E INSTALAÇÃO DE MEIA TESOURA DE MADEIRA NÃO APARELHADA, COM VÃO DE 6 M, PARA TELHA ONDULADA DE FIBROCIMENTO, ALUMÍNIO, PLÁSTICA OU TERMOACÚSTICA, INCLUSO IÇAMENTO. AF_07/2019</v>
          </cell>
          <cell r="D1437" t="str">
            <v>UN</v>
          </cell>
          <cell r="E1437" t="str">
            <v>1.518,20</v>
          </cell>
        </row>
        <row r="1438">
          <cell r="B1438">
            <v>100371</v>
          </cell>
          <cell r="C1438" t="str">
            <v>FABRICAÇÃO E INSTALAÇÃO DE MEIA TESOURA DE MADEIRA NÃO APARELHADA, COM VÃO DE 7 M, PARA TELHA ONDULADA DE FIBROCIMENTO, ALUMÍNIO, PLÁSTICA OU TERMOACÚSTICA, INCLUSO IÇAMENTO. AF_07/2019</v>
          </cell>
          <cell r="D1438" t="str">
            <v>UN</v>
          </cell>
          <cell r="E1438" t="str">
            <v>1.721,61</v>
          </cell>
        </row>
        <row r="1439">
          <cell r="B1439">
            <v>100372</v>
          </cell>
          <cell r="C1439" t="str">
            <v>FABRICAÇÃO E INSTALAÇÃO DE MEIA TESOURA DE MADEIRA NÃO APARELHADA, COM VÃO DE 8 M, PARA TELHA ONDULADA DE FIBROCIMENTO, ALUMÍNIO, PLÁSTICA OU TERMOACÚSTICA, INCLUSO IÇAMENTO. AF_07/2019</v>
          </cell>
          <cell r="D1439" t="str">
            <v>UN</v>
          </cell>
          <cell r="E1439" t="str">
            <v>2.392,78</v>
          </cell>
        </row>
        <row r="1440">
          <cell r="B1440">
            <v>100373</v>
          </cell>
          <cell r="C1440" t="str">
            <v>FABRICAÇÃO E INSTALAÇÃO DE MEIA TESOURA DE MADEIRA NÃO APARELHADA, COM VÃO DE 9 M, PARA TELHA ONDULADA DE FIBROCIMENTO, ALUMÍNIO, PLÁSTICA OU TERMOACÚSTICA, INCLUSO IÇAMENTO. AF_07/2019</v>
          </cell>
          <cell r="D1440" t="str">
            <v>UN</v>
          </cell>
          <cell r="E1440" t="str">
            <v>2.472,68</v>
          </cell>
        </row>
        <row r="1441">
          <cell r="B1441">
            <v>100374</v>
          </cell>
          <cell r="C1441" t="str">
            <v>FABRICAÇÃO E INSTALAÇÃO DE MEIA TESOURA DE MADEIRA NÃO APARELHADA, COM VÃO DE 10 M, PARA TELHA ONDULADA DE FIBROCIMENTO, ALUMÍNIO, PLÁSTICA OU TERMOACÚSTICA, INCLUSO IÇAMENTO. AF_07/2019</v>
          </cell>
          <cell r="D1441" t="str">
            <v>UN</v>
          </cell>
          <cell r="E1441" t="str">
            <v>2.639,62</v>
          </cell>
        </row>
        <row r="1442">
          <cell r="B1442">
            <v>100375</v>
          </cell>
          <cell r="C1442" t="str">
            <v>FABRICAÇÃO E INSTALAÇÃO DE MEIA TESOURA DE MADEIRA NÃO APARELHADA, COM VÃO DE 11 M, PARA TELHA ONDULADA DE FIBROCIMENTO, ALUMÍNIO, PLÁSTICA OU TERMOACÚSTICA, INCLUSO IÇAMENTO. AF_07/2019</v>
          </cell>
          <cell r="D1442" t="str">
            <v>UN</v>
          </cell>
          <cell r="E1442" t="str">
            <v>2.947,73</v>
          </cell>
        </row>
        <row r="1443">
          <cell r="B1443">
            <v>100376</v>
          </cell>
          <cell r="C1443" t="str">
            <v>FABRICAÇÃO E INSTALAÇÃO DE MEIA TESOURA DE MADEIRA NÃO APARELHADA, COM VÃO DE 12 M, PARA TELHA ONDULADA DE FIBROCIMENTO, ALUMÍNIO, PLÁSTICA OU TERMOACÚSTICA, INCLUSO IÇAMENTO. AF_07/2019</v>
          </cell>
          <cell r="D1443" t="str">
            <v>UN</v>
          </cell>
          <cell r="E1443" t="str">
            <v>2.891,64</v>
          </cell>
        </row>
        <row r="1444">
          <cell r="B1444">
            <v>100377</v>
          </cell>
          <cell r="C1444" t="str">
            <v>FABRICAÇÃO E INSTALAÇÃO DE TESOURA (INTEIRA OU MEIA) EM AÇO, VÃOS MAIORES OU IGUAIS A 3,0 M E MENORES OU IGUAL A 6,0 M, INCLUSO IÇAMENTO. AF_07/2019</v>
          </cell>
          <cell r="D1444" t="str">
            <v>KG</v>
          </cell>
          <cell r="E1444" t="str">
            <v>13,75</v>
          </cell>
        </row>
        <row r="1445">
          <cell r="B1445">
            <v>100378</v>
          </cell>
          <cell r="C1445" t="str">
            <v>FABRICAÇÃO E INSTALAÇÃO DE TESOURA (INTEIRA OU MEIA) EM AÇO, VÃOS MAIORES QUE 6,0 M E MENORES QUE 12,0 M, INCLUSO IÇAMENTO. AF_07/2019</v>
          </cell>
          <cell r="D1445" t="str">
            <v>KG</v>
          </cell>
          <cell r="E1445" t="str">
            <v>12,98</v>
          </cell>
        </row>
        <row r="1446">
          <cell r="B1446">
            <v>100382</v>
          </cell>
          <cell r="C1446" t="str">
            <v>FABRICAÇÃO E INSTALAÇÃO DE PONTALETES DE MADEIRA NÃO APARELHADA PARA TELHADOS COM ATÉ 2 ÁGUAS E COM TELHA ONDULADA DE FIBROCIMENTO, ALUMÍNIO OU PLÁSTICA EM EDIFÍCIO RESIDENCIAL TÉRREO, INCLUSO TRANSPORTE VERTICAL. AF_07/2019</v>
          </cell>
          <cell r="D1446" t="str">
            <v>M2</v>
          </cell>
          <cell r="E1446" t="str">
            <v>21,48</v>
          </cell>
        </row>
        <row r="1447">
          <cell r="B1447">
            <v>94444</v>
          </cell>
          <cell r="C1447" t="str">
            <v>TELHAMENTO COM TELHA DE ENCAIXE, TIPO FRANCESA DE VIDRO, COM ATÉ 2 ÁGUAS, INCLUSO TRANSPORTE VERTICAL. AF_07/2019</v>
          </cell>
          <cell r="D1447" t="str">
            <v>M2</v>
          </cell>
          <cell r="E1447" t="str">
            <v>819,98</v>
          </cell>
        </row>
        <row r="1448">
          <cell r="B1448">
            <v>102661</v>
          </cell>
          <cell r="C1448" t="str">
            <v>DRENO SUBSUPERFICIAL (SEÇÃO 0,40 X 0,40 M), COM TUBO DE PEAD CORRUGADO PERFURADO, DN 100 MM, ENCHIMENTO COM AREIA. AF_07/2021</v>
          </cell>
          <cell r="D1448" t="str">
            <v>M</v>
          </cell>
          <cell r="E1448" t="str">
            <v>36,71</v>
          </cell>
        </row>
        <row r="1449">
          <cell r="B1449">
            <v>102663</v>
          </cell>
          <cell r="C1449" t="str">
            <v>DRENO SUBSUPERFICIAL (SEÇÃO 0,40 X 0,40 M), COM TUBO DE CONCRETO SIMPLES POROSO, DN 200 MM, ENCHIMENTO COM AREIA. AF_07/2021</v>
          </cell>
          <cell r="D1449" t="str">
            <v>M</v>
          </cell>
          <cell r="E1449" t="str">
            <v>62,44</v>
          </cell>
        </row>
        <row r="1450">
          <cell r="B1450">
            <v>102664</v>
          </cell>
          <cell r="C1450" t="str">
            <v>DRENO SUBSUPERFICIAL (SEÇÃO 0,40 X 0,40 M), CEGO, ENCHIMENTO DE BRITA, ENVOLVIDO COM MANTA GEOTÊXTIL. AF_07/2021</v>
          </cell>
          <cell r="D1450" t="str">
            <v>M</v>
          </cell>
          <cell r="E1450" t="str">
            <v>52,66</v>
          </cell>
        </row>
        <row r="1451">
          <cell r="B1451">
            <v>102665</v>
          </cell>
          <cell r="C1451" t="str">
            <v>DRENO SUBSUPERFICIAL (SEÇÃO 0,40 X 0,40 M), CEGO, ENCHIMENTO DE BRITA. AF_07/2021</v>
          </cell>
          <cell r="D1451" t="str">
            <v>M</v>
          </cell>
          <cell r="E1451" t="str">
            <v>20,74</v>
          </cell>
        </row>
        <row r="1452">
          <cell r="B1452">
            <v>102666</v>
          </cell>
          <cell r="C1452" t="str">
            <v>DRENO SUBSUPERFICIAL (SEÇÃO 0,40 X 0,40 M), COM TUBO DE PEAD CORRUGADO PERFURADO, DN 100 MM, ENCHIMENTO COM BRITA, ENVOLVIDO COM MANTA GEOTÊXTIL. AF_07/2021</v>
          </cell>
          <cell r="D1452" t="str">
            <v>M</v>
          </cell>
          <cell r="E1452" t="str">
            <v>63,77</v>
          </cell>
        </row>
        <row r="1453">
          <cell r="B1453">
            <v>102669</v>
          </cell>
          <cell r="C1453" t="str">
            <v>DRENO SUBSUPERFICIAL (SEÇÃO 0,40 X 0,40 M), COM TUBO DE CONCRETO SIMPLES POROSO, DN 200 MM, ENCHIMENTO COM BRITA, ENVOLVIDO COM MANTA GEOTÊXTIL. AF_07/2021</v>
          </cell>
          <cell r="D1453" t="str">
            <v>M</v>
          </cell>
          <cell r="E1453" t="str">
            <v>90,25</v>
          </cell>
        </row>
        <row r="1454">
          <cell r="B1454">
            <v>102670</v>
          </cell>
          <cell r="C1454" t="str">
            <v>DRENO PROFUNDO (SEÇÃO 0,50 X 1,50 M), COM TUBO DE PEAD CORRUGADO PERFURADO, DN 100 MM, ENCHIMENTO COM AREIA, COM SELO DE ARGILA. AF_07/2021</v>
          </cell>
          <cell r="D1454" t="str">
            <v>M</v>
          </cell>
          <cell r="E1454" t="str">
            <v>113,86</v>
          </cell>
        </row>
        <row r="1455">
          <cell r="B1455">
            <v>102673</v>
          </cell>
          <cell r="C1455" t="str">
            <v>DRENO PROFUNDO (SEÇÃO 0,50 X 1,50 M), COM TUBO DE CONCRETO SIMPLES POROSO, DN 200 MM, ENCHIMENTO COM AREIA, COM SELO DE ARGILA. AF_07/2021</v>
          </cell>
          <cell r="D1455" t="str">
            <v>M</v>
          </cell>
          <cell r="E1455" t="str">
            <v>161,99</v>
          </cell>
        </row>
        <row r="1456">
          <cell r="B1456">
            <v>102674</v>
          </cell>
          <cell r="C1456" t="str">
            <v>DRENO PROFUNDO (SEÇÃO 0,50 X 1,50 M), COM TUBO DE PEAD CORRUGADO PERFURADO, DN 100 MM, ENCHIMENTO COM AREIA. AF_07/2021</v>
          </cell>
          <cell r="D1456" t="str">
            <v>M</v>
          </cell>
          <cell r="E1456" t="str">
            <v>123,87</v>
          </cell>
        </row>
        <row r="1457">
          <cell r="B1457">
            <v>102677</v>
          </cell>
          <cell r="C1457" t="str">
            <v>DRENO PROFUNDO (SEÇÃO 0,50 X 1,50 M), COM TUBO DE CONCRETO SIMPLES POROSO, DN 200 MM, ENCHIMENTO COM AREIA. AF_07/2021</v>
          </cell>
          <cell r="D1457" t="str">
            <v>M</v>
          </cell>
          <cell r="E1457" t="str">
            <v>154,31</v>
          </cell>
        </row>
        <row r="1458">
          <cell r="B1458">
            <v>102678</v>
          </cell>
          <cell r="C1458" t="str">
            <v>DRENO PROFUNDO (SEÇÃO 0,50 X 1,50 M), CEGO, ENCHIMENTO DE BRITA, ENVOLVIDO COM MANTA GEOTÊXTIL, COM SELO DE ARGILA. AF_07/2021</v>
          </cell>
          <cell r="D1458" t="str">
            <v>M</v>
          </cell>
          <cell r="E1458" t="str">
            <v>143,51</v>
          </cell>
        </row>
        <row r="1459">
          <cell r="B1459">
            <v>102679</v>
          </cell>
          <cell r="C1459" t="str">
            <v>DRENO PROFUNDO (SEÇÃO 0,50 X 1,50 M), CEGO, ENCHIMENTO DE BRITA, ENVOLVIDO COM MANTA GEOTÊXTIL. AF_07/2021</v>
          </cell>
          <cell r="D1459" t="str">
            <v>M</v>
          </cell>
          <cell r="E1459" t="str">
            <v>152,03</v>
          </cell>
        </row>
        <row r="1460">
          <cell r="B1460">
            <v>102680</v>
          </cell>
          <cell r="C1460" t="str">
            <v>DRENO PROFUNDO (SEÇÃO 0,50 X 1,50 M), COM TUBO DE PEAD CORRUGADO PERFURADO, DN 100 MM, ENCHIMENTO COM BRITA, ENVOLVIDO COM MANTA GEOTÊXTIL, COM SELO DE ARGILA. AF_07/2021</v>
          </cell>
          <cell r="D1460" t="str">
            <v>M</v>
          </cell>
          <cell r="E1460" t="str">
            <v>155,55</v>
          </cell>
        </row>
        <row r="1461">
          <cell r="B1461">
            <v>102683</v>
          </cell>
          <cell r="C1461" t="str">
            <v>DRENO PROFUNDO (SEÇÃO 0,50 X 1,50 M), COM TUBO DE CONCRETO SIMPLES POROSO, DN 200 MM, ENCHIMENTO COM BRITA, ENVOLVIDO COM MANTA GEOTÊXTIL, COM SELO DE ARGILA. AF_07/2021</v>
          </cell>
          <cell r="D1461" t="str">
            <v>M</v>
          </cell>
          <cell r="E1461" t="str">
            <v>191,66</v>
          </cell>
        </row>
        <row r="1462">
          <cell r="B1462">
            <v>102684</v>
          </cell>
          <cell r="C1462" t="str">
            <v>DRENO PROFUNDO (SEÇÃO 0,50 X 1,50 M), COM TUBO DE PEAD CORRUGADO PERFURADO, DN 100 MM, ENCHIMENTO COM BRITA, ENVOLVIDO COM MANTA GEOTÊXTIL. AF_07/2021</v>
          </cell>
          <cell r="D1462" t="str">
            <v>M</v>
          </cell>
          <cell r="E1462" t="str">
            <v>164,08</v>
          </cell>
        </row>
        <row r="1463">
          <cell r="B1463">
            <v>102687</v>
          </cell>
          <cell r="C1463" t="str">
            <v>DRENO PROFUNDO (SEÇÃO 0,50 X 1,50 M), COM TUBO DE CONCRETO SIMPLES POROSO, DN 200 MM, ENCHIMENTO COM BRITA, ENVOLVIDO COM MANTA GEOTÊXTIL. AF_07/2021</v>
          </cell>
          <cell r="D1463" t="str">
            <v>M</v>
          </cell>
          <cell r="E1463" t="str">
            <v>195,28</v>
          </cell>
        </row>
        <row r="1464">
          <cell r="B1464">
            <v>102688</v>
          </cell>
          <cell r="C1464" t="str">
            <v>DRENO ESPINHA DE PEIXE (SEÇÃO (0,40 X 0,40 M), COM TUBO DE PEAD CORRUGADO PERFURADO, DN 100 MM, ENCHIMENTO COM AREIA, INCLUSIVE CONEXÕES. AF_07/2021</v>
          </cell>
          <cell r="D1464" t="str">
            <v>M</v>
          </cell>
          <cell r="E1464" t="str">
            <v>42,95</v>
          </cell>
        </row>
        <row r="1465">
          <cell r="B1465">
            <v>102690</v>
          </cell>
          <cell r="C1465" t="str">
            <v>DRENO ESPINHA DE PEIXE (SEÇÃO (0,40 X 0,40 M), COM TUBO DE PEAD CORRUGADO PERFURADO, DN 100 MM, ENCHIMENTO COM BRITA, ENVOLVIDO COM MANTA GEOTÊXTIL, INCLUSIVE CONEXÕES. AF_07/2021</v>
          </cell>
          <cell r="D1465" t="str">
            <v>M</v>
          </cell>
          <cell r="E1465" t="str">
            <v>70,00</v>
          </cell>
        </row>
        <row r="1466">
          <cell r="B1466">
            <v>102694</v>
          </cell>
          <cell r="C1466" t="str">
            <v>DRENO ESPINHA DE PEIXE (SEÇÃO (0,50 X 0,80 M), COM TUBO DE PEAD CORRUGADO PERFURADO, DN 100 MM, ENCHIMENTO COM AREIA, INCLUSIVE CONEXÕES. AF_07/2021</v>
          </cell>
          <cell r="D1466" t="str">
            <v>M</v>
          </cell>
          <cell r="E1466" t="str">
            <v>81,44</v>
          </cell>
        </row>
        <row r="1467">
          <cell r="B1467">
            <v>102697</v>
          </cell>
          <cell r="C1467" t="str">
            <v>DRENO ESPINHA DE PEIXE (SEÇÃO (0,50 X 0,80 M), COM TUBO DE PEAD CORRUGADO PERFURADO, DN 100 MM, ENCHIMENTO COM BRITA, ENVOLVIDO COM MANTA GEOTÊXTIL, INCLUSIVE CONEXÕES. AF_07/2021</v>
          </cell>
          <cell r="D1467" t="str">
            <v>M</v>
          </cell>
          <cell r="E1467" t="str">
            <v>112,40</v>
          </cell>
        </row>
        <row r="1468">
          <cell r="B1468">
            <v>102704</v>
          </cell>
          <cell r="C1468" t="str">
            <v>TUBO DE PEAD CORRUGADO PERFURADO, DN 100 MM, PARA DRENO - FORNECIMENTO E ASSENTAMENTO. AF_07/2021</v>
          </cell>
          <cell r="D1468" t="str">
            <v>M</v>
          </cell>
          <cell r="E1468" t="str">
            <v>11,76</v>
          </cell>
        </row>
        <row r="1469">
          <cell r="B1469">
            <v>102706</v>
          </cell>
          <cell r="C1469" t="str">
            <v>TUBO DE PVC CORRUGADO FLEXÍVEL PERFURADO, DN 100 MM, PARA DRENO - FORNECIMENTO E ASSENTAMENTO. AF_07/2021</v>
          </cell>
          <cell r="D1469" t="str">
            <v>M</v>
          </cell>
          <cell r="E1469" t="str">
            <v>13,58</v>
          </cell>
        </row>
        <row r="1470">
          <cell r="B1470">
            <v>102707</v>
          </cell>
          <cell r="C1470" t="str">
            <v>TUBO DE CONCRETO SIMPLES POROSO, DN 200 MM, PARA DRENO - FORNECIMENTO E ASSENTAMENTO. AF_07/2021</v>
          </cell>
          <cell r="D1470" t="str">
            <v>M</v>
          </cell>
          <cell r="E1470" t="str">
            <v>41,45</v>
          </cell>
        </row>
        <row r="1471">
          <cell r="B1471">
            <v>102708</v>
          </cell>
          <cell r="C1471" t="str">
            <v>LUVA DE PVC, SÉRIE NORMAL, PARA ESGOTO PREDIAL, DN 100 MM, INSTALADA EM DRENO  - FORNECIMENTO E INSTALAÇÃO. AF_07/2021</v>
          </cell>
          <cell r="D1471" t="str">
            <v>UN</v>
          </cell>
          <cell r="E1471" t="str">
            <v>23,87</v>
          </cell>
        </row>
        <row r="1472">
          <cell r="B1472">
            <v>102710</v>
          </cell>
          <cell r="C1472" t="str">
            <v>JUNÇÃO SIMPLES DE PVC, 45 GRAUS, SÉRIE NORMAL, PARA ESGOTO PREDIAL, DN 100 MM, INSTALADA EM DRENO - FORNECIMENTO E INSTALAÇÃO. AF_07/2021</v>
          </cell>
          <cell r="D1472" t="str">
            <v>UN</v>
          </cell>
          <cell r="E1472" t="str">
            <v>61,01</v>
          </cell>
        </row>
        <row r="1473">
          <cell r="B1473">
            <v>102711</v>
          </cell>
          <cell r="C1473" t="str">
            <v>JUNÇÃO DUPLA DE PVC, SÉRIE NORMAL, PARA ESGOTO PREDIAL, DN 100 X 100 X 100 MM, INSTALADA EM DRENO  - FORNECIMENTO E INSTALAÇÃO. AF_07/2021</v>
          </cell>
          <cell r="D1473" t="str">
            <v>UN</v>
          </cell>
          <cell r="E1473" t="str">
            <v>87,33</v>
          </cell>
        </row>
        <row r="1474">
          <cell r="B1474">
            <v>102712</v>
          </cell>
          <cell r="C1474" t="str">
            <v>GEOTÊXTIL NÃO TECIDO 100% POLIÉSTER, RESISTÊNCIA A TRAÇÃO DE 9 KN/M (RT - 9), INSTALADO EM DRENO - FORNECIMENTO E INSTALAÇÃO. AF_07/2021</v>
          </cell>
          <cell r="D1474" t="str">
            <v>M2</v>
          </cell>
          <cell r="E1474" t="str">
            <v>12,28</v>
          </cell>
        </row>
        <row r="1475">
          <cell r="B1475">
            <v>102713</v>
          </cell>
          <cell r="C1475" t="str">
            <v>GEOTÊXTIL NÃO TECIDO 100% POLIÉSTER, RESISTÊNCIA A TRAÇÃO DE 14 KN/M (RT - 14), INSTALADO EM DRENO - FORNECIMENTO E INSTALAÇÃO. AF_07/2021</v>
          </cell>
          <cell r="D1475" t="str">
            <v>M2</v>
          </cell>
          <cell r="E1475" t="str">
            <v>16,96</v>
          </cell>
        </row>
        <row r="1476">
          <cell r="B1476">
            <v>102715</v>
          </cell>
          <cell r="C1476" t="str">
            <v>GEOTÊXTIL NÃO TECIDO 100% POLIÉSTER, RESISTÊNCIA A TRAÇÃO DE 26 KN/M (RT - 26), INSTALADO EM DRENO - FORNECIMENTO E INSTALAÇÃO. AF_07/2021</v>
          </cell>
          <cell r="D1476" t="str">
            <v>M2</v>
          </cell>
          <cell r="E1476" t="str">
            <v>33,83</v>
          </cell>
        </row>
        <row r="1477">
          <cell r="B1477">
            <v>102716</v>
          </cell>
          <cell r="C1477" t="str">
            <v>ENCHIMENTO DE AREIA PARA DRENO, LANÇAMENTO MECANIZADO. AF_07/2021</v>
          </cell>
          <cell r="D1477" t="str">
            <v>M3</v>
          </cell>
          <cell r="E1477" t="str">
            <v>147,58</v>
          </cell>
        </row>
        <row r="1478">
          <cell r="B1478">
            <v>102717</v>
          </cell>
          <cell r="C1478" t="str">
            <v>ENCHIMENTO DE BRITA PARA DRENO, LANÇAMENTO MECANIZADO. AF_07/2021</v>
          </cell>
          <cell r="D1478" t="str">
            <v>M3</v>
          </cell>
          <cell r="E1478" t="str">
            <v>115,59</v>
          </cell>
        </row>
        <row r="1479">
          <cell r="B1479">
            <v>102718</v>
          </cell>
          <cell r="C1479" t="str">
            <v>ENCHIMENTO DE AREIA PARA DRENO, LANÇAMENTO MANUAL. AF_07/2021</v>
          </cell>
          <cell r="D1479" t="str">
            <v>M3</v>
          </cell>
          <cell r="E1479" t="str">
            <v>155,18</v>
          </cell>
        </row>
        <row r="1480">
          <cell r="B1480">
            <v>102719</v>
          </cell>
          <cell r="C1480" t="str">
            <v>ENCHIMENTO DE BRITA PARA DRENO, LANÇAMENTO MANUAL. AF_07/2021</v>
          </cell>
          <cell r="D1480" t="str">
            <v>M3</v>
          </cell>
          <cell r="E1480" t="str">
            <v>123,19</v>
          </cell>
        </row>
        <row r="1481">
          <cell r="B1481">
            <v>102722</v>
          </cell>
          <cell r="C1481" t="str">
            <v>DRENO EM MURO DE CONTENÇÃO, EXECUTADO NO PÉ DO MURO, COM TUBO DE PEAD CORRUGADO FLEXÍVEL PERFURADO, ENCHIMENTO COM BRITA, ENVOLVIDO COM MANTA GEOTÊXTIL. AF_07/2021</v>
          </cell>
          <cell r="D1481" t="str">
            <v>M</v>
          </cell>
          <cell r="E1481" t="str">
            <v>59,43</v>
          </cell>
        </row>
        <row r="1482">
          <cell r="B1482">
            <v>102723</v>
          </cell>
          <cell r="C1482" t="str">
            <v>DRENO EM MURO DE CONTENÇÃO, EXECUTADO NO PÉ DO MURO, COM TUBO DE PVC CORRUGADO FLEXÍVEL PERFURADO, ENCHIMENTO COM BRITA, ENVOLVIDO COM MANTA GEOTÊXTIL. AF_07/2021</v>
          </cell>
          <cell r="D1482" t="str">
            <v>M</v>
          </cell>
          <cell r="E1482" t="str">
            <v>59,96</v>
          </cell>
        </row>
        <row r="1483">
          <cell r="B1483">
            <v>102724</v>
          </cell>
          <cell r="C1483" t="str">
            <v>DRENO BARBACÃ, DN 100 MM, COM MATERIAL DRENANTE. AF_07/2021</v>
          </cell>
          <cell r="D1483" t="str">
            <v>UN</v>
          </cell>
          <cell r="E1483" t="str">
            <v>33,42</v>
          </cell>
        </row>
        <row r="1484">
          <cell r="B1484">
            <v>102725</v>
          </cell>
          <cell r="C1484" t="str">
            <v>DRENO BARBACÃ, DN 75 MM, COM MATERIAL DRENANTE. AF_07/2021</v>
          </cell>
          <cell r="D1484" t="str">
            <v>UN</v>
          </cell>
          <cell r="E1484" t="str">
            <v>31,87</v>
          </cell>
        </row>
        <row r="1485">
          <cell r="B1485">
            <v>102726</v>
          </cell>
          <cell r="C1485" t="str">
            <v>DRENO BARBACÃ, DN 50 MM, COM MATERIAL DRENANTE. AF_07/2021</v>
          </cell>
          <cell r="D1485" t="str">
            <v>UN</v>
          </cell>
          <cell r="E1485" t="str">
            <v>28,61</v>
          </cell>
        </row>
        <row r="1486">
          <cell r="B1486">
            <v>103653</v>
          </cell>
          <cell r="C1486" t="str">
            <v>GEOTÊXTIL NÃO TECIDO 100% POLIÉSTER, RESISTÊNCIA A TRAÇÃO DE 31 KN/M (RT-31), INSTALADO EM DRENO - FORNECIMENTO E INSTALAÇÃO. AF_07/2021</v>
          </cell>
          <cell r="D1486" t="str">
            <v>M2</v>
          </cell>
          <cell r="E1486" t="str">
            <v>40,45</v>
          </cell>
        </row>
        <row r="1487">
          <cell r="B1487">
            <v>92743</v>
          </cell>
          <cell r="C1487" t="str">
            <v>MURO DE GABIÃO, ENCHIMENTO COM PEDRA DE MÃO TIPO RACHÃO, DE GRAVIDADE, COM GAIOLAS DE COMPRIMENTO IGUAL A 2 M, PARA MUROS COM ALTURA MENOR OU IGUAL A 4 M  FORNECIMENTO E EXECUÇÃO. AF_12/2015</v>
          </cell>
          <cell r="D1487" t="str">
            <v>M3</v>
          </cell>
          <cell r="E1487" t="str">
            <v>579,50</v>
          </cell>
        </row>
        <row r="1488">
          <cell r="B1488">
            <v>92744</v>
          </cell>
          <cell r="C1488" t="str">
            <v>MURO DE GABIÃO, ENCHIMENTO COM PEDRA DE MÃO TIPO RACHÃO, DE GRAVIDADE, COM GAIOLAS DE COMPRIMENTO IGUAL A 5 M, PARA MUROS COM ALTURA MENOR OU IGUAL A 4 M  FORNECIMENTO E EXECUÇÃO. AF_12/2015</v>
          </cell>
          <cell r="D1488" t="str">
            <v>M3</v>
          </cell>
          <cell r="E1488" t="str">
            <v>549,34</v>
          </cell>
        </row>
        <row r="1489">
          <cell r="B1489">
            <v>92745</v>
          </cell>
          <cell r="C1489" t="str">
            <v>MURO DE GABIÃO, ENCHIMENTO COM PEDRA DE MÃO TIPO RACHÃO, DE GRAVIDADE, COM GAIOLAS DE COMPRIMENTO IGUAL A 2 M, PARA MUROS COM ALTURA MAIOR QUE 4 M E MENOR OU IGUAL A 6 M  FORNECIMENTO E EXECUÇÃO. AF_12/2015</v>
          </cell>
          <cell r="D1489" t="str">
            <v>M3</v>
          </cell>
          <cell r="E1489" t="str">
            <v>715,84</v>
          </cell>
        </row>
        <row r="1490">
          <cell r="B1490">
            <v>92746</v>
          </cell>
          <cell r="C1490" t="str">
            <v>MURO DE GABIÃO, ENCHIMENTO COM PEDRA DE MÃO TIPO RACHÃO, DE GRAVIDADE, COM GAIOLAS DE COMPRIMENTO IGUAL A 5 M, PARA MUROS COM ALTURA MAIOR QUE 4 M E MENOR OU IGUAL A 6 M   FORNECIMENTO E EXECUÇÃO. AF_12/2015</v>
          </cell>
          <cell r="D1490" t="str">
            <v>M3</v>
          </cell>
          <cell r="E1490" t="str">
            <v>651,31</v>
          </cell>
        </row>
        <row r="1491">
          <cell r="B1491">
            <v>92747</v>
          </cell>
          <cell r="C1491" t="str">
            <v>MURO DE GABIÃO, ENCHIMENTO COM PEDRA DE MÃO TIPO RACHÃO, DE GRAVIDADE, COM GAIOLAS DE COMPRIMENTO IGUAL A 2 M, PARA MUROS COM ALTURA MAIOR QUE 6 M E MENOR OU IGUAL A 10 M   FORNECIMENTO E EXECUÇÃO. AF_12/2015</v>
          </cell>
          <cell r="D1491" t="str">
            <v>M3</v>
          </cell>
          <cell r="E1491" t="str">
            <v>793,27</v>
          </cell>
        </row>
        <row r="1492">
          <cell r="B1492">
            <v>92748</v>
          </cell>
          <cell r="C1492" t="str">
            <v>MURO DE GABIÃO, ENCHIMENTO COM PEDRA DE MÃO TIPO RACHÃO, DE GRAVIDADE, COM GAIOLAS DE COMPRIMENTO IGUAL A 5 M, PARA MUROS COM ALTURA MAIOR QUE 6 M E MENOR OU IGUAL A 10 M FORNECIMENTO E EXECUÇÃO. AF_12/2015</v>
          </cell>
          <cell r="D1492" t="str">
            <v>M3</v>
          </cell>
          <cell r="E1492" t="str">
            <v>709,51</v>
          </cell>
        </row>
        <row r="1493">
          <cell r="B1493">
            <v>92749</v>
          </cell>
          <cell r="C1493" t="str">
            <v>MURO DE GABIÃO, ENCHIMENTO COM PEDRA DE MÃO TIPO RACHÃO, COM SOLO REFORÇADO, PARA MUROS COM ALTURA MENOR OU IGUAL A 4 M   FORNECIMENTO E EXECUÇÃO. AF_12/2015</v>
          </cell>
          <cell r="D1493" t="str">
            <v>M3</v>
          </cell>
          <cell r="E1493" t="str">
            <v>825,70</v>
          </cell>
        </row>
        <row r="1494">
          <cell r="B1494">
            <v>92750</v>
          </cell>
          <cell r="C1494" t="str">
            <v>MURO DE GABIÃO, ENCHIMENTO COM PEDRA DE MÃO TIPO RACHÃO, COM SOLO REFORÇADO, PARA MUROS COM ALTURA MAIOR QUE 4 M E MENOR OU IGUAL A 12 M   FORNECIMENTO E EXECUÇÃO. AF_12/2015</v>
          </cell>
          <cell r="D1494" t="str">
            <v>M3</v>
          </cell>
          <cell r="E1494" t="str">
            <v>1.409,16</v>
          </cell>
        </row>
        <row r="1495">
          <cell r="B1495">
            <v>92751</v>
          </cell>
          <cell r="C1495" t="str">
            <v>MURO DE GABIÃO, ENCHIMENTO COM PEDRA DE MÃO TIPO RACHÃO, COM SOLO REFORÇADO, PARA MUROS COM ALTURA MAIOR QUE 12 M E MENOR OU IGUAL A 20 M    FORNECIMENTO E EXECUÇÃO. AF_12/2015</v>
          </cell>
          <cell r="D1495" t="str">
            <v>M3</v>
          </cell>
          <cell r="E1495" t="str">
            <v>1.747,60</v>
          </cell>
        </row>
        <row r="1496">
          <cell r="B1496">
            <v>92752</v>
          </cell>
          <cell r="C1496" t="str">
            <v>MURO DE GABIÃO, ENCHIMENTO COM PEDRA DE MÃO TIPO RACHÃO, COM SOLO REFORÇADO, PARA MUROS COM ALTURA MAIOR QUE 20 M E MENOR OU IGUAL A 28 M   FORNECIMENTO E EXECUÇÃO. AF_12/2015</v>
          </cell>
          <cell r="D1496" t="str">
            <v>M3</v>
          </cell>
          <cell r="E1496" t="str">
            <v>2.084,60</v>
          </cell>
        </row>
        <row r="1497">
          <cell r="B1497">
            <v>92753</v>
          </cell>
          <cell r="C1497" t="str">
            <v>MURO DE GABIÃO, ENCHIMENTO COM RESÍDUO DE CONSTRUÇÃO E DEMOLIÇÃO, DE GRAVIDADE, COM GAIOLA TRAPEZOIDAL DE COMPRIMENTO IGUAL A 2 M, PARA MUROS COM ALTURA MENOR OU IGUAL A 2 M   FORNECIMENTO E EXECUÇÃO. AF_12/2015</v>
          </cell>
          <cell r="D1497" t="str">
            <v>M3</v>
          </cell>
          <cell r="E1497" t="str">
            <v>548,65</v>
          </cell>
        </row>
        <row r="1498">
          <cell r="B1498">
            <v>92754</v>
          </cell>
          <cell r="C1498" t="str">
            <v>MURO DE GABIÃO, ENCHIMENTO COM RESÍDUO DE CONSTRUÇÃO E DEMOLIÇÃO, DE GRAVIDADE, COM GAIOLA TRAPEZOIDAL DE COMPRIMENTO IGUAL A 2 M, PARA MUROS COM ALTURA MAIOR QUE 2 M E MENOR OU IGUAL A 4 M    FORNECIMENTO E EXECUÇÃO. AF_12/2015</v>
          </cell>
          <cell r="D1498" t="str">
            <v>M3</v>
          </cell>
          <cell r="E1498" t="str">
            <v>498,59</v>
          </cell>
        </row>
        <row r="1499">
          <cell r="B1499">
            <v>92755</v>
          </cell>
          <cell r="C1499" t="str">
            <v>PROTEÇÃO SUPERFICIAL DE CANAL EM GABIÃO TIPO COLCHÃO, ALTURA DE 17 CENTÍMETROS, ENCHIMENTO COM PEDRA DE MÃO TIPO RACHÃO - FORNECIMENTO E EXECUÇÃO. AF_12/2015</v>
          </cell>
          <cell r="D1499" t="str">
            <v>M2</v>
          </cell>
          <cell r="E1499" t="str">
            <v>214,98</v>
          </cell>
        </row>
        <row r="1500">
          <cell r="B1500">
            <v>92756</v>
          </cell>
          <cell r="C1500" t="str">
            <v>PROTEÇÃO SUPERFICIAL DE CANAL EM GABIÃO TIPO COLCHÃO, ALTURA DE 23 CENTÍMETROS, ENCHIMENTO COM PEDRA DE MÃO TIPO RACHÃO - FORNECIMENTO E EXECUÇÃO. AF_12/2015</v>
          </cell>
          <cell r="D1500" t="str">
            <v>M2</v>
          </cell>
          <cell r="E1500" t="str">
            <v>243,93</v>
          </cell>
        </row>
        <row r="1501">
          <cell r="B1501">
            <v>92757</v>
          </cell>
          <cell r="C1501" t="str">
            <v>PROTEÇÃO SUPERFICIAL DE CANAL EM GABIÃO TIPO COLCHÃO, ALTURA DE 30 CENTÍMETROS, ENCHIMENTO COM PEDRA DE MÃO TIPO RACHÃO - FORNECIMENTO E EXECUÇÃO. AF_12/2015</v>
          </cell>
          <cell r="D1501" t="str">
            <v>M2</v>
          </cell>
          <cell r="E1501" t="str">
            <v>279,05</v>
          </cell>
        </row>
        <row r="1502">
          <cell r="B1502">
            <v>92758</v>
          </cell>
          <cell r="C1502" t="str">
            <v>PROTEÇÃO SUPERFICIAL DE CANAL EM GABIÃO TIPO SACO, DIÂMETRO DE 65 CENTÍMETROS, ENCHIMENTO MANUAL COM PEDRA DE MÃO TIPO RACHÃO - FORNECIMENTO E EXECUÇÃO. AF_12/2015</v>
          </cell>
          <cell r="D1502" t="str">
            <v>M3</v>
          </cell>
          <cell r="E1502" t="str">
            <v>637,01</v>
          </cell>
        </row>
        <row r="1503">
          <cell r="B1503">
            <v>91069</v>
          </cell>
          <cell r="C1503" t="str">
            <v>EXECUÇÃO DE REVESTIMENTO DE CONCRETO PROJETADO COM ESPESSURA DE 7 CM, ARMADO COM TELA, INCLINAÇÃO MENOR QUE 90°, APLICAÇÃO CONTÍNUA, UTILIZANDO EQUIPAMENTO DE PROJEÇÃO COM 6 M³/H DE CAPACIDADE. AF_01/2016</v>
          </cell>
          <cell r="D1503" t="str">
            <v>M2</v>
          </cell>
          <cell r="E1503" t="str">
            <v>127,65</v>
          </cell>
        </row>
        <row r="1504">
          <cell r="B1504">
            <v>91070</v>
          </cell>
          <cell r="C1504" t="str">
            <v>EXECUÇÃO DE REVESTIMENTO DE CONCRETO PROJETADO COM ESPESSURA DE 10 CM, ARMADO COM TELA, INCLINAÇÃO MENOR QUE 90°, APLICAÇÃO CONTÍNUA, UTILIZANDO EQUIPAMENTO DE PROJEÇÃO COM 6 M³/H DE CAPACIDADE. AF_01/2016</v>
          </cell>
          <cell r="D1504" t="str">
            <v>M2</v>
          </cell>
          <cell r="E1504" t="str">
            <v>141,38</v>
          </cell>
        </row>
        <row r="1505">
          <cell r="B1505">
            <v>91071</v>
          </cell>
          <cell r="C1505" t="str">
            <v>EXECUÇÃO DE REVESTIMENTO DE CONCRETO PROJETADO COM ESPESSURA DE 7 CM, ARMADO COM TELA, INCLINAÇÃO DE 90°, APLICAÇÃO CONTÍNUA, UTILIZANDO EQUIPAMENTO DE PROJEÇÃO COM 6 M³/H DE CAPACIDADE. AF_01/2016</v>
          </cell>
          <cell r="D1505" t="str">
            <v>M2</v>
          </cell>
          <cell r="E1505" t="str">
            <v>163,63</v>
          </cell>
        </row>
        <row r="1506">
          <cell r="B1506">
            <v>91072</v>
          </cell>
          <cell r="C1506" t="str">
            <v>EXECUÇÃO DE REVESTIMENTO DE CONCRETO PROJETADO COM ESPESSURA DE 10 CM, ARMADO COM TELA, INCLINAÇÃO DE 90°, APLICAÇÃO CONTÍNUA, UTILIZANDO EQUIPAMENTO DE PROJEÇÃO COM 6 M³/H DE CAPACIDADE. AF_01/2016</v>
          </cell>
          <cell r="D1506" t="str">
            <v>M2</v>
          </cell>
          <cell r="E1506" t="str">
            <v>177,32</v>
          </cell>
        </row>
        <row r="1507">
          <cell r="B1507">
            <v>91073</v>
          </cell>
          <cell r="C1507" t="str">
            <v>EXECUÇÃO DE REVESTIMENTO DE CONCRETO PROJETADO COM ESPESSURA DE 7 CM, ARMADO COM TELA, INCLINAÇÃO MENOR QUE 90°, APLICAÇÃO CONTÍNUA, UTILIZANDO EQUIPAMENTO DE PROJEÇÃO COM 3 M³/H DE CAPACIDADE. AF_01/2016</v>
          </cell>
          <cell r="D1507" t="str">
            <v>M2</v>
          </cell>
          <cell r="E1507" t="str">
            <v>139,28</v>
          </cell>
        </row>
        <row r="1508">
          <cell r="B1508">
            <v>91074</v>
          </cell>
          <cell r="C1508" t="str">
            <v>EXECUÇÃO DE REVESTIMENTO DE CONCRETO PROJETADO COM ESPESSURA DE 10 CM, ARMADO COM TELA, INCLINAÇÃO MENOR QUE 90°, APLICAÇÃO CONTÍNUA, UTILIZANDO EQUIPAMENTO DE PROJEÇÃO COM 3 M³/H DE CAPACIDADE. AF_01/2016</v>
          </cell>
          <cell r="D1508" t="str">
            <v>M2</v>
          </cell>
          <cell r="E1508" t="str">
            <v>154,24</v>
          </cell>
        </row>
        <row r="1509">
          <cell r="B1509">
            <v>91075</v>
          </cell>
          <cell r="C1509" t="str">
            <v>EXECUÇÃO DE REVESTIMENTO DE CONCRETO PROJETADO COM ESPESSURA DE 7 CM, ARMADO COM TELA, INCLINAÇÃO DE 90°, APLICAÇÃO CONTÍNUA, UTILIZANDO EQUIPAMENTO DE PROJEÇÃO COM 3 M³/H DE CAPACIDADE. AF_01/2016</v>
          </cell>
          <cell r="D1509" t="str">
            <v>M2</v>
          </cell>
          <cell r="E1509" t="str">
            <v>176,99</v>
          </cell>
        </row>
        <row r="1510">
          <cell r="B1510">
            <v>91076</v>
          </cell>
          <cell r="C1510" t="str">
            <v>EXECUÇÃO DE REVESTIMENTO DE CONCRETO PROJETADO COM ESPESSURA DE 10 CM, ARMADO COM TELA, INCLINAÇÃO DE 90°, APLICAÇÃO CONTÍNUA, UTILIZANDO EQUIPAMENTO DE PROJEÇÃO COM 3 M³/H DE CAPACIDADE. AF_01/2016</v>
          </cell>
          <cell r="D1510" t="str">
            <v>M2</v>
          </cell>
          <cell r="E1510" t="str">
            <v>192,00</v>
          </cell>
        </row>
        <row r="1511">
          <cell r="B1511">
            <v>91077</v>
          </cell>
          <cell r="C1511" t="str">
            <v>EXECUÇÃO DE REVESTIMENTO DE CONCRETO PROJETADO COM ESPESSURA DE 7 CM, ARMADO COM FIBRAS DE AÇO, INCLINAÇÃO MENOR QUE 90°, APLICAÇÃO CONTÍNUA, UTILIZANDO EQUIPAMENTO DE PROJEÇÃO COM 6 M³/H DE CAPACIDADE. AF_01/2016</v>
          </cell>
          <cell r="D1511" t="str">
            <v>M2</v>
          </cell>
          <cell r="E1511" t="str">
            <v>137,73</v>
          </cell>
        </row>
        <row r="1512">
          <cell r="B1512">
            <v>91078</v>
          </cell>
          <cell r="C1512" t="str">
            <v>EXECUÇÃO DE REVESTIMENTO DE CONCRETO PROJETADO COM ESPESSURA DE 10 CM, ARMADO COM FIBRAS DE AÇO, INCLINAÇÃO MENOR QUE 90°, APLICAÇÃO CONTÍNUA, UTILIZANDO EQUIPAMENTO DE PROJEÇÃO COM 6 M³/H DE CAPACIDADE. AF_01/2016</v>
          </cell>
          <cell r="D1512" t="str">
            <v>M2</v>
          </cell>
          <cell r="E1512" t="str">
            <v>161,97</v>
          </cell>
        </row>
        <row r="1513">
          <cell r="B1513">
            <v>91079</v>
          </cell>
          <cell r="C1513" t="str">
            <v>EXECUÇÃO DE REVESTIMENTO DE CONCRETO PROJETADO COM ESPESSURA DE 7 CM, ARMADO COM FIBRAS DE AÇO, INCLINAÇÃO DE 90°, APLICAÇÃO CONTÍNUA, UTILIZANDO EQUIPAMENTO DE PROJEÇÃO COM 6 M³/H DE CAPACIDADE. AF_01/2016</v>
          </cell>
          <cell r="D1513" t="str">
            <v>M2</v>
          </cell>
          <cell r="E1513" t="str">
            <v>143,23</v>
          </cell>
        </row>
        <row r="1514">
          <cell r="B1514">
            <v>91080</v>
          </cell>
          <cell r="C1514" t="str">
            <v>EXECUÇÃO DE REVESTIMENTO DE CONCRETO PROJETADO COM ESPESSURA DE 10 CM, ARMADO COM FIBRAS DE AÇO, INCLINAÇÃO DE 90°, APLICAÇÃO CONTÍNUA, UTILIZANDO EQUIPAMENTO DE PROJEÇÃO COM 6 M³/H DE CAPACIDADE. AF_01/2016</v>
          </cell>
          <cell r="D1514" t="str">
            <v>M2</v>
          </cell>
          <cell r="E1514" t="str">
            <v>167,21</v>
          </cell>
        </row>
        <row r="1515">
          <cell r="B1515">
            <v>91081</v>
          </cell>
          <cell r="C1515" t="str">
            <v>EXECUÇÃO DE REVESTIMENTO DE CONCRETO PROJETADO COM ESPESSURA DE 7 CM, ARMADO COM FIBRAS DE AÇO, INCLINAÇÃO MENOR QUE 90°, APLICAÇÃO CONTÍNUA, UTILIZANDO EQUIPAMENTO DE PROJEÇÃO COM 3 M³/H DE CAPACIDADE. AF_01/2016</v>
          </cell>
          <cell r="D1515" t="str">
            <v>M2</v>
          </cell>
          <cell r="E1515" t="str">
            <v>151,00</v>
          </cell>
        </row>
        <row r="1516">
          <cell r="B1516">
            <v>91082</v>
          </cell>
          <cell r="C1516" t="str">
            <v>EXECUÇÃO DE REVESTIMENTO DE CONCRETO PROJETADO COM ESPESSURA DE 10 CM, ARMADO COM FIBRAS DE AÇO, INCLINAÇÃO MENOR QUE 90°, APLICAÇÃO CONTÍNUA, UTILIZANDO EQUIPAMENTO DE PROJEÇÃO COM 3 M³/H DE CAPACIDADE. AF_01/2016</v>
          </cell>
          <cell r="D1516" t="str">
            <v>M2</v>
          </cell>
          <cell r="E1516" t="str">
            <v>176,28</v>
          </cell>
        </row>
        <row r="1517">
          <cell r="B1517">
            <v>91083</v>
          </cell>
          <cell r="C1517" t="str">
            <v>EXECUÇÃO DE REVESTIMENTO DE CONCRETO PROJETADO COM ESPESSURA DE 7 CM, ARMADO COM FIBRAS DE AÇO, INCLINAÇÃO DE 90°, APLICAÇÃO CONTÍNUA, UTILIZANDO EQUIPAMENTO DE PROJEÇÃO COM 3 M³/H DE CAPACIDADE. AF_01/2016</v>
          </cell>
          <cell r="D1517" t="str">
            <v>M2</v>
          </cell>
          <cell r="E1517" t="str">
            <v>160,35</v>
          </cell>
        </row>
        <row r="1518">
          <cell r="B1518">
            <v>91084</v>
          </cell>
          <cell r="C1518" t="str">
            <v>EXECUÇÃO DE REVESTIMENTO DE CONCRETO PROJETADO COM ESPESSURA DE 10 CM, ARMADO COM FIBRAS DE AÇO, INCLINAÇÃO DE 90°, APLICAÇÃO CONTÍNUA, UTILIZANDO EQUIPAMENTO DE PROJEÇÃO COM 3 M³/H DE CAPACIDADE. AF_01/2016</v>
          </cell>
          <cell r="D1518" t="str">
            <v>M2</v>
          </cell>
          <cell r="E1518" t="str">
            <v>185,38</v>
          </cell>
        </row>
        <row r="1519">
          <cell r="B1519">
            <v>91086</v>
          </cell>
          <cell r="C1519" t="str">
            <v>EXECUÇÃO DE REVESTIMENTO DE CONCRETO PROJETADO COM ESPESSURA DE 7 CM, ARMADO COM TELA, INCLINAÇÃO MENOR QUE 90°, APLICAÇÃO DESCONTÍNUA, UTILIZANDO EQUIPAMENTO DE PROJEÇÃO COM 6 M³/H DE CAPACIDADE. AF_01/2016</v>
          </cell>
          <cell r="D1519" t="str">
            <v>M2</v>
          </cell>
          <cell r="E1519" t="str">
            <v>136,91</v>
          </cell>
        </row>
        <row r="1520">
          <cell r="B1520">
            <v>91087</v>
          </cell>
          <cell r="C1520" t="str">
            <v>EXECUÇÃO DE REVESTIMENTO DE CONCRETO PROJETADO COM ESPESSURA DE 10 CM, ARMADO COM TELA, INCLINAÇÃO MENOR QUE 90°, APLICAÇÃO DESCONTÍNUA, UTILIZANDO EQUIPAMENTO DE PROJEÇÃO COM 6 M³/H DE CAPACIDADE. AF_01/2016</v>
          </cell>
          <cell r="D1520" t="str">
            <v>M2</v>
          </cell>
          <cell r="E1520" t="str">
            <v>150,99</v>
          </cell>
        </row>
        <row r="1521">
          <cell r="B1521">
            <v>91088</v>
          </cell>
          <cell r="C1521" t="str">
            <v>EXECUÇÃO DE REVESTIMENTO DE CONCRETO PROJETADO COM ESPESSURA DE 7 CM, ARMADO COM TELA, INCLINAÇÃO DE 90°, APLICAÇÃO DESCONTÍNUA, UTILIZANDO EQUIPAMENTO DE PROJEÇÃO COM 6 M³/H DE CAPACIDADE. AF_01/2016</v>
          </cell>
          <cell r="D1521" t="str">
            <v>M2</v>
          </cell>
          <cell r="E1521" t="str">
            <v>174,17</v>
          </cell>
        </row>
        <row r="1522">
          <cell r="B1522">
            <v>91089</v>
          </cell>
          <cell r="C1522" t="str">
            <v>EXECUÇÃO DE REVESTIMENTO DE CONCRETO PROJETADO COM ESPESSURA DE 10 CM, ARMADO COM TELA, INCLINAÇÃO DE 90°, APLICAÇÃO DESCONTÍNUA, UTILIZANDO EQUIPAMENTO DE PROJEÇÃO COM 6 M³/H DE CAPACIDADE. AF_01/2016</v>
          </cell>
          <cell r="D1522" t="str">
            <v>M2</v>
          </cell>
          <cell r="E1522" t="str">
            <v>188,37</v>
          </cell>
        </row>
        <row r="1523">
          <cell r="B1523">
            <v>91090</v>
          </cell>
          <cell r="C1523" t="str">
            <v>EXECUÇÃO DE REVESTIMENTO DE CONCRETO PROJETADO COM ESPESSURA DE 7 CM, ARMADO COM TELA, INCLINAÇÃO MENOR QUE 90°, APLICAÇÃO DESCONTÍNUA, UTILIZANDO EQUIPAMENTO DE PROJEÇÃO COM 3 M³/H DE CAPACIDADE. AF_01/2016</v>
          </cell>
          <cell r="D1523" t="str">
            <v>M2</v>
          </cell>
          <cell r="E1523" t="str">
            <v>146,66</v>
          </cell>
        </row>
        <row r="1524">
          <cell r="B1524">
            <v>91091</v>
          </cell>
          <cell r="C1524" t="str">
            <v>EXECUÇÃO DE REVESTIMENTO DE CONCRETO PROJETADO COM ESPESSURA DE 10 CM, ARMADO COM TELA, INCLINAÇÃO MENOR QUE 90°, APLICAÇÃO DESCONTÍNUA, UTILIZANDO EQUIPAMENTO DE PROJEÇÃO COM 3 M³/H DE CAPACIDADE. AF_01/2016</v>
          </cell>
          <cell r="D1524" t="str">
            <v>M2</v>
          </cell>
          <cell r="E1524" t="str">
            <v>162,12</v>
          </cell>
        </row>
        <row r="1525">
          <cell r="B1525">
            <v>91092</v>
          </cell>
          <cell r="C1525" t="str">
            <v>EXECUÇÃO DE REVESTIMENTO DE CONCRETO PROJETADO COM ESPESSURA DE 7 CM, ARMADO COM TELA, INCLINAÇÃO DE 90°, APLICAÇÃO DESCONTÍNUA, UTILIZANDO EQUIPAMENTO DE PROJEÇÃO COM 3 M³/H DE CAPACIDADE. AF_01/2016</v>
          </cell>
          <cell r="D1525" t="str">
            <v>M2</v>
          </cell>
          <cell r="E1525" t="str">
            <v>185,22</v>
          </cell>
        </row>
        <row r="1526">
          <cell r="B1526">
            <v>91093</v>
          </cell>
          <cell r="C1526" t="str">
            <v>EXECUÇÃO DE REVESTIMENTO DE CONCRETO PROJETADO COM ESPESSURA DE 10 CM, ARMADO COM TELA, INCLINAÇÃO DE 90°, APLICAÇÃO DESCONTÍNUA, UTILIZANDO EQUIPAMENTO DE PROJEÇÃO COM 3 M³/H DE CAPACIDADE. AF_01/2016</v>
          </cell>
          <cell r="D1526" t="str">
            <v>M2</v>
          </cell>
          <cell r="E1526" t="str">
            <v>201,00</v>
          </cell>
        </row>
        <row r="1527">
          <cell r="B1527">
            <v>91094</v>
          </cell>
          <cell r="C1527" t="str">
            <v>EXECUÇÃO DE REVESTIMENTO DE CONCRETO PROJETADO COM ESPESSURA DE 7 CM, ARMADO COM FIBRAS DE AÇO, INCLINAÇÃO MENOR QUE 90°, APLICAÇÃO DESCONTÍNUA, UTILIZANDO EQUIPAMENTO DE PROJEÇÃO COM 6 M³/H DE CAPACIDADE. AF_01/2016</v>
          </cell>
          <cell r="D1527" t="str">
            <v>M2</v>
          </cell>
          <cell r="E1527" t="str">
            <v>142,92</v>
          </cell>
        </row>
        <row r="1528">
          <cell r="B1528">
            <v>91095</v>
          </cell>
          <cell r="C1528" t="str">
            <v>EXECUÇÃO DE REVESTIMENTO DE CONCRETO PROJETADO COM ESPESSURA DE 10 CM, ARMADO COM FIBRAS DE AÇO, INCLINAÇÃO MENOR QUE 90°, APLICAÇÃO DESCONTÍNUA, UTILIZANDO EQUIPAMENTO DE PROJEÇÃO COM 6 M³/H DE CAPACIDADE. AF_01/2016</v>
          </cell>
          <cell r="D1528" t="str">
            <v>M2</v>
          </cell>
          <cell r="E1528" t="str">
            <v>167,56</v>
          </cell>
        </row>
        <row r="1529">
          <cell r="B1529">
            <v>91096</v>
          </cell>
          <cell r="C1529" t="str">
            <v>EXECUÇÃO DE REVESTIMENTO DE CONCRETO PROJETADO COM ESPESSURA DE 7 CM, ARMADO COM FIBRAS DE AÇO, INCLINAÇÃO DE 90°, APLICAÇÃO DESCONTÍNUA, UTILIZANDO EQUIPAMENTO DE PROJEÇÃO COM 6 M³/H DE CAPACIDADE. AF_01/2016</v>
          </cell>
          <cell r="D1529" t="str">
            <v>M2</v>
          </cell>
          <cell r="E1529" t="str">
            <v>145,84</v>
          </cell>
        </row>
        <row r="1530">
          <cell r="B1530">
            <v>91097</v>
          </cell>
          <cell r="C1530" t="str">
            <v>EXECUÇÃO DE REVESTIMENTO DE CONCRETO PROJETADO COM ESPESSURA DE 10 CM, ARMADO COM FIBRAS DE AÇO, INCLINAÇÃO DE 90°, APLICAÇÃO DESCONTÍNUA, UTILIZANDO EQUIPAMENTO DE PROJEÇÃO COM 6 M³/H DE CAPACIDADE. AF_01/2016</v>
          </cell>
          <cell r="D1530" t="str">
            <v>M2</v>
          </cell>
          <cell r="E1530" t="str">
            <v>170,28</v>
          </cell>
        </row>
        <row r="1531">
          <cell r="B1531">
            <v>91098</v>
          </cell>
          <cell r="C1531" t="str">
            <v>EXECUÇÃO DE REVESTIMENTO DE CONCRETO PROJETADO COM ESPESSURA DE 7 CM, ARMADO COM FIBRAS DE AÇO, INCLINAÇÃO MENOR QUE 90°, APLICAÇÃO DESCONTÍNUA, UTILIZANDO EQUIPAMENTO DE PROJEÇÃO COM 3 M³/H DE CAPACIDADE. AF_01/2016</v>
          </cell>
          <cell r="D1531" t="str">
            <v>M2</v>
          </cell>
          <cell r="E1531" t="str">
            <v>155,87</v>
          </cell>
        </row>
        <row r="1532">
          <cell r="B1532">
            <v>91099</v>
          </cell>
          <cell r="C1532" t="str">
            <v>EXECUÇÃO DE REVESTIMENTO DE CONCRETO PROJETADO COM ESPESSURA DE 10 CM, ARMADO COM FIBRAS DE AÇO, INCLINAÇÃO MENOR QUE 90°, APLICAÇÃO DESCONTÍNUA, UTILIZANDO EQUIPAMENTO DE PROJEÇÃO COM 3 M³/H DE CAPACIDADE. AF_01/2016</v>
          </cell>
          <cell r="D1532" t="str">
            <v>M2</v>
          </cell>
          <cell r="E1532" t="str">
            <v>181,70</v>
          </cell>
        </row>
        <row r="1533">
          <cell r="B1533">
            <v>91100</v>
          </cell>
          <cell r="C1533" t="str">
            <v>EXECUÇÃO DE REVESTIMENTO DE CONCRETO PROJETADO COM ESPESSURA DE 7 CM, ARMADO COM FIBRAS DE AÇO, INCLINAÇÃO DE 90°, APLICAÇÃO DESCONTÍNUA, UTILIZANDO EQUIPAMENTO DE PROJEÇÃO COM 3 M³/H DE CAPACIDADE. AF_01/2016</v>
          </cell>
          <cell r="D1533" t="str">
            <v>M2</v>
          </cell>
          <cell r="E1533" t="str">
            <v>163,42</v>
          </cell>
        </row>
        <row r="1534">
          <cell r="B1534">
            <v>91101</v>
          </cell>
          <cell r="C1534" t="str">
            <v>EXECUÇÃO DE REVESTIMENTO DE CONCRETO PROJETADO COM ESPESSURA DE 10 CM, ARMADO COM FIBRAS DE AÇO, INCLINAÇÃO DE 90°, APLICAÇÃO DESCONTÍNUA, UTILIZANDO EQUIPAMENTO DE PROJEÇÃO COM 3 M³/H DE CAPACIDADE. AF_01/2016</v>
          </cell>
          <cell r="D1534" t="str">
            <v>M2</v>
          </cell>
          <cell r="E1534" t="str">
            <v>189,09</v>
          </cell>
        </row>
        <row r="1535">
          <cell r="B1535">
            <v>93952</v>
          </cell>
          <cell r="C1535" t="str">
            <v>EXECUÇÃO DE GRAMPO PARA SOLO GRAMPEADO COM COMPRIMENTO MENOR OU IGUAL A 4 M, DIÂMETRO DE 10 CM, PERFURAÇÃO COM EQUIPAMENTO MANUAL E ARMADURA COM DIÂMETRO DE 16 MM. AF_05/2016</v>
          </cell>
          <cell r="D1535" t="str">
            <v>M</v>
          </cell>
          <cell r="E1535" t="str">
            <v>218,46</v>
          </cell>
        </row>
        <row r="1536">
          <cell r="B1536">
            <v>93953</v>
          </cell>
          <cell r="C1536" t="str">
            <v>EXECUÇÃO DE GRAMPO PARA SOLO GRAMPEADO COM COMPRIMENTO MAIOR QUE 4 M E MENOR OU IGUAL A 6 M, DIÂMETRO DE 10 CM, PERFURAÇÃO COM EQUIPAMENTO MANUAL E ARMADURA COM DIÂMETRO DE 16 MM. AF_05/2016</v>
          </cell>
          <cell r="D1536" t="str">
            <v>M</v>
          </cell>
          <cell r="E1536" t="str">
            <v>204,57</v>
          </cell>
        </row>
        <row r="1537">
          <cell r="B1537">
            <v>93954</v>
          </cell>
          <cell r="C1537" t="str">
            <v>EXECUÇÃO DE GRAMPO PARA SOLO GRAMPEADO COM COMPRIMENTO MAIOR QUE 6 M E MENOR OU IGUAL A 8 M, DIÂMETRO DE 10 CM, PERFURAÇÃO COM EQUIPAMENTO MANUAL E ARMADURA COM DIÂMETRO DE 16 MM. AF_05/2016</v>
          </cell>
          <cell r="D1537" t="str">
            <v>M</v>
          </cell>
          <cell r="E1537" t="str">
            <v>196,14</v>
          </cell>
        </row>
        <row r="1538">
          <cell r="B1538">
            <v>93955</v>
          </cell>
          <cell r="C1538" t="str">
            <v>EXECUÇÃO DE GRAMPO PARA SOLO GRAMPEADO COM COMPRIMENTO MAIOR QUE 8 M E MENOR OU IGUAL A 10 M, DIÂMETRO DE 10 CM, PERFURAÇÃO COM EQUIPAMENTO MANUAL E ARMADURA COM DIÂMETRO DE 16 MM. AF_05/2016</v>
          </cell>
          <cell r="D1538" t="str">
            <v>M</v>
          </cell>
          <cell r="E1538" t="str">
            <v>190,19</v>
          </cell>
        </row>
        <row r="1539">
          <cell r="B1539">
            <v>93956</v>
          </cell>
          <cell r="C1539" t="str">
            <v>EXECUÇÃO DE GRAMPO PARA SOLO GRAMPEADO COM COMPRIMENTO MAIOR QUE 10 M, DIÂMETRO DE 10 CM, PERFURAÇÃO COM EQUIPAMENTO MANUAL E ARMADURA COM DIÂMETRO DE 16 MM. AF_05/2016</v>
          </cell>
          <cell r="D1539" t="str">
            <v>M</v>
          </cell>
          <cell r="E1539" t="str">
            <v>185,44</v>
          </cell>
        </row>
        <row r="1540">
          <cell r="B1540">
            <v>93957</v>
          </cell>
          <cell r="C1540" t="str">
            <v>EXECUÇÃO DE GRAMPO PARA SOLO GRAMPEADO COM COMPRIMENTO MENOR OU IGUAL A 4 M, DIÂMETRO DE 10 CM, PERFURAÇÃO COM EQUIPAMENTO MANUAL E ARMADURA COM DIÂMETRO DE 20 MM. AF_05/2016</v>
          </cell>
          <cell r="D1540" t="str">
            <v>M</v>
          </cell>
          <cell r="E1540" t="str">
            <v>236,51</v>
          </cell>
        </row>
        <row r="1541">
          <cell r="B1541">
            <v>93958</v>
          </cell>
          <cell r="C1541" t="str">
            <v>EXECUÇÃO DE GRAMPO PARA SOLO GRAMPEADO COM COMPRIMENTO MAIOR QUE 4 M E MENOR OU IGUAL A 6 M, DIÂMETRO DE 10 CM, PERFURAÇÃO COM EQUIPAMENTO MANUAL E ARMADURA COM DIÂMETRO DE 20 MM. AF_05/2016</v>
          </cell>
          <cell r="D1541" t="str">
            <v>M</v>
          </cell>
          <cell r="E1541" t="str">
            <v>221,74</v>
          </cell>
        </row>
        <row r="1542">
          <cell r="B1542">
            <v>93959</v>
          </cell>
          <cell r="C1542" t="str">
            <v>EXECUÇÃO DE GRAMPO PARA SOLO GRAMPEADO COM COMPRIMENTO MAIOR QUE 6 M E MENOR OU IGUAL A 8 M, DIÂMETRO DE 10 CM, PERFURAÇÃO COM EQUIPAMENTO MANUAL E ARMADURA COM DIÂMETRO DE 20 MM. AF_05/2016</v>
          </cell>
          <cell r="D1542" t="str">
            <v>M</v>
          </cell>
          <cell r="E1542" t="str">
            <v>212,88</v>
          </cell>
        </row>
        <row r="1543">
          <cell r="B1543">
            <v>93960</v>
          </cell>
          <cell r="C1543" t="str">
            <v>EXECUÇÃO DE GRAMPO PARA SOLO GRAMPEADO COM COMPRIMENTO MAIOR QUE 8 M E MENOR OU IGUAL A 10 M, DIÂMETRO DE 10 CM, PERFURAÇÃO COM EQUIPAMENTO MANUAL E ARMADURA COM DIÂMETRO DE 20 MM. AF_05/2016</v>
          </cell>
          <cell r="D1543" t="str">
            <v>M</v>
          </cell>
          <cell r="E1543" t="str">
            <v>206,64</v>
          </cell>
        </row>
        <row r="1544">
          <cell r="B1544">
            <v>93961</v>
          </cell>
          <cell r="C1544" t="str">
            <v>EXECUÇÃO DE GRAMPO PARA SOLO GRAMPEADO COM COMPRIMENTO MAIOR QUE 10 M, DIÂMETRO DE 10 CM, PERFURAÇÃO COM EQUIPAMENTO MANUAL E ARMADURA COM DIÂMETRO DE 20 MM. AF_05/2016</v>
          </cell>
          <cell r="D1544" t="str">
            <v>M</v>
          </cell>
          <cell r="E1544" t="str">
            <v>201,73</v>
          </cell>
        </row>
        <row r="1545">
          <cell r="B1545">
            <v>93962</v>
          </cell>
          <cell r="C1545" t="str">
            <v>EXECUÇÃO DE GRAMPO PARA SOLO GRAMPEADO COM COMPRIMENTO MENOR OU IGUAL A 4 M, DIÂMETRO DE 7 CM, PERFURAÇÃO COM EQUIPAMENTO MANUAL E ARMADURA COM DIÂMETRO DE 16 MM. AF_05/2016</v>
          </cell>
          <cell r="D1545" t="str">
            <v>M</v>
          </cell>
          <cell r="E1545" t="str">
            <v>204,37</v>
          </cell>
        </row>
        <row r="1546">
          <cell r="B1546">
            <v>93963</v>
          </cell>
          <cell r="C1546" t="str">
            <v>EXECUÇÃO DE GRAMPO PARA SOLO GRAMPEADO COM COMPRIMENTO MAIOR QUE 4 E MENOR OU IGUAL A 6 M, DIÂMETRO DE 7 CM, PERFURAÇÃO COM EQUIPAMENTO MANUAL E ARMADURA COM DIÂMETRO DE 16 MM. AF_05/2016</v>
          </cell>
          <cell r="D1546" t="str">
            <v>M</v>
          </cell>
          <cell r="E1546" t="str">
            <v>190,53</v>
          </cell>
        </row>
        <row r="1547">
          <cell r="B1547">
            <v>93964</v>
          </cell>
          <cell r="C1547" t="str">
            <v>EXECUÇÃO DE GRAMPO PARA SOLO GRAMPEADO COM COMPRIMENTO MAIOR QUE 6 M E MENOR OU IGUAL A 8 M, DIÂMETRO DE 7 CM, PERFURAÇÃO COM EQUIPAMENTO MANUAL E ARMADURA COM DIÂMETRO DE 16 MM. AF_05/2016</v>
          </cell>
          <cell r="D1547" t="str">
            <v>M</v>
          </cell>
          <cell r="E1547" t="str">
            <v>182,15</v>
          </cell>
        </row>
        <row r="1548">
          <cell r="B1548">
            <v>93965</v>
          </cell>
          <cell r="C1548" t="str">
            <v>EXECUÇÃO DE GRAMPO PARA SOLO GRAMPEADO COM COMPRIMENTO MAIOR QUE 8 M E MENOR OU IGUAL A 10 M, DIÂMETRO DE 7 CM, PERFURAÇÃO COM EQUIPAMENTO MANUAL E ARMADURA COM DIÂMETRO DE 16 MM. AF_05/2016</v>
          </cell>
          <cell r="D1548" t="str">
            <v>M</v>
          </cell>
          <cell r="E1548" t="str">
            <v>174,50</v>
          </cell>
        </row>
        <row r="1549">
          <cell r="B1549">
            <v>93966</v>
          </cell>
          <cell r="C1549" t="str">
            <v>EXECUÇÃO DE GRAMPO PARA SOLO GRAMPEADO COM COMPRIMENTO MAIOR QUE 10 M, DIÂMETRO DE 7 CM, PERFURAÇÃO COM EQUIPAMENTO MANUAL E ARMADURA COM DIÂMETRO DE 16 MM. AF_05/2016</v>
          </cell>
          <cell r="D1549" t="str">
            <v>M</v>
          </cell>
          <cell r="E1549" t="str">
            <v>171,51</v>
          </cell>
        </row>
        <row r="1550">
          <cell r="B1550">
            <v>93967</v>
          </cell>
          <cell r="C1550" t="str">
            <v>EXECUÇÃO DE GRAMPO PARA SOLO GRAMPEADO COM COMPRIMENTO MENOR OU IGUAL A 4 M, DIÂMETRO DE 7 CM, PERFURAÇÃO COM EQUIPAMENTO MANUAL E ARMADURA COM DIÂMETRO DE 20 MM. AF_05/2016</v>
          </cell>
          <cell r="D1550" t="str">
            <v>M</v>
          </cell>
          <cell r="E1550" t="str">
            <v>222,43</v>
          </cell>
        </row>
        <row r="1551">
          <cell r="B1551">
            <v>93968</v>
          </cell>
          <cell r="C1551" t="str">
            <v>EXECUÇÃO DE GRAMPO PARA SOLO GRAMPEADO COM COMPRIMENTO MAIOR QUE 4 E MENOR OU IGUAL A 6 M, DIÂMETRO DE 7 CM, PERFURAÇÃO COM EQUIPAMENTO MANUAL E ARMADURA COM DIÂMETRO DE 20 MM. AF_05/2016</v>
          </cell>
          <cell r="D1551" t="str">
            <v>M</v>
          </cell>
          <cell r="E1551" t="str">
            <v>207,68</v>
          </cell>
        </row>
        <row r="1552">
          <cell r="B1552">
            <v>93969</v>
          </cell>
          <cell r="C1552" t="str">
            <v>EXECUÇÃO DE GRAMPO PARA SOLO GRAMPEADO COM COMPRIMENTO MAIOR QUE 6 M E MENOR OU IGUAL A 8 M, DIÂMETRO DE 7 CM, PERFURAÇÃO COM EQUIPAMENTO MANUAL E ARMADURA COM DIÂMETRO DE 20 MM. AF_05/2016</v>
          </cell>
          <cell r="D1552" t="str">
            <v>M</v>
          </cell>
          <cell r="E1552" t="str">
            <v>198,87</v>
          </cell>
        </row>
        <row r="1553">
          <cell r="B1553">
            <v>93970</v>
          </cell>
          <cell r="C1553" t="str">
            <v>EXECUÇÃO DE GRAMPO PARA SOLO GRAMPEADO COM COMPRIMENTO MAIOR QUE 8 MENOR OU IGUAL A 10 M, DIÂMETRO DE 7 CM, PERFURAÇÃO COM EQUIPAMENTO MANUAL E ARMADURA COM DIÂMETRO DE 20 MM. AF_05/2016</v>
          </cell>
          <cell r="D1553" t="str">
            <v>M</v>
          </cell>
          <cell r="E1553" t="str">
            <v>192,70</v>
          </cell>
        </row>
        <row r="1554">
          <cell r="B1554">
            <v>93971</v>
          </cell>
          <cell r="C1554" t="str">
            <v>EXECUÇÃO DE GRAMPO PARA SOLO GRAMPEADO COM COMPRIMENTO MAIOR QUE 10 M, DIÂMETRO DE 7 CM, PERFURAÇÃO COM EQUIPAMENTO MANUAL E ARMADURA COM DIÂMETRO DE 20 MM. AF_05/2016</v>
          </cell>
          <cell r="D1554" t="str">
            <v>M</v>
          </cell>
          <cell r="E1554" t="str">
            <v>182,35</v>
          </cell>
        </row>
        <row r="1555">
          <cell r="B1555">
            <v>95108</v>
          </cell>
          <cell r="C1555" t="str">
            <v>EXECUÇÃO DE PROTEÇÃO DA CABEÇA DO TIRANTE COM USO DE FÔRMAS EM CHAPA COMPENSADA PLASTIFICADA DE MADEIRA E CONCRETO FCK =15 MPA. AF_07/2016</v>
          </cell>
          <cell r="D1555" t="str">
            <v>UN</v>
          </cell>
          <cell r="E1555" t="str">
            <v>27,99</v>
          </cell>
        </row>
        <row r="1556">
          <cell r="B1556">
            <v>100332</v>
          </cell>
          <cell r="C1556" t="str">
            <v>CONTENÇÃO EM PERFIL PRANCHADO COM PRANCHÃO DE MADEIRA, PERFIS ESPAÇADOS A 1,5 M PARA 1 SUBSOLO. AF_07/2019</v>
          </cell>
          <cell r="D1556" t="str">
            <v>M2</v>
          </cell>
          <cell r="E1556" t="str">
            <v>1.049,69</v>
          </cell>
        </row>
        <row r="1557">
          <cell r="B1557">
            <v>100333</v>
          </cell>
          <cell r="C1557" t="str">
            <v>CONTENÇÃO EM PERFIL PRANCHADO COM PRANCHÃO DE MADEIRA, PERFIS ESPAÇADOS A 1,5 M PARA 2 OU MAIS SUBSOLOS. AF_07/2019</v>
          </cell>
          <cell r="D1557" t="str">
            <v>M2</v>
          </cell>
          <cell r="E1557" t="str">
            <v>638,17</v>
          </cell>
        </row>
        <row r="1558">
          <cell r="B1558">
            <v>100334</v>
          </cell>
          <cell r="C1558" t="str">
            <v>CONTENÇÃO EM PERFIL PRANCHADO COM PRANCHÃO DE MADEIRA, PERFIS ESPAÇADOS A 2 M PARA 1 SUBSOLO. AF_07/2019</v>
          </cell>
          <cell r="D1558" t="str">
            <v>M2</v>
          </cell>
          <cell r="E1558" t="str">
            <v>827,15</v>
          </cell>
        </row>
        <row r="1559">
          <cell r="B1559">
            <v>100335</v>
          </cell>
          <cell r="C1559" t="str">
            <v>CONTENÇÃO EM PERFIL PRANCHADO COM PRANCHÃO DE MADEIRA, PERFIS ESPAÇADOS A 2 M PARA 2 OU MAIS SUBSOLOS. AF_07/2019</v>
          </cell>
          <cell r="D1559" t="str">
            <v>M2</v>
          </cell>
          <cell r="E1559" t="str">
            <v>518,52</v>
          </cell>
        </row>
        <row r="1560">
          <cell r="B1560">
            <v>100341</v>
          </cell>
          <cell r="C1560" t="str">
            <v>FABRICAÇÃO, MONTAGEM E DESMONTAGEM DE FÔRMA PARA CORTINA DE CONTENÇÃO, EM CHAPA DE MADEIRA COMPENSADA PLASTIFICADA, E = 18 MM, 10 UTILIZAÇÕES. AF_07/2019</v>
          </cell>
          <cell r="D1560" t="str">
            <v>M2</v>
          </cell>
          <cell r="E1560" t="str">
            <v>37,86</v>
          </cell>
        </row>
        <row r="1561">
          <cell r="B1561">
            <v>100342</v>
          </cell>
          <cell r="C1561" t="str">
            <v>ARMAÇÃO DE CORTINA DE CONTENÇÃO EM CONCRETO ARMADO, COM AÇO CA-50 DE 6,3 MM - MONTAGEM. AF_07/2019</v>
          </cell>
          <cell r="D1561" t="str">
            <v>KG</v>
          </cell>
          <cell r="E1561" t="str">
            <v>18,50</v>
          </cell>
        </row>
        <row r="1562">
          <cell r="B1562">
            <v>100343</v>
          </cell>
          <cell r="C1562" t="str">
            <v>ARMAÇÃO DE CORTINA DE CONTENÇÃO EM CONCRETO ARMADO, COM AÇO CA-50 DE 8 MM - MONTAGEM. AF_07/2019</v>
          </cell>
          <cell r="D1562" t="str">
            <v>KG</v>
          </cell>
          <cell r="E1562" t="str">
            <v>17,88</v>
          </cell>
        </row>
        <row r="1563">
          <cell r="B1563">
            <v>100344</v>
          </cell>
          <cell r="C1563" t="str">
            <v>ARMAÇÃO DE CORTINA DE CONTENÇÃO EM CONCRETO ARMADO, COM AÇO CA-50 DE 10 MM - MONTAGEM. AF_07/2019</v>
          </cell>
          <cell r="D1563" t="str">
            <v>KG</v>
          </cell>
          <cell r="E1563" t="str">
            <v>16,24</v>
          </cell>
        </row>
        <row r="1564">
          <cell r="B1564">
            <v>100345</v>
          </cell>
          <cell r="C1564" t="str">
            <v>ARMAÇÃO DE CORTINA DE CONTENÇÃO EM CONCRETO ARMADO, COM AÇO CA-50 DE 12,5 MM - MONTAGEM. AF_07/2019</v>
          </cell>
          <cell r="D1564" t="str">
            <v>KG</v>
          </cell>
          <cell r="E1564" t="str">
            <v>13,84</v>
          </cell>
        </row>
        <row r="1565">
          <cell r="B1565">
            <v>100346</v>
          </cell>
          <cell r="C1565" t="str">
            <v>ARMAÇÃO DE CORTINA DE CONTENÇÃO EM CONCRETO ARMADO, COM AÇO CA-50 DE 16 MM - MONTAGEM. AF_07/2019</v>
          </cell>
          <cell r="D1565" t="str">
            <v>KG</v>
          </cell>
          <cell r="E1565" t="str">
            <v>13,35</v>
          </cell>
        </row>
        <row r="1566">
          <cell r="B1566">
            <v>100347</v>
          </cell>
          <cell r="C1566" t="str">
            <v>ARMAÇÃO DE CORTINA DE CONTENÇÃO EM CONCRETO ARMADO, COM AÇO CA-50 DE 20 MM - MONTAGEM. AF_07/2019</v>
          </cell>
          <cell r="D1566" t="str">
            <v>KG</v>
          </cell>
          <cell r="E1566" t="str">
            <v>15,24</v>
          </cell>
        </row>
        <row r="1567">
          <cell r="B1567">
            <v>100348</v>
          </cell>
          <cell r="C1567" t="str">
            <v>ARMAÇÃO DE CORTINA DE CONTENÇÃO EM CONCRETO ARMADO, COM AÇO CA-50 DE 25 MM - MONTAGEM. AF_07/2019</v>
          </cell>
          <cell r="D1567" t="str">
            <v>KG</v>
          </cell>
          <cell r="E1567" t="str">
            <v>15,00</v>
          </cell>
        </row>
        <row r="1568">
          <cell r="B1568">
            <v>100349</v>
          </cell>
          <cell r="C1568" t="str">
            <v>CONCRETAGEM DE CORTINA DE CONTENÇÃO, ATRAVÉS DE BOMBA   LANÇAMENTO, ADENSAMENTO E ACABAMENTO. AF_07/2019</v>
          </cell>
          <cell r="D1568" t="str">
            <v>M3</v>
          </cell>
          <cell r="E1568" t="str">
            <v>752,72</v>
          </cell>
        </row>
        <row r="1569">
          <cell r="B1569">
            <v>102989</v>
          </cell>
          <cell r="C1569" t="str">
            <v>CANALETA MEIA CANA PRÉ-MOLDADA DE CONCRETO (D = 20 CM) - FORNECIMENTO E INSTALAÇÃO. AF_08/2021</v>
          </cell>
          <cell r="D1569" t="str">
            <v>M</v>
          </cell>
          <cell r="E1569" t="str">
            <v>34,50</v>
          </cell>
        </row>
        <row r="1570">
          <cell r="B1570">
            <v>102990</v>
          </cell>
          <cell r="C1570" t="str">
            <v>CANALETA MEIA CANA PRÉ-MOLDADA DE CONCRETO (D = 30 CM) - FORNECIMENTO E INSTALAÇÃO. AF_08/2021</v>
          </cell>
          <cell r="D1570" t="str">
            <v>M</v>
          </cell>
          <cell r="E1570" t="str">
            <v>42,00</v>
          </cell>
        </row>
        <row r="1571">
          <cell r="B1571">
            <v>102991</v>
          </cell>
          <cell r="C1571" t="str">
            <v>CANALETA MEIA CANA PRÉ-MOLDADA DE CONCRETO (D = 40 CM) - FORNECIMENTO E INSTALAÇÃO. AF_08/2021</v>
          </cell>
          <cell r="D1571" t="str">
            <v>M</v>
          </cell>
          <cell r="E1571" t="str">
            <v>54,44</v>
          </cell>
        </row>
        <row r="1572">
          <cell r="B1572">
            <v>102992</v>
          </cell>
          <cell r="C1572" t="str">
            <v>CANALETA MEIA CANA PRÉ-MOLDADA DE CONCRETO (D = 50 CM) - FORNECIMENTO E INSTALAÇÃO. AF_08/2021</v>
          </cell>
          <cell r="D1572" t="str">
            <v>M</v>
          </cell>
          <cell r="E1572" t="str">
            <v>80,65</v>
          </cell>
        </row>
        <row r="1573">
          <cell r="B1573">
            <v>102993</v>
          </cell>
          <cell r="C1573" t="str">
            <v>CANALETA MEIA CANA PRÉ-MOLDADA DE CONCRETO (D = 60 CM) - FORNECIMENTO E INSTALAÇÃO. AF_08/2021</v>
          </cell>
          <cell r="D1573" t="str">
            <v>M</v>
          </cell>
          <cell r="E1573" t="str">
            <v>104,96</v>
          </cell>
        </row>
        <row r="1574">
          <cell r="B1574">
            <v>102994</v>
          </cell>
          <cell r="C1574" t="str">
            <v>CANALETA MEIA CANA PRÉ-MOLDADA DE CONCRETO (D = 80 CM) - FORNECIMENTO E INSTALAÇÃO. AF_08/2021</v>
          </cell>
          <cell r="D1574" t="str">
            <v>M</v>
          </cell>
          <cell r="E1574" t="str">
            <v>180,32</v>
          </cell>
        </row>
        <row r="1575">
          <cell r="B1575">
            <v>102995</v>
          </cell>
          <cell r="C1575" t="str">
            <v>EXECUÇÃO DE CANALETA DE CONCRETO MOLDADO IN LOCO, ESPESSURA DE 0,07 M, GEOMETRIA TRAPEZOIDAL (DIMENSÕES INTERNAS: B=0,6 M; B=0,147 M; H=0,2 M). AF_08/2021</v>
          </cell>
          <cell r="D1575" t="str">
            <v>M</v>
          </cell>
          <cell r="E1575" t="str">
            <v>50,67</v>
          </cell>
        </row>
        <row r="1576">
          <cell r="B1576">
            <v>102996</v>
          </cell>
          <cell r="C1576" t="str">
            <v>EXECUÇÃO DE CANALETA DE CONCRETO MOLDADO IN LOCO, ESPESSURA DE 0,07 M, GEOMETRIA TRAPEZOIDAL (DIMENSÕES INTERNAS: B=0,9 M; B=0,246 M; H=0,3 M). AF_08/2021</v>
          </cell>
          <cell r="D1576" t="str">
            <v>M</v>
          </cell>
          <cell r="E1576" t="str">
            <v>71,75</v>
          </cell>
        </row>
        <row r="1577">
          <cell r="B1577">
            <v>102997</v>
          </cell>
          <cell r="C1577" t="str">
            <v>EXECUÇÃO DE CANALETA DE CONCRETO MOLDADO IN LOCO, ESPESSURA DE 0,08 M, GEOMETRIA TRAPEZOIDAL (DIMENSÕES INTERNAS: B=1M; B=0,5 M; H=0,25 M). AF_08/2021</v>
          </cell>
          <cell r="D1577" t="str">
            <v>M</v>
          </cell>
          <cell r="E1577" t="str">
            <v>96,57</v>
          </cell>
        </row>
        <row r="1578">
          <cell r="B1578">
            <v>102998</v>
          </cell>
          <cell r="C1578" t="str">
            <v>EXECUÇÃO DE CANALETA DE CONCRETO MOLDADO IN LOCO, ESPESSURA DE 0,08 M, GEOMETRIA TRAPEZOIDAL (DIMENSÕES INTERNAS: B=1,074 M; B=0,534 M; H=0,27 M). AF_08/2021</v>
          </cell>
          <cell r="D1578" t="str">
            <v>M</v>
          </cell>
          <cell r="E1578" t="str">
            <v>92,08</v>
          </cell>
        </row>
        <row r="1579">
          <cell r="B1579">
            <v>102999</v>
          </cell>
          <cell r="C1579" t="str">
            <v>EXECUÇÃO DE CANALETA DE CONCRETO MOLDADO IN LOCO, ESPESSURA DE 0,08 M, GEOMETRIA TRAPEZOIDAL (DIMENSÕES INTERNAS: B=1,4 M; B=0,7 M; H=0,35 M). AF_08/2021</v>
          </cell>
          <cell r="D1579" t="str">
            <v>M</v>
          </cell>
          <cell r="E1579" t="str">
            <v>116,57</v>
          </cell>
        </row>
        <row r="1580">
          <cell r="B1580">
            <v>103000</v>
          </cell>
          <cell r="C1580" t="str">
            <v>EXECUÇÃO DE CANALETA DE CONCRETO MOLDADO IN LOCO, ESPESSURA DE 0,08 M, GEOMETRIA TRAPEZOIDAL (DIMENSÕES INTERNAS: B=1,474 M; B=0,934 M; H=0,27 M). AF_08/2021</v>
          </cell>
          <cell r="D1580" t="str">
            <v>M</v>
          </cell>
          <cell r="E1580" t="str">
            <v>117,06</v>
          </cell>
        </row>
        <row r="1581">
          <cell r="B1581">
            <v>103001</v>
          </cell>
          <cell r="C1581" t="str">
            <v>GRELHA DE FERRO FUNDIDO SIMPLES COM REQUADRO, 150 X 1000 MM, ASSENTADA COM ARGAMASSA 1 : 3 CIMENTO: AREIA - FORNECIMENTO E INSTALAÇÃO. AF_08/2021</v>
          </cell>
          <cell r="D1581" t="str">
            <v>UN</v>
          </cell>
          <cell r="E1581" t="str">
            <v>207,93</v>
          </cell>
        </row>
        <row r="1582">
          <cell r="B1582">
            <v>103002</v>
          </cell>
          <cell r="C1582" t="str">
            <v>GRELHA DE FERRO FUNDIDO SIMPLES COM REQUADRO, 200 X 1000 MM, ASSENTADA COM ARGAMASSA 1 : 3 CIMENTO: AREIA - FORNECIMENTO E INSTALAÇÃO. AF_08/2021</v>
          </cell>
          <cell r="D1582" t="str">
            <v>UN</v>
          </cell>
          <cell r="E1582" t="str">
            <v>259,23</v>
          </cell>
        </row>
        <row r="1583">
          <cell r="B1583">
            <v>103003</v>
          </cell>
          <cell r="C1583" t="str">
            <v>GRELHA DE FERRO FUNDIDO SIMPLES COM REQUADRO, 300 X 1000 MM, ASSENTADA COM ARGAMASSA 1 : 3 CIMENTO: AREIA - FORNECIMENTO E INSTALAÇÃO. AF_08/2021</v>
          </cell>
          <cell r="D1583" t="str">
            <v>UN</v>
          </cell>
          <cell r="E1583" t="str">
            <v>361,89</v>
          </cell>
        </row>
        <row r="1584">
          <cell r="B1584">
            <v>103005</v>
          </cell>
          <cell r="C1584" t="str">
            <v>CAIXA COM GRELHA RETANGULAR DE FERRO FUNDIDO, EM ALVENARIA COM TIJOLOS CERÂMICOS MACIÇOS, DIMENSÕES INTERNAS: 0,15 X 1,00 X 0,3 M. AF_08/2021</v>
          </cell>
          <cell r="D1584" t="str">
            <v>UN</v>
          </cell>
          <cell r="E1584" t="str">
            <v>567,88</v>
          </cell>
        </row>
        <row r="1585">
          <cell r="B1585">
            <v>103006</v>
          </cell>
          <cell r="C1585" t="str">
            <v>CAIXA COM GRELHA RETANGULAR DE FERRO FUNDIDO, EM ALVENARIA COM TIJOLOS CERÂMICOS MACIÇOS, DIMENSÕES INTERNAS: 0,20 X 1,00 X 0,4 M. AF_08/2021</v>
          </cell>
          <cell r="D1585" t="str">
            <v>UN</v>
          </cell>
          <cell r="E1585" t="str">
            <v>777,34</v>
          </cell>
        </row>
        <row r="1586">
          <cell r="B1586">
            <v>103007</v>
          </cell>
          <cell r="C1586" t="str">
            <v>CAIXA COM GRELHA RETANGULAR DE FERRO FUNDIDO, EM ALVENARIA COM TIJOLOS CERÂMICOS MACIÇOS, DIMENSÕES INTERNAS: 0,30 X 1,00 X 0,5 M. AF_08/2021</v>
          </cell>
          <cell r="D1586" t="str">
            <v>UN</v>
          </cell>
          <cell r="E1586" t="str">
            <v>1.028,31</v>
          </cell>
        </row>
        <row r="1587">
          <cell r="B1587">
            <v>97933</v>
          </cell>
          <cell r="C1587" t="str">
            <v>CAIXA COM GRELHA SIMPLES RETANGULAR, EM CONCRETO PRÉ-MOLDADO, DIMENSÕES INTERNAS: 0,6X1,0X1,0 M. AF_12/2020</v>
          </cell>
          <cell r="D1587" t="str">
            <v>UN</v>
          </cell>
          <cell r="E1587" t="str">
            <v>1.035,67</v>
          </cell>
        </row>
        <row r="1588">
          <cell r="B1588">
            <v>97934</v>
          </cell>
          <cell r="C1588" t="str">
            <v>CAIXA COM GRELHA DUPLA RETANGULAR, EM CONCRETO PRÉ-MOLDADO, DIMENSÕES INTERNAS: 0,5X2,2X1,0 M. AF_12/2020</v>
          </cell>
          <cell r="D1588" t="str">
            <v>UN</v>
          </cell>
          <cell r="E1588" t="str">
            <v>2.387,13</v>
          </cell>
        </row>
        <row r="1589">
          <cell r="B1589">
            <v>97935</v>
          </cell>
          <cell r="C1589" t="str">
            <v>CAIXA PARA BOCA DE LOBO SIMPLES RETANGULAR, EM CONCRETO PRÉ-MOLDADO, DIMENSÕES INTERNAS: 0,6X1,0X1,2 M. AF_12/2020</v>
          </cell>
          <cell r="D1589" t="str">
            <v>UN</v>
          </cell>
          <cell r="E1589" t="str">
            <v>845,56</v>
          </cell>
        </row>
        <row r="1590">
          <cell r="B1590">
            <v>97936</v>
          </cell>
          <cell r="C1590" t="str">
            <v>CAIXA PARA BOCA DE LOBO DUPLA RETANGULAR, EM CONCRETO PRÉ-MOLDADO, DIMENSÕES INTERNAS: 0,6X2,2X1,2 M. AF_12/2020</v>
          </cell>
          <cell r="D1590" t="str">
            <v>UN</v>
          </cell>
          <cell r="E1590" t="str">
            <v>2.035,98</v>
          </cell>
        </row>
        <row r="1591">
          <cell r="B1591">
            <v>97947</v>
          </cell>
          <cell r="C1591" t="str">
            <v>CAIXA COM GRELHA SIMPLES RETANGULAR, EM ALVENARIA COM TIJOLOS CERÂMICOS MACIÇOS, DIMENSÕES INTERNAS: 0,5X1X1 M. AF_12/2020</v>
          </cell>
          <cell r="D1591" t="str">
            <v>UN</v>
          </cell>
          <cell r="E1591" t="str">
            <v>1.776,03</v>
          </cell>
        </row>
        <row r="1592">
          <cell r="B1592">
            <v>97948</v>
          </cell>
          <cell r="C1592" t="str">
            <v>CAIXA COM GRELHA DUPLA RETANGULAR, EM ALVENARIA COM TIJOLOS CERÂMICOS MACIÇOS, DIMENSÕES INTERNAS: 0,5X2,2X1 M. AF_12/2020</v>
          </cell>
          <cell r="D1592" t="str">
            <v>UN</v>
          </cell>
          <cell r="E1592" t="str">
            <v>3.270,52</v>
          </cell>
        </row>
        <row r="1593">
          <cell r="B1593">
            <v>97949</v>
          </cell>
          <cell r="C1593" t="str">
            <v>CAIXA PARA BOCA DE LOBO SIMPLES RETANGULAR, EM ALVENARIA COM TIJOLOS CERÂMICOS MACIÇOS, DIMENSÕES INTERNAS: 0,6X1X1,2 M. AF_12/2020</v>
          </cell>
          <cell r="D1593" t="str">
            <v>UN</v>
          </cell>
          <cell r="E1593" t="str">
            <v>1.787,82</v>
          </cell>
        </row>
        <row r="1594">
          <cell r="B1594">
            <v>97950</v>
          </cell>
          <cell r="C1594" t="str">
            <v>CAIXA PARA BOCA DE LOBO DUPLA RETANGULAR, EM ALVENARIA COM TIJOLOS CERÂMICOS MACIÇOS, DIMENSÕES INTERNAS: 0,6X2,2X1,2 M. AF_12/2020</v>
          </cell>
          <cell r="D1594" t="str">
            <v>UN</v>
          </cell>
          <cell r="E1594" t="str">
            <v>3.141,08</v>
          </cell>
        </row>
        <row r="1595">
          <cell r="B1595">
            <v>97951</v>
          </cell>
          <cell r="C1595" t="str">
            <v>CAIXA PARA BOCA DE LOBO COMBINADA COM GRELHA RETANGULAR, EM ALVENARIA COM TIJOLOS CERÂMICOS MACIÇOS, DIMENSÕES INTERNAS: 1,3X1X1,2 M. AF_12/2020</v>
          </cell>
          <cell r="D1595" t="str">
            <v>UN</v>
          </cell>
          <cell r="E1595" t="str">
            <v>2.850,01</v>
          </cell>
        </row>
        <row r="1596">
          <cell r="B1596">
            <v>97952</v>
          </cell>
          <cell r="C1596" t="str">
            <v>CAIXA PARA BOCA DE LOBO DUPLA COMBINADA COM GRELHA RETANGULAR, EM ALVENARIA COM TIJOLOS CERÂMICOS MACIÇOS, DIMENSÕES INTERNAS: 1,3X2,2X1,2 M. AF_12/2020</v>
          </cell>
          <cell r="D1596" t="str">
            <v>UN</v>
          </cell>
          <cell r="E1596" t="str">
            <v>4.924,29</v>
          </cell>
        </row>
        <row r="1597">
          <cell r="B1597">
            <v>97953</v>
          </cell>
          <cell r="C1597" t="str">
            <v>CAIXA COM GRELHA SIMPLES RETANGULAR, EM ALVENARIA COM BLOCOS DE CONCRETO, DIMENSÕES INTERNAS: 0,5X1X1 M. AF_12/2020</v>
          </cell>
          <cell r="D1597" t="str">
            <v>UN</v>
          </cell>
          <cell r="E1597" t="str">
            <v>1.288,14</v>
          </cell>
        </row>
        <row r="1598">
          <cell r="B1598">
            <v>97955</v>
          </cell>
          <cell r="C1598" t="str">
            <v>CAIXA COM GRELHA DUPLA RETANGULAR, EM ALVENARIA COM BLOCOS DE CONCRETO, DIMENSÕES INTERNAS: 0,5X2,2X1 M. AF_12/2020</v>
          </cell>
          <cell r="D1598" t="str">
            <v>UN</v>
          </cell>
          <cell r="E1598" t="str">
            <v>2.846,20</v>
          </cell>
        </row>
        <row r="1599">
          <cell r="B1599">
            <v>97956</v>
          </cell>
          <cell r="C1599" t="str">
            <v>CAIXA PARA BOCA DE LOBO SIMPLES RETANGULAR, EM ALVENARIA COM BLOCOS DE CONCRETO, DIMENSÕES INTERNAS: 0,6X1X1,2 M. AF_12/2020</v>
          </cell>
          <cell r="D1599" t="str">
            <v>UN</v>
          </cell>
          <cell r="E1599" t="str">
            <v>1.383,93</v>
          </cell>
        </row>
        <row r="1600">
          <cell r="B1600">
            <v>97957</v>
          </cell>
          <cell r="C1600" t="str">
            <v>CAIXA PARA BOCA DE LOBO DUPLA RETANGULAR, EM ALVENARIA COM BLOCOS DE CONCRETO, DIMENSÕES INTERNAS: 0,6X2,2X1,2 M. AF_12/2020</v>
          </cell>
          <cell r="D1600" t="str">
            <v>UN</v>
          </cell>
          <cell r="E1600" t="str">
            <v>2.486,88</v>
          </cell>
        </row>
        <row r="1601">
          <cell r="B1601">
            <v>97961</v>
          </cell>
          <cell r="C1601" t="str">
            <v>CAIXA PARA BOCA DE LOBO COMBINADA COM GRELHA RETANGULAR, EM ALVENARIA COM BLOCOS DE CONCRETO, DIMENSÕES INTERNAS: 1,3X1X1,2 M. AF_12/2020</v>
          </cell>
          <cell r="D1601" t="str">
            <v>UN</v>
          </cell>
          <cell r="E1601" t="str">
            <v>2.259,77</v>
          </cell>
        </row>
        <row r="1602">
          <cell r="B1602">
            <v>97973</v>
          </cell>
          <cell r="C1602" t="str">
            <v>CAIXA PARA BOCA DE LOBO DUPLA COMBINADA COM GRELHA RETANGULAR, EM ALVENARIA COM BLOCOS DE CONCRETO, DIMENSÕES INTERNAS: 1,3X2,2X1,2 M. AF_12/2020</v>
          </cell>
          <cell r="D1602" t="str">
            <v>UN</v>
          </cell>
          <cell r="E1602" t="str">
            <v>4.282,21</v>
          </cell>
        </row>
        <row r="1603">
          <cell r="B1603">
            <v>97974</v>
          </cell>
          <cell r="C1603" t="str">
            <v>POÇO DE INSPEÇÃO CIRCULAR PARA ESGOTO, EM CONCRETO PRÉ-MOLDADO, DIÂMETRO INTERNO = 0,60 M, PROFUNDIDADE = 0,90 M, EXCLUINDO TAMPÃO. AF_12/2020</v>
          </cell>
          <cell r="D1603" t="str">
            <v>UN</v>
          </cell>
          <cell r="E1603" t="str">
            <v>482,98</v>
          </cell>
        </row>
        <row r="1604">
          <cell r="B1604">
            <v>97975</v>
          </cell>
          <cell r="C1604" t="str">
            <v>POÇO DE INSPEÇÃO CIRCULAR PARA ESGOTO, EM CONCRETO PRÉ-MOLDADO, DIÂMETRO INTERNO = 0,60 M, PROFUNDIDADE = 1,40 M, EXCLUINDO TAMPÃO. AF_12/2020</v>
          </cell>
          <cell r="D1604" t="str">
            <v>UN</v>
          </cell>
          <cell r="E1604" t="str">
            <v>623,37</v>
          </cell>
        </row>
        <row r="1605">
          <cell r="B1605">
            <v>97976</v>
          </cell>
          <cell r="C1605" t="str">
            <v>POÇO DE INSPEÇÃO CIRCULAR PARA ESGOTO, EM ALVENARIA COM TIJOLOS CERÂMICOS MACIÇOS, DIÂMETRO INTERNO = 0,60 M, PROFUNDIDADE = 0,95 M, EXCLUINDO TAMPÃO. AF_12/2020</v>
          </cell>
          <cell r="D1605" t="str">
            <v>UN</v>
          </cell>
          <cell r="E1605" t="str">
            <v>1.144,59</v>
          </cell>
        </row>
        <row r="1606">
          <cell r="B1606">
            <v>97977</v>
          </cell>
          <cell r="C1606" t="str">
            <v>POÇO DE INSPEÇÃO CIRCULAR PARA ESGOTO, EM ALVENARIA COM TIJOLOS CERÂMICOS MACIÇOS, DIÂMETRO INTERNO = 0,60 M, PROFUNDIDADE = 1,45 M, EXCLUINDO TAMPÃO. AF_12/2020</v>
          </cell>
          <cell r="D1606" t="str">
            <v>UN</v>
          </cell>
          <cell r="E1606" t="str">
            <v>1.624,16</v>
          </cell>
        </row>
        <row r="1607">
          <cell r="B1607">
            <v>97978</v>
          </cell>
          <cell r="C1607" t="str">
            <v>BASE PARA POÇO DE VISITA CIRCULAR PARA ESGOTO, EM CONCRETO PRÉ-MOLDADO, DIÂMETRO INTERNO = 0,80 M, PROFUNDIDADE = 1,35 M, EXCLUINDO TAMPÃO. AF_12/2020</v>
          </cell>
          <cell r="D1607" t="str">
            <v>UN</v>
          </cell>
          <cell r="E1607" t="str">
            <v>942,67</v>
          </cell>
        </row>
        <row r="1608">
          <cell r="B1608">
            <v>97980</v>
          </cell>
          <cell r="C1608" t="str">
            <v>BASE PARA POÇO DE VISITA CIRCULAR PARA  ESGOTO, EM ALVENARIA COM TIJOLOS CERÂMICOS MACIÇOS, DIÂMETRO INTERNO = 0,80 M, PROFUNDIDADE = 1,40 M, EXCLUINDO TAMPÃO. AF_12/2020</v>
          </cell>
          <cell r="D1608" t="str">
            <v>UN</v>
          </cell>
          <cell r="E1608" t="str">
            <v>2.108,99</v>
          </cell>
        </row>
        <row r="1609">
          <cell r="B1609">
            <v>97981</v>
          </cell>
          <cell r="C1609" t="str">
            <v>ACRÉSCIMO PARA POÇO DE VISITA CIRCULAR PARA ESGOTO, EM ALVENARIA COM TIJOLOS CERÂMICOS MACIÇOS, DIÂMETRO INTERNO = 0,8 M. AF_12/2020</v>
          </cell>
          <cell r="D1609" t="str">
            <v>M</v>
          </cell>
          <cell r="E1609" t="str">
            <v>1.179,27</v>
          </cell>
        </row>
        <row r="1610">
          <cell r="B1610">
            <v>97983</v>
          </cell>
          <cell r="C1610" t="str">
            <v>ACRÉSCIMO PARA POÇO DE VISITA CIRCULAR PARA ESGOTO, EM CONCRETO PRÉ-MOLDADO, DIÂMETRO INTERNO = 1 M. AF_12/2020</v>
          </cell>
          <cell r="D1610" t="str">
            <v>M</v>
          </cell>
          <cell r="E1610" t="str">
            <v>494,93</v>
          </cell>
        </row>
        <row r="1611">
          <cell r="B1611">
            <v>97985</v>
          </cell>
          <cell r="C1611" t="str">
            <v>ACRÉSCIMO PARA POÇO DE VISITA CIRCULAR PARA  ESGOTO, EM ALVENARIA COM TIJOLOS CERÂMICOS MACIÇOS, DIÂMETRO INTERNO = 1 M. AF_12/2020</v>
          </cell>
          <cell r="D1611" t="str">
            <v>M</v>
          </cell>
          <cell r="E1611" t="str">
            <v>1.419,68</v>
          </cell>
        </row>
        <row r="1612">
          <cell r="B1612">
            <v>97987</v>
          </cell>
          <cell r="C1612" t="str">
            <v>ACRÉSCIMO PARA POÇO DE VISITA CIRCULAR PARA ESGOTO, EM CONCRETO PRÉ-MOLDADO, DIÂMETRO INTERNO = 1,2 M. AF_12/2020</v>
          </cell>
          <cell r="D1612" t="str">
            <v>M</v>
          </cell>
          <cell r="E1612" t="str">
            <v>659,70</v>
          </cell>
        </row>
        <row r="1613">
          <cell r="B1613">
            <v>97988</v>
          </cell>
          <cell r="C1613" t="str">
            <v>BASE PARA POÇO DE VISITA CIRCULAR PARA  ESGOTO, EM ALVENARIA COM TIJOLOS CERÂMICOS MACIÇOS, DIÂMETRO INTERNO = 1,20 M, PROFUNDIDADE = 1,40 M, EXCLUINDO TAMPÃO. AF_12/2020</v>
          </cell>
          <cell r="D1613" t="str">
            <v>UN</v>
          </cell>
          <cell r="E1613" t="str">
            <v>3.116,85</v>
          </cell>
        </row>
        <row r="1614">
          <cell r="B1614">
            <v>97989</v>
          </cell>
          <cell r="C1614" t="str">
            <v>ACRÉSCIMO PARA POÇO DE VISITA CIRCULAR PARA ESGOTO, EM ALVENARIA COM TIJOLOS CERÂMICOS MACIÇOS, DIÂMETRO INTERNO = 1,2 M. AF_12/2020</v>
          </cell>
          <cell r="D1614" t="str">
            <v>M</v>
          </cell>
          <cell r="E1614" t="str">
            <v>1.660,03</v>
          </cell>
        </row>
        <row r="1615">
          <cell r="B1615">
            <v>97991</v>
          </cell>
          <cell r="C1615" t="str">
            <v>ACRÉSCIMO PARA POÇO DE VISITA CIRCULAR PARA  ESGOTO, EM CONCRETO PRÉ-MOLDADO, DIÂMETRO INTERNO = 1,5 M. AF_12/2020</v>
          </cell>
          <cell r="D1615" t="str">
            <v>M</v>
          </cell>
          <cell r="E1615" t="str">
            <v>905,04</v>
          </cell>
        </row>
        <row r="1616">
          <cell r="B1616">
            <v>97992</v>
          </cell>
          <cell r="C1616" t="str">
            <v>BASE PARA POÇO DE VISITA CIRCULAR PARA ESGOTO, EM ALVENARIA COM TIJOLOS CERÂMICOS MACIÇOS, DIÂMETRO INTERNO = 1,50 M, PROFUNDIDADE = 1,40 M, EXCLUINDO TAMPÃO. AF_12/2020</v>
          </cell>
          <cell r="D1616" t="str">
            <v>UN</v>
          </cell>
          <cell r="E1616" t="str">
            <v>4.019,63</v>
          </cell>
        </row>
        <row r="1617">
          <cell r="B1617">
            <v>97993</v>
          </cell>
          <cell r="C1617" t="str">
            <v>ACRÉSCIMO PARA POÇO DE VISITA CIRCULAR PARA  ESGOTO, EM ALVENARIA COM TIJOLOS CERÂMICOS MACIÇOS, DIÂMETRO INTERNO = 1,5 M. AF_12/2020</v>
          </cell>
          <cell r="D1617" t="str">
            <v>M</v>
          </cell>
          <cell r="E1617" t="str">
            <v>2.020,65</v>
          </cell>
        </row>
        <row r="1618">
          <cell r="B1618">
            <v>97994</v>
          </cell>
          <cell r="C1618" t="str">
            <v>BASE PARA POÇO DE VISITA RETANGULAR PARA  ESGOTO, EM ALVENARIA COM BLOCOS DE CONCRETO, DIMENSÕES INTERNAS = 1X1 M, PROFUNDIDADE = 1,40 M, EXCLUINDO TAMPÃO. AF_12/2020</v>
          </cell>
          <cell r="D1618" t="str">
            <v>UN</v>
          </cell>
          <cell r="E1618" t="str">
            <v>2.577,33</v>
          </cell>
        </row>
        <row r="1619">
          <cell r="B1619">
            <v>97995</v>
          </cell>
          <cell r="C1619" t="str">
            <v>ACRÉSCIMO PARA POÇO DE VISITA RETANGULAR PARA ESGOTO, EM ALVENARIA COM BLOCOS DE CONCRETO, DIMENSÕES INTERNAS = 1X1 M. AF_12/2020</v>
          </cell>
          <cell r="D1619" t="str">
            <v>M</v>
          </cell>
          <cell r="E1619" t="str">
            <v>1.219,50</v>
          </cell>
        </row>
        <row r="1620">
          <cell r="B1620">
            <v>97996</v>
          </cell>
          <cell r="C1620" t="str">
            <v>BASE PARA POÇO DE VISITA RETANGULAR PARA ESGOTO, EM ALVENARIA COM BLOCOS DE CONCRETO, DIMENSÕES INTERNAS = 1X1,5 M, PROFUNDIDADE = 1,40 M, EXCLUINDO TAMPÃO. AF_12/2020</v>
          </cell>
          <cell r="D1620" t="str">
            <v>UN</v>
          </cell>
          <cell r="E1620" t="str">
            <v>3.264,69</v>
          </cell>
        </row>
        <row r="1621">
          <cell r="B1621">
            <v>97997</v>
          </cell>
          <cell r="C1621" t="str">
            <v>ACRÉSCIMO PARA POÇO DE VISITA RETANGULAR PARA ESGOTO, EM ALVENARIA COM BLOCOS DE CONCRETO, DIMENSÕES INTERNAS = 1X1,5 M. AF_12/2020</v>
          </cell>
          <cell r="D1621" t="str">
            <v>M</v>
          </cell>
          <cell r="E1621" t="str">
            <v>1.455,46</v>
          </cell>
        </row>
        <row r="1622">
          <cell r="B1622">
            <v>97999</v>
          </cell>
          <cell r="C1622" t="str">
            <v>ACRÉSCIMO PARA POÇO DE VISITA RETANGULAR PARA ESGOTO, EM ALVENARIA COM BLOCOS DE CONCRETO, DIMENSÕES INTERNAS = 1X2 M. AF_12/2020</v>
          </cell>
          <cell r="D1622" t="str">
            <v>M</v>
          </cell>
          <cell r="E1622" t="str">
            <v>1.691,49</v>
          </cell>
        </row>
        <row r="1623">
          <cell r="B1623">
            <v>98001</v>
          </cell>
          <cell r="C1623" t="str">
            <v>ACRÉSCIMO PARA POÇO DE VISITA RETANGULAR PARA ESGOTO, EM ALVENARIA COM BLOCOS DE CONCRETO, DIMENSÕES INTERNAS = 1X2,5 M. AF_12/2020</v>
          </cell>
          <cell r="D1623" t="str">
            <v>M</v>
          </cell>
          <cell r="E1623" t="str">
            <v>1.927,45</v>
          </cell>
        </row>
        <row r="1624">
          <cell r="B1624">
            <v>98002</v>
          </cell>
          <cell r="C1624" t="str">
            <v>BASE PARA POÇO DE VISITA RETANGULAR PARA ESGOTO, EM ALVENARIA COM BLOCOS DE CONCRETO, DIMENSÕES INTERNAS = 1X3 M, PROFUNDIDADE = 1,40 M, EXCLUINDO TAMPÃO. AF_12/2020</v>
          </cell>
          <cell r="D1624" t="str">
            <v>UN</v>
          </cell>
          <cell r="E1624" t="str">
            <v>5.362,73</v>
          </cell>
        </row>
        <row r="1625">
          <cell r="B1625">
            <v>98003</v>
          </cell>
          <cell r="C1625" t="str">
            <v>ACRÉSCIMO PARA POÇO DE VISITA RETANGULAR PARA ESGOTO, EM ALVENARIA COM BLOCOS DE CONCRETO, DIMENSÕES INTERNAS = 1X3 M. AF_12/2020</v>
          </cell>
          <cell r="D1625" t="str">
            <v>M</v>
          </cell>
          <cell r="E1625" t="str">
            <v>2.163,49</v>
          </cell>
        </row>
        <row r="1626">
          <cell r="B1626">
            <v>98005</v>
          </cell>
          <cell r="C1626" t="str">
            <v>ACRÉSCIMO PARA POÇO DE VISITA RETANGULAR PARA ESGOTO, EM ALVENARIA COM BLOCOS DE CONCRETO, DIMENSÕES INTERNAS = 1X3,5 M. AF_12/2020</v>
          </cell>
          <cell r="D1626" t="str">
            <v>M</v>
          </cell>
          <cell r="E1626" t="str">
            <v>2.399,52</v>
          </cell>
        </row>
        <row r="1627">
          <cell r="B1627">
            <v>98006</v>
          </cell>
          <cell r="C1627" t="str">
            <v>BASE PARA POÇO DE VISITA RETANGULAR PARA ESGOTO, EM ALVENARIA COM BLOCOS DE CONCRETO, DIMENSÕES INTERNAS = 1X4 M, PROFUNDIDADE = 1,40 M, EXCLUINDO TAMPÃO. AF_12/2020</v>
          </cell>
          <cell r="D1627" t="str">
            <v>UN</v>
          </cell>
          <cell r="E1627" t="str">
            <v>6.746,51</v>
          </cell>
        </row>
        <row r="1628">
          <cell r="B1628">
            <v>98007</v>
          </cell>
          <cell r="C1628" t="str">
            <v>ACRÉSCIMO PARA POÇO DE VISITA RETANGULAR PARA ESGOTO, EM ALVENARIA COM BLOCOS DE CONCRETO, DIMENSÕES INTERNAS = 1X4 M. AF_12/2020</v>
          </cell>
          <cell r="D1628" t="str">
            <v>M</v>
          </cell>
          <cell r="E1628" t="str">
            <v>2.635,48</v>
          </cell>
        </row>
        <row r="1629">
          <cell r="B1629">
            <v>98008</v>
          </cell>
          <cell r="C1629" t="str">
            <v>BASE PARA POÇO DE VISITA RETANGULAR PARA ESGOTO, EM ALVENARIA COM BLOCOS DE CONCRETO, DIMENSÕES INTERNAS = 1,5X1,5 M, PROFUNDIDADE = 1,45 M, EXCLUINDO TAMPÃO . AF_12/2020</v>
          </cell>
          <cell r="D1629" t="str">
            <v>UN</v>
          </cell>
          <cell r="E1629" t="str">
            <v>4.061,79</v>
          </cell>
        </row>
        <row r="1630">
          <cell r="B1630">
            <v>98009</v>
          </cell>
          <cell r="C1630" t="str">
            <v>ACRÉSCIMO PARA POÇO DE VISITA RETANGULAR PARA ESGOTO, EM ALVENARIA COM BLOCOS DE CONCRETO, DIMENSÕES INTERNAS = 1,5X1,5 M. AF_12/2020</v>
          </cell>
          <cell r="D1630" t="str">
            <v>M</v>
          </cell>
          <cell r="E1630" t="str">
            <v>1.691,49</v>
          </cell>
        </row>
        <row r="1631">
          <cell r="B1631">
            <v>98010</v>
          </cell>
          <cell r="C1631" t="str">
            <v>BASE PARA POÇO DE VISITA RETANGULAR PARA ESGOTO, EM ALVENARIA COM BLOCOS DE CONCRETO, DIMENSÕES INTERNAS = 1,5X2 M, PROFUNDIDADE = 1,40 M, EXCLUINDO TAMPÃO. AF_12/2020</v>
          </cell>
          <cell r="D1631" t="str">
            <v>UN</v>
          </cell>
          <cell r="E1631" t="str">
            <v>4.965,43</v>
          </cell>
        </row>
        <row r="1632">
          <cell r="B1632">
            <v>98011</v>
          </cell>
          <cell r="C1632" t="str">
            <v>ACRÉSCIMO PARA POÇO DE VISITA RETANGULAR PARA ESGOTO, EM ALVENARIA COM BLOCOS DE CONCRETO, DIMENSÕES INTERNAS = 1,5X2 M. AF_12/2020</v>
          </cell>
          <cell r="D1632" t="str">
            <v>M</v>
          </cell>
          <cell r="E1632" t="str">
            <v>1.927,45</v>
          </cell>
        </row>
        <row r="1633">
          <cell r="B1633">
            <v>98012</v>
          </cell>
          <cell r="C1633" t="str">
            <v>BASE PARA POÇO DE VISITA RETANGULAR PARA ESGOTO, EM ALVENARIA COM BLOCOS DE CONCRETO, DIMENSÕES INTERNAS = 1,5X2,5 M, PROFUNDIDADE = 1,40 M, EXCLUINDO TAMPÃO. AF_12/2020</v>
          </cell>
          <cell r="D1633" t="str">
            <v>UN</v>
          </cell>
          <cell r="E1633" t="str">
            <v>5.840,55</v>
          </cell>
        </row>
        <row r="1634">
          <cell r="B1634">
            <v>98013</v>
          </cell>
          <cell r="C1634" t="str">
            <v>ACRÉSCIMO PARA POÇO DE VISITA RETANGULAR PARA ESGOTO, EM ALVENARIA COM BLOCOS DE CONCRETO, DIMENSÕES INTERNAS = 1,5X2,5 M. AF_12/2020</v>
          </cell>
          <cell r="D1634" t="str">
            <v>M</v>
          </cell>
          <cell r="E1634" t="str">
            <v>2.163,49</v>
          </cell>
        </row>
        <row r="1635">
          <cell r="B1635">
            <v>98014</v>
          </cell>
          <cell r="C1635" t="str">
            <v>BASE PARA POÇO DE VISITA RETANGULAR PARA ESGOTO, EM ALVENARIA COM BLOCOS DE CONCRETO, DIMENSÕES INTERNAS = 1,5X3 M, PROFUNDIDADE = 1,40 M, EXCLUINDO TAMPÃO. AF_12/2020</v>
          </cell>
          <cell r="D1635" t="str">
            <v>UN</v>
          </cell>
          <cell r="E1635" t="str">
            <v>6.715,58</v>
          </cell>
        </row>
        <row r="1636">
          <cell r="B1636">
            <v>98015</v>
          </cell>
          <cell r="C1636" t="str">
            <v>ACRÉSCIMO PARA POÇO DE VISITA RETANGULAR PARA ESGOTO, EM ALVENARIA COM BLOCOS DE CONCRETO, DIMENSÕES INTERNAS = 1,5X3 M. AF_12/2020</v>
          </cell>
          <cell r="D1636" t="str">
            <v>M</v>
          </cell>
          <cell r="E1636" t="str">
            <v>2.399,52</v>
          </cell>
        </row>
        <row r="1637">
          <cell r="B1637">
            <v>98016</v>
          </cell>
          <cell r="C1637" t="str">
            <v>BASE PARA POÇO DE VISITA RETANGULAR PARA ESGOTO, EM ALVENARIA COM BLOCOS DE CONCRETO, DIMENSÕES INTERNAS = 1,5X3,5 M, PROFUNDIDADE = 1,40 M, EXCLUINDO TAMPÃO. AF_12/2020</v>
          </cell>
          <cell r="D1637" t="str">
            <v>UN</v>
          </cell>
          <cell r="E1637" t="str">
            <v>7.590,76</v>
          </cell>
        </row>
        <row r="1638">
          <cell r="B1638">
            <v>98017</v>
          </cell>
          <cell r="C1638" t="str">
            <v>ACRÉSCIMO PARA POÇO DE VISITA RETANGULAR PARA ESGOTO, EM ALVENARIA COM BLOCOS DE CONCRETO, DIMENSÕES INTERNAS = 1,5X3,5 M. AF_12/2020</v>
          </cell>
          <cell r="D1638" t="str">
            <v>M</v>
          </cell>
          <cell r="E1638" t="str">
            <v>2.635,48</v>
          </cell>
        </row>
        <row r="1639">
          <cell r="B1639">
            <v>98018</v>
          </cell>
          <cell r="C1639" t="str">
            <v>BASE PARA POÇO DE VISITA RETANGULAR PARA ESGOTO, EM ALVENARIA COM BLOCOS DE CONCRETO, DIMENSÕES INTERNAS = 1,5X4 M, PROFUNDIDADE = 1,40 M, EXCLUINDO TAMPÃO. AF_12/2020</v>
          </cell>
          <cell r="D1639" t="str">
            <v>UN</v>
          </cell>
          <cell r="E1639" t="str">
            <v>8.465,81</v>
          </cell>
        </row>
        <row r="1640">
          <cell r="B1640">
            <v>98019</v>
          </cell>
          <cell r="C1640" t="str">
            <v>ACRÉSCIMO PARA POÇO DE VISITA RETANGULAR PARA ESGOTO, EM ALVENARIA COM BLOCOS DE CONCRETO, DIMENSÕES INTERNAS = 1,5X4 M. AF_12/2020</v>
          </cell>
          <cell r="D1640" t="str">
            <v>M</v>
          </cell>
          <cell r="E1640" t="str">
            <v>2.894,55</v>
          </cell>
        </row>
        <row r="1641">
          <cell r="B1641">
            <v>98020</v>
          </cell>
          <cell r="C1641" t="str">
            <v>BASE PARA POÇO DE VISITA RETANGULAR PARA ESGOTO, EM ALVENARIA COM BLOCOS DE CONCRETO, DIMENSÕES INTERNAS = 2X2 M, PROFUNDIDADE = 1,40 M, EXCLUINDO TAMPÃO. AF_12/2020</v>
          </cell>
          <cell r="D1641" t="str">
            <v>UN</v>
          </cell>
          <cell r="E1641" t="str">
            <v>6.007,14</v>
          </cell>
        </row>
        <row r="1642">
          <cell r="B1642">
            <v>98021</v>
          </cell>
          <cell r="C1642" t="str">
            <v>ACRÉSCIMO PARA POÇO DE VISITA RETANGULAR PARA ESGOTO, EM ALVENARIA COM BLOCOS DE CONCRETO, DIMENSÕES INTERNAS = 2X2 M. AF_12/2020</v>
          </cell>
          <cell r="D1642" t="str">
            <v>M</v>
          </cell>
          <cell r="E1642" t="str">
            <v>2.186,62</v>
          </cell>
        </row>
        <row r="1643">
          <cell r="B1643">
            <v>98022</v>
          </cell>
          <cell r="C1643" t="str">
            <v>BASE PARA POÇO DE VISITA RETANGULAR PARA ESGOTO, EM ALVENARIA COM BLOCOS DE CONCRETO, DIMENSÕES INTERNAS = 2X2,5 M, PROFUNDIDADE = 1,40 M, EXCLUINDO TAMPÃO. AF_12/2020</v>
          </cell>
          <cell r="D1643" t="str">
            <v>UN</v>
          </cell>
          <cell r="E1643" t="str">
            <v>7.052,05</v>
          </cell>
        </row>
        <row r="1644">
          <cell r="B1644">
            <v>98023</v>
          </cell>
          <cell r="C1644" t="str">
            <v>ACRÉSCIMO PARA POÇO DE VISITA RETANGULAR PARA ESGOTO, EM ALVENARIA COM BLOCOS DE CONCRETO, DIMENSÕES INTERNAS = 2X2,5 M. AF_12/2020</v>
          </cell>
          <cell r="D1644" t="str">
            <v>M</v>
          </cell>
          <cell r="E1644" t="str">
            <v>2.422,56</v>
          </cell>
        </row>
        <row r="1645">
          <cell r="B1645">
            <v>98024</v>
          </cell>
          <cell r="C1645" t="str">
            <v>BASE PARA POÇO DE VISITA RETANGULAR PARA ESGOTO, EM ALVENARIA COM BLOCOS DE CONCRETO, DIMENSÕES INTERNAS = 2X3 M, PROFUNDIDADE = 1,40 M, EXCLUINDO TAMPÃO. AF_12/2020</v>
          </cell>
          <cell r="D1645" t="str">
            <v>UN</v>
          </cell>
          <cell r="E1645" t="str">
            <v>8.160,14</v>
          </cell>
        </row>
        <row r="1646">
          <cell r="B1646">
            <v>98025</v>
          </cell>
          <cell r="C1646" t="str">
            <v>ACRÉSCIMO PARA POÇO DE VISITA RETANGULAR PARA ESGOTO, EM ALVENARIA COM BLOCOS DE CONCRETO, DIMENSÕES INTERNAS = 2X3 M. AF_12/2020</v>
          </cell>
          <cell r="D1646" t="str">
            <v>M</v>
          </cell>
          <cell r="E1646" t="str">
            <v>2.658,60</v>
          </cell>
        </row>
        <row r="1647">
          <cell r="B1647">
            <v>98026</v>
          </cell>
          <cell r="C1647" t="str">
            <v>BASE PARA POÇO DE VISITA RETANGULAR PARA ESGOTO, EM ALVENARIA COM BLOCOS DE CONCRETO, DIMENSÕES INTERNAS = 2X3,5 M, PROFUNDIDADE = 1,40 M, EXCLUINDO TAMPÃO. AF_12/2020</v>
          </cell>
          <cell r="D1647" t="str">
            <v>UN</v>
          </cell>
          <cell r="E1647" t="str">
            <v>9.213,04</v>
          </cell>
        </row>
        <row r="1648">
          <cell r="B1648">
            <v>98027</v>
          </cell>
          <cell r="C1648" t="str">
            <v>ACRÉSCIMO PARA POÇO DE VISITA RETANGULAR PARA ESGOTO, EM ALVENARIA COM BLOCOS DE CONCRETO, DIMENSÕES INTERNAS = 2X3,5 M. AF_12/2020</v>
          </cell>
          <cell r="D1648" t="str">
            <v>M</v>
          </cell>
          <cell r="E1648" t="str">
            <v>2.894,55</v>
          </cell>
        </row>
        <row r="1649">
          <cell r="B1649">
            <v>98028</v>
          </cell>
          <cell r="C1649" t="str">
            <v>BASE PARA POÇO DE VISITA RETANGULAR PARA ESGOTO, EM ALVENARIA COM BLOCOS DE CONCRETO, DIMENSÕES INTERNAS = 2X4 M, PROFUNDIDADE = 1,40 M, EXCLUINDO TAMPÃO. AF_12/2020</v>
          </cell>
          <cell r="D1649" t="str">
            <v>UN</v>
          </cell>
          <cell r="E1649" t="str">
            <v>10.265,96</v>
          </cell>
        </row>
        <row r="1650">
          <cell r="B1650">
            <v>98029</v>
          </cell>
          <cell r="C1650" t="str">
            <v>ACRÉSCIMO PARA POÇO DE VISITA RETANGULAR PARA ESGOTO, EM ALVENARIA COM BLOCOS DE CONCRETO, DIMENSÕES INTERNAS = 2X4 M. AF_12/2020</v>
          </cell>
          <cell r="D1650" t="str">
            <v>M</v>
          </cell>
          <cell r="E1650" t="str">
            <v>3.135,33</v>
          </cell>
        </row>
        <row r="1651">
          <cell r="B1651">
            <v>98030</v>
          </cell>
          <cell r="C1651" t="str">
            <v>BASE PARA POÇO DE VISITA RETANGULAR PARA ESGOTO, EM ALVENARIA COM BLOCOS DE CONCRETO, DIMENSÕES INTERNAS = 2,5X2,5 M, PROFUNDIDADE = 1,40 M, EXCLUINDO TAMPÃO. AF_12/2020</v>
          </cell>
          <cell r="D1651" t="str">
            <v>UN</v>
          </cell>
          <cell r="E1651" t="str">
            <v>8.372,47</v>
          </cell>
        </row>
        <row r="1652">
          <cell r="B1652">
            <v>98031</v>
          </cell>
          <cell r="C1652" t="str">
            <v>ACRÉSCIMO PARA POÇO DE VISITA RETANGULAR PARA ESGOTO, EM ALVENARIA COM BLOCOS DE CONCRETO, DIMENSÕES INTERNAS = 2,5X2,5 M. AF_12/2020</v>
          </cell>
          <cell r="D1652" t="str">
            <v>M</v>
          </cell>
          <cell r="E1652" t="str">
            <v>2.663,42</v>
          </cell>
        </row>
        <row r="1653">
          <cell r="B1653">
            <v>98032</v>
          </cell>
          <cell r="C1653" t="str">
            <v>BASE PARA POÇO DE VISITA RETANGULAR PARA ESGOTO, EM ALVENARIA COM BLOCOS DE CONCRETO, DIMENSÕES INTERNAS = 2,5X3 M, PROFUNDIDADE = 1,40 M, EXCLUINDO TAMPÃO. AF_12/2020</v>
          </cell>
          <cell r="D1653" t="str">
            <v>UN</v>
          </cell>
          <cell r="E1653" t="str">
            <v>9.645,67</v>
          </cell>
        </row>
        <row r="1654">
          <cell r="B1654">
            <v>98033</v>
          </cell>
          <cell r="C1654" t="str">
            <v>ACRÉSCIMO PARA POÇO DE VISITA RETANGULAR PARA ESGOTO, EM ALVENARIA COM BLOCOS DE CONCRETO, DIMENSÕES INTERNAS = 2,5X3 M. AF_12/2020</v>
          </cell>
          <cell r="D1654" t="str">
            <v>M</v>
          </cell>
          <cell r="E1654" t="str">
            <v>2.899,37</v>
          </cell>
        </row>
        <row r="1655">
          <cell r="B1655">
            <v>98034</v>
          </cell>
          <cell r="C1655" t="str">
            <v>BASE PARA POÇO DE VISITA RETANGULAR PARA ESGOTO, EM ALVENARIA COM BLOCOS DE CONCRETO, DIMENSÕES INTERNAS = 2,5X3,5 M, PROFUNDIDADE = 1,40 M, EXCLUINDO TAMPÃO. AF_12/2020</v>
          </cell>
          <cell r="D1655" t="str">
            <v>UN</v>
          </cell>
          <cell r="E1655" t="str">
            <v>10.918,90</v>
          </cell>
        </row>
        <row r="1656">
          <cell r="B1656">
            <v>98035</v>
          </cell>
          <cell r="C1656" t="str">
            <v>ACRÉSCIMO PARA POÇO DE VISITA RETANGULAR PARA ESGOTO, EM ALVENARIA COM BLOCOS DE CONCRETO, DIMENSÕES INTERNAS = 2,5X3,5 M. AF_12/2020</v>
          </cell>
          <cell r="D1656" t="str">
            <v>M</v>
          </cell>
          <cell r="E1656" t="str">
            <v>3.135,33</v>
          </cell>
        </row>
        <row r="1657">
          <cell r="B1657">
            <v>98036</v>
          </cell>
          <cell r="C1657" t="str">
            <v>BASE PARA POÇO DE VISITA RETANGULAR PARA ESGOTO, EM ALVENARIA COM BLOCOS DE CONCRETO, DIMENSÕES INTERNAS = 2,5X4 M, PROFUNDIDADE = 1,40 M, EXCLUINDO TAMPÃO. AF_12/2020</v>
          </cell>
          <cell r="D1657" t="str">
            <v>UN</v>
          </cell>
          <cell r="E1657" t="str">
            <v>12.192,14</v>
          </cell>
        </row>
        <row r="1658">
          <cell r="B1658">
            <v>98037</v>
          </cell>
          <cell r="C1658" t="str">
            <v>ACRÉSCIMO PARA POÇO DE VISITA RETANGULAR PARA ESGOTO, EM ALVENARIA COM BLOCOS DE CONCRETO, DIMENSÕES INTERNAS = 2,5X4 M. AF_12/2020</v>
          </cell>
          <cell r="D1658" t="str">
            <v>M</v>
          </cell>
          <cell r="E1658" t="str">
            <v>3.376,11</v>
          </cell>
        </row>
        <row r="1659">
          <cell r="B1659">
            <v>98038</v>
          </cell>
          <cell r="C1659" t="str">
            <v>BASE PARA POÇO DE VISITA RETANGULAR PARA ESGOTO, EM ALVENARIA COM BLOCOS DE CONCRETO, DIMENSÕES INTERNAS = 3X3 M, PROFUNDIDADE = 1,40 M, EXCLUINDO TAMPÃO. AF_12/2020</v>
          </cell>
          <cell r="D1659" t="str">
            <v>UN</v>
          </cell>
          <cell r="E1659" t="str">
            <v>11.154,90</v>
          </cell>
        </row>
        <row r="1660">
          <cell r="B1660">
            <v>98039</v>
          </cell>
          <cell r="C1660" t="str">
            <v>ACRÉSCIMO PARA POÇO DE VISITA RETANGULAR PARA ESGOTO, EM ALVENARIA COM BLOCOS DE CONCRETO, DIMENSÕES INTERNAS = 3X3 M. AF_12/2020</v>
          </cell>
          <cell r="D1660" t="str">
            <v>M</v>
          </cell>
          <cell r="E1660" t="str">
            <v>3.140,14</v>
          </cell>
        </row>
        <row r="1661">
          <cell r="B1661">
            <v>98040</v>
          </cell>
          <cell r="C1661" t="str">
            <v>BASE PARA POÇO DE VISITA RETANGULAR PARA ESGOTO, EM ALVENARIA COM BLOCOS DE CONCRETO, DIMENSÕES INTERNAS = 3X3,5 M, PROFUNDIDADE = 1,40 M, EXCLUINDO TAMPÃO. AF_12/2020</v>
          </cell>
          <cell r="D1661" t="str">
            <v>UN</v>
          </cell>
          <cell r="E1661" t="str">
            <v>12.621,95</v>
          </cell>
        </row>
        <row r="1662">
          <cell r="B1662">
            <v>98041</v>
          </cell>
          <cell r="C1662" t="str">
            <v>ACRÉSCIMO PARA POÇO DE VISITA RETANGULAR PARA ESGOTO, EM ALVENARIA COM BLOCOS DE CONCRETO, DIMENSÕES INTERNAS = 3X3,5 M. AF_12/2020</v>
          </cell>
          <cell r="D1662" t="str">
            <v>M</v>
          </cell>
          <cell r="E1662" t="str">
            <v>3.376,11</v>
          </cell>
        </row>
        <row r="1663">
          <cell r="B1663">
            <v>98042</v>
          </cell>
          <cell r="C1663" t="str">
            <v>BASE PARA POÇO DE VISITA RETANGULAR PARA ESGOTO, EM ALVENARIA COM BLOCOS DE CONCRETO, DIMENSÕES INTERNAS = 3X4 M, PROFUNDIDADE = 1,40 M, EXCLUINDO TAMPÃO. AF_12/2020</v>
          </cell>
          <cell r="D1663" t="str">
            <v>UN</v>
          </cell>
          <cell r="E1663" t="str">
            <v>14.089,02</v>
          </cell>
        </row>
        <row r="1664">
          <cell r="B1664">
            <v>98043</v>
          </cell>
          <cell r="C1664" t="str">
            <v>ACRÉSCIMO PARA POÇO DE VISITA RETANGULAR PARA ESGOTO, EM ALVENARIA COM BLOCOS DE CONCRETO, DIMENSÕES INTERNAS = 3X4 M. AF_12/2020</v>
          </cell>
          <cell r="D1664" t="str">
            <v>M</v>
          </cell>
          <cell r="E1664" t="str">
            <v>3.616,94</v>
          </cell>
        </row>
        <row r="1665">
          <cell r="B1665">
            <v>98044</v>
          </cell>
          <cell r="C1665" t="str">
            <v>BASE PARA POÇO DE VISITA RETANGULAR PARA ESGOTO, EM ALVENARIA COM BLOCOS DE CONCRETO, DIMENSÕES INTERNAS = 3,5X3,5 M, PROFUNDIDADE = 1,40 M, EXCLUINDO TAMPÃO. AF_12/2020</v>
          </cell>
          <cell r="D1665" t="str">
            <v>UN</v>
          </cell>
          <cell r="E1665" t="str">
            <v>14.325,12</v>
          </cell>
        </row>
        <row r="1666">
          <cell r="B1666">
            <v>98045</v>
          </cell>
          <cell r="C1666" t="str">
            <v>ACRÉSCIMO PARA POÇO DE VISITA RETANGULAR PARA ESGOTO, EM ALVENARIA COM BLOCOS DE CONCRETO, DIMENSÕES INTERNAS = 3,5X3,5 M. AF_12/2020</v>
          </cell>
          <cell r="D1666" t="str">
            <v>M</v>
          </cell>
          <cell r="E1666" t="str">
            <v>3.616,94</v>
          </cell>
        </row>
        <row r="1667">
          <cell r="B1667">
            <v>98046</v>
          </cell>
          <cell r="C1667" t="str">
            <v>BASE PARA POÇO DE VISITA RETANGULAR PARA ESGOTO, EM ALVENARIA COM BLOCOS DE CONCRETO, DIMENSÕES INTERNAS = 3,5X4 M, PROFUNDIDADE = 1,40 M, EXCLUINDO TAMPÃO. AF_12/2020</v>
          </cell>
          <cell r="D1667" t="str">
            <v>UN</v>
          </cell>
          <cell r="E1667" t="str">
            <v>15.985,83</v>
          </cell>
        </row>
        <row r="1668">
          <cell r="B1668">
            <v>98047</v>
          </cell>
          <cell r="C1668" t="str">
            <v>ACRÉSCIMO PARA POÇO DE VISITA RETANGULAR PARA ESGOTO, EM ALVENARIA COM BLOCOS DE CONCRETO, DIMENSÕES INTERNAS = 3,5X4 M. AF_12/2020</v>
          </cell>
          <cell r="D1668" t="str">
            <v>M</v>
          </cell>
          <cell r="E1668" t="str">
            <v>3.857,73</v>
          </cell>
        </row>
        <row r="1669">
          <cell r="B1669">
            <v>98048</v>
          </cell>
          <cell r="C1669" t="str">
            <v>BASE PARA POÇO DE VISITA RETANGULAR PARA ESGOTO, EM ALVENARIA COM BLOCOS DE CONCRETO, DIMENSÕES INTERNAS = 4X4 M, PROFUNDIDADE = 1,45 M, EXCLUINDO TAMPÃO. AF_12/2020</v>
          </cell>
          <cell r="D1669" t="str">
            <v>UN</v>
          </cell>
          <cell r="E1669" t="str">
            <v>17.882,74</v>
          </cell>
        </row>
        <row r="1670">
          <cell r="B1670">
            <v>98049</v>
          </cell>
          <cell r="C1670" t="str">
            <v>ACRÉSCIMO PARA POÇO DE VISITA RETANGULAR PARA ESGOTO, EM ALVENARIA COM BLOCOS DE CONCRETO, DIMENSÕES INTERNAS = 4X4 M. AF_12/2020</v>
          </cell>
          <cell r="D1670" t="str">
            <v>M</v>
          </cell>
          <cell r="E1670" t="str">
            <v>4.051,44</v>
          </cell>
        </row>
        <row r="1671">
          <cell r="B1671">
            <v>98050</v>
          </cell>
          <cell r="C1671" t="str">
            <v>CHAMINÉ CIRCULAR PARA POÇO DE VISITA PARA ESGOTO, EM CONCRETO PRÉ-MOLDADO, DIÂMETRO INTERNO = 0,6 M. AF_12/2020</v>
          </cell>
          <cell r="D1671" t="str">
            <v>M</v>
          </cell>
          <cell r="E1671" t="str">
            <v>273,89</v>
          </cell>
        </row>
        <row r="1672">
          <cell r="B1672">
            <v>98051</v>
          </cell>
          <cell r="C1672" t="str">
            <v>CHAMINÉ CIRCULAR PARA POÇO DE VISITA PARA ESGOTO, EM ALVENARIA COM TIJOLOS CERÂMICOS MACIÇOS, DIÂMETRO INTERNO = 0,6 M. AF_12/2020</v>
          </cell>
          <cell r="D1672" t="str">
            <v>M</v>
          </cell>
          <cell r="E1672" t="str">
            <v>944,10</v>
          </cell>
        </row>
        <row r="1673">
          <cell r="B1673">
            <v>98405</v>
          </cell>
          <cell r="C1673" t="str">
            <v>BASE PARA POÇO DE VISITA CIRCULAR PARA  ESGOTO, EM ALVENARIA COM TIJOLOS CERÂMICOS MACIÇOS, DIÂMETRO INTERNO = 1,0 M, PROFUNDIDADE = 1,40 M, EXCLUINDO TAMPÃO. AF_12/2020</v>
          </cell>
          <cell r="D1673" t="str">
            <v>UN</v>
          </cell>
          <cell r="E1673" t="str">
            <v>2.610,21</v>
          </cell>
        </row>
        <row r="1674">
          <cell r="B1674">
            <v>98406</v>
          </cell>
          <cell r="C1674" t="str">
            <v>BASE PARA POÇO DE VISITA RETANGULAR PARA ESGOTO, EM ALVENARIA COM BLOCOS DE CONCRETO, DIMENSÕES INTERNAS = 1X3,5 M, PROFUNDIDADE = 1,40 M, EXCLUINDO TAMPÃO. AF_12/2020</v>
          </cell>
          <cell r="D1674" t="str">
            <v>UN</v>
          </cell>
          <cell r="E1674" t="str">
            <v>6.054,58</v>
          </cell>
        </row>
        <row r="1675">
          <cell r="B1675">
            <v>98407</v>
          </cell>
          <cell r="C1675" t="str">
            <v>BASE PARA POÇO DE VISITA RETANGULAR PARA ESGOTO, EM ALVENARIA COM BLOCOS DE CONCRETO, DIMENSÕES INTERNAS = 1X2 M, PROFUNDIDADE = 1,40 M, EXCLUINDO TAMPÃO. AF_12/2020</v>
          </cell>
          <cell r="D1675" t="str">
            <v>UN</v>
          </cell>
          <cell r="E1675" t="str">
            <v>3.952,01</v>
          </cell>
        </row>
        <row r="1676">
          <cell r="B1676">
            <v>98408</v>
          </cell>
          <cell r="C1676" t="str">
            <v>BASE PARA POÇO DE VISITA RETANGULAR PARA ESGOTO, EM ALVENARIA COM BLOCOS DE CONCRETO, DIMENSÕES INTERNAS = 1X2,5 M, PROFUNDIDADE = 1,40 M, EXCLUINDO TAMPÃO. AF_12/2020</v>
          </cell>
          <cell r="D1676" t="str">
            <v>UN</v>
          </cell>
          <cell r="E1676" t="str">
            <v>4.639,34</v>
          </cell>
        </row>
        <row r="1677">
          <cell r="B1677">
            <v>98409</v>
          </cell>
          <cell r="C1677" t="str">
            <v>ACRÉSCIMO PARA POÇO DE VISITA CIRCULAR PARA ESGOTO, EM CONCRETO PRÉ-MOLDADO, DIÂMETRO INTERNO = 0,8 M. AF_12/2020</v>
          </cell>
          <cell r="D1677" t="str">
            <v>M</v>
          </cell>
          <cell r="E1677" t="str">
            <v>374,28</v>
          </cell>
        </row>
        <row r="1678">
          <cell r="B1678">
            <v>98410</v>
          </cell>
          <cell r="C1678" t="str">
            <v>BASE PARA POÇO DE VISITA CIRCULAR PARA ESGOTO, EM CONCRETO PRÉ-MOLDADO, DIÂMETRO INTERNO = 1,0 M, PROFUNDIDADE = 1,35 M, EXCLUINDO TAMPÃO. AF_12/2020</v>
          </cell>
          <cell r="D1678" t="str">
            <v>UN</v>
          </cell>
          <cell r="E1678" t="str">
            <v>1.240,53</v>
          </cell>
        </row>
        <row r="1679">
          <cell r="B1679">
            <v>99240</v>
          </cell>
          <cell r="C1679" t="str">
            <v>ACRÉSCIMO PARA POÇO DE VISITA CIRCULAR PARA DRENAGEM, EM CONCRETO PRÉ-MOLDADO, DIÂMETRO INTERNO = 1,2 M. AF_12/2020</v>
          </cell>
          <cell r="D1679" t="str">
            <v>M</v>
          </cell>
          <cell r="E1679" t="str">
            <v>655,80</v>
          </cell>
        </row>
        <row r="1680">
          <cell r="B1680">
            <v>99241</v>
          </cell>
          <cell r="C1680" t="str">
            <v>ACRÉSCIMO PARA POÇO DE VISITA RETANGULAR PARA DRENAGEM, EM ALVENARIA COM BLOCOS DE CONCRETO, DIMENSÕES INTERNAS = 1,5X1,5 M. AF_12/2020</v>
          </cell>
          <cell r="D1680" t="str">
            <v>M</v>
          </cell>
          <cell r="E1680" t="str">
            <v>1.609,66</v>
          </cell>
        </row>
        <row r="1681">
          <cell r="B1681">
            <v>99242</v>
          </cell>
          <cell r="C1681" t="str">
            <v>BASE PARA POÇO DE VISITA CIRCULAR PARA DRENAGEM, EM ALVENARIA COM TIJOLOS CERÂMICOS MACIÇOS, DIÂMETRO INTERNO = 1,2 M, PROFUNDIDADE = 1,40 M, EXCLUINDO TAMPÃO. AF_12/2020</v>
          </cell>
          <cell r="D1681" t="str">
            <v>UN</v>
          </cell>
          <cell r="E1681" t="str">
            <v>3.005,58</v>
          </cell>
        </row>
        <row r="1682">
          <cell r="B1682">
            <v>99243</v>
          </cell>
          <cell r="C1682" t="str">
            <v>ACRÉSCIMO PARA POÇO DE VISITA CIRCULAR PARA DRENAGEM, EM ALVENARIA COM TIJOLOS CERÂMICOS MACIÇOS, DIÂMETRO INTERNO = 1,2 M. AF_12/2020</v>
          </cell>
          <cell r="D1682" t="str">
            <v>M</v>
          </cell>
          <cell r="E1682" t="str">
            <v>1.554,65</v>
          </cell>
        </row>
        <row r="1683">
          <cell r="B1683">
            <v>99244</v>
          </cell>
          <cell r="C1683" t="str">
            <v>BASE PARA POÇO DE VISITA RETANGULAR PARA DRENAGEM, EM ALVENARIA COM BLOCOS DE CONCRETO, DIMENSÕES INTERNAS = 1,5X2 M, PROFUNDIDADE = 1,40 M, EXCLUINDO TAMPÃO. AF_12/2020</v>
          </cell>
          <cell r="D1683" t="str">
            <v>UN</v>
          </cell>
          <cell r="E1683" t="str">
            <v>4.831,74</v>
          </cell>
        </row>
        <row r="1684">
          <cell r="B1684">
            <v>99246</v>
          </cell>
          <cell r="C1684" t="str">
            <v>ACRÉSCIMO PARA POÇO DE VISITA CIRCULAR PARA DRENAGEM, EM CONCRETO PRÉ-MOLDADO, DIÂMETRO INTERNO = 1,5 M. AF_12/2020</v>
          </cell>
          <cell r="D1684" t="str">
            <v>M</v>
          </cell>
          <cell r="E1684" t="str">
            <v>899,72</v>
          </cell>
        </row>
        <row r="1685">
          <cell r="B1685">
            <v>99247</v>
          </cell>
          <cell r="C1685" t="str">
            <v>ACRÉSCIMO PARA POÇO DE VISITA RETANGULAR PARA DRENAGEM, EM ALVENARIA COM BLOCOS DE CONCRETO, DIMENSÕES INTERNAS = 1,5X2 M. AF_12/2020</v>
          </cell>
          <cell r="D1685" t="str">
            <v>M</v>
          </cell>
          <cell r="E1685" t="str">
            <v>1.833,60</v>
          </cell>
        </row>
        <row r="1686">
          <cell r="B1686">
            <v>99248</v>
          </cell>
          <cell r="C1686" t="str">
            <v>BASE PARA POÇO DE VISITA CIRCULAR PARA DRENAGEM, EM ALVENARIA COM TIJOLOS CERÂMICOS MACIÇOS, DIÂMETRO INTERNO = 1,50 M, PROFUNDIDADE = 1,40 M, EXCLUINDO TAMPÃO. AF_12/2020</v>
          </cell>
          <cell r="D1686" t="str">
            <v>UN</v>
          </cell>
          <cell r="E1686" t="str">
            <v>3.885,35</v>
          </cell>
        </row>
        <row r="1687">
          <cell r="B1687">
            <v>99249</v>
          </cell>
          <cell r="C1687" t="str">
            <v>ACRÉSCIMO PARA POÇO DE VISITA CIRCULAR PARA DRENAGEM, EM ALVENARIA COM TIJOLOS CERÂMICOS MACIÇOS, DIÂMETRO INTERNO = 1,5 M. AF_12/2020</v>
          </cell>
          <cell r="D1687" t="str">
            <v>M</v>
          </cell>
          <cell r="E1687" t="str">
            <v>1.898,87</v>
          </cell>
        </row>
        <row r="1688">
          <cell r="B1688">
            <v>99252</v>
          </cell>
          <cell r="C1688" t="str">
            <v>BASE PARA POÇO DE VISITA RETANGULAR PARA DRENAGEM, EM ALVENARIA COM BLOCOS DE CONCRETO, DIMENSÕES INTERNAS = 1X1 M, PROFUNDIDADE = 1,40 M, EXCLUINDO TAMPÃO. AF_12/2020</v>
          </cell>
          <cell r="D1688" t="str">
            <v>UN</v>
          </cell>
          <cell r="E1688" t="str">
            <v>2.507,64</v>
          </cell>
        </row>
        <row r="1689">
          <cell r="B1689">
            <v>99254</v>
          </cell>
          <cell r="C1689" t="str">
            <v>ACRÉSCIMO PARA POÇO DE VISITA RETANGULAR PARA DRENAGEM, EM ALVENARIA COM BLOCOS DE CONCRETO, DIMENSÕES INTERNAS = 1X1 M. AF_12/2020</v>
          </cell>
          <cell r="D1689" t="str">
            <v>M</v>
          </cell>
          <cell r="E1689" t="str">
            <v>1.161,73</v>
          </cell>
        </row>
        <row r="1690">
          <cell r="B1690">
            <v>99256</v>
          </cell>
          <cell r="C1690" t="str">
            <v>BASE PARA POÇO DE VISITA RETANGULAR PARA DRENAGEM, EM ALVENARIA COM BLOCOS DE CONCRETO, DIMENSÕES INTERNAS = 1,5X2,5 M, PROFUNDIDADE = 1,40 M, EXCLUINDO TAMPÃO. AF_12/2020</v>
          </cell>
          <cell r="D1690" t="str">
            <v>UN</v>
          </cell>
          <cell r="E1690" t="str">
            <v>5.682,77</v>
          </cell>
        </row>
        <row r="1691">
          <cell r="B1691">
            <v>99259</v>
          </cell>
          <cell r="C1691" t="str">
            <v>BASE PARA POÇO DE VISITA RETANGULAR PARA DRENAGEM, EM ALVENARIA COM BLOCOS DE CONCRETO, DIMENSÕES INTERNAS = 1X1,5 M, PROFUNDIDADE = 1,40 M, EXCLUINDO TAMPÃO. AF_12/2020</v>
          </cell>
          <cell r="D1691" t="str">
            <v>UN</v>
          </cell>
          <cell r="E1691" t="str">
            <v>3.175,77</v>
          </cell>
        </row>
        <row r="1692">
          <cell r="B1692">
            <v>99261</v>
          </cell>
          <cell r="C1692" t="str">
            <v>ACRÉSCIMO PARA POÇO DE VISITA RETANGULAR PARA DRENAGEM, EM ALVENARIA COM BLOCOS DE CONCRETO, DIMENSÕES INTERNAS = 1X1,5 M. AF_12/2020</v>
          </cell>
          <cell r="D1692" t="str">
            <v>M</v>
          </cell>
          <cell r="E1692" t="str">
            <v>1.385,67</v>
          </cell>
        </row>
        <row r="1693">
          <cell r="B1693">
            <v>99263</v>
          </cell>
          <cell r="C1693" t="str">
            <v>ACRÉSCIMO PARA POÇO DE VISITA RETANGULAR PARA DRENAGEM, EM ALVENARIA COM BLOCOS DE CONCRETO, DIMENSÕES INTERNAS = 1,5X2,5 M. AF_12/2020</v>
          </cell>
          <cell r="D1693" t="str">
            <v>M</v>
          </cell>
          <cell r="E1693" t="str">
            <v>2.057,60</v>
          </cell>
        </row>
        <row r="1694">
          <cell r="B1694">
            <v>99265</v>
          </cell>
          <cell r="C1694" t="str">
            <v>BASE PARA POÇO DE VISITA RETANGULAR PARA DRENAGEM, EM ALVENARIA COM BLOCOS DE CONCRETO, DIMENSÕES INTERNAS = 1X2 M, PROFUNDIDADE = 1,40 M, EXCLUINDO TAMPÃO. AF_12/2020</v>
          </cell>
          <cell r="D1694" t="str">
            <v>UN</v>
          </cell>
          <cell r="E1694" t="str">
            <v>3.843,87</v>
          </cell>
        </row>
        <row r="1695">
          <cell r="B1695">
            <v>99266</v>
          </cell>
          <cell r="C1695" t="str">
            <v>ACRÉSCIMO PARA POÇO DE VISITA RETANGULAR PARA DRENAGEM, EM ALVENARIA COM BLOCOS DE CONCRETO, DIMENSÕES INTERNAS = 1X2 M. AF_12/2020</v>
          </cell>
          <cell r="D1695" t="str">
            <v>M</v>
          </cell>
          <cell r="E1695" t="str">
            <v>1.609,66</v>
          </cell>
        </row>
        <row r="1696">
          <cell r="B1696">
            <v>99267</v>
          </cell>
          <cell r="C1696" t="str">
            <v>BASE PARA POÇO DE VISITA RETANGULAR PARA DRENAGEM, EM ALVENARIA COM BLOCOS DE CONCRETO, DIMENSÕES INTERNAS = 1X2,5 M, PROFUNDIDADE = 1,40 M, EXCLUINDO TAMPÃO. AF_12/2020</v>
          </cell>
          <cell r="D1696" t="str">
            <v>UN</v>
          </cell>
          <cell r="E1696" t="str">
            <v>4.511,97</v>
          </cell>
        </row>
        <row r="1697">
          <cell r="B1697">
            <v>99268</v>
          </cell>
          <cell r="C1697" t="str">
            <v>POÇO DE INSPEÇÃO CIRCULAR PARA DRENAGEM, EM CONCRETO PRÉ-MOLDADO, DIÂMETRO INTERNO = 0,60 M, PROFUNDIDADE = 0,90 M, EXCLUINDO TAMPÃO. AF_12/2020</v>
          </cell>
          <cell r="D1697" t="str">
            <v>UN</v>
          </cell>
          <cell r="E1697" t="str">
            <v>478,00</v>
          </cell>
        </row>
        <row r="1698">
          <cell r="B1698">
            <v>99269</v>
          </cell>
          <cell r="C1698" t="str">
            <v>ACRÉSCIMO PARA POÇO DE VISITA RETANGULAR PARA DRENAGEM, EM ALVENARIA COM BLOCOS DE CONCRETO, DIMENSÕES INTERNAS = 1X2,5 M. AF_12/2020</v>
          </cell>
          <cell r="D1698" t="str">
            <v>M</v>
          </cell>
          <cell r="E1698" t="str">
            <v>1.833,60</v>
          </cell>
        </row>
        <row r="1699">
          <cell r="B1699">
            <v>99270</v>
          </cell>
          <cell r="C1699" t="str">
            <v>POÇO DE INSPEÇÃO CIRCULAR PARA DRENAGEM, EM CONCRETO PRÉ-MOLDADO, DIÂMETRO INTERNO = 0,60 M, PROFUNDIDADE = 1,40 M, EXCLUINDO TAMPÃO. AF_12/2020</v>
          </cell>
          <cell r="D1699" t="str">
            <v>UN</v>
          </cell>
          <cell r="E1699" t="str">
            <v>617,55</v>
          </cell>
        </row>
        <row r="1700">
          <cell r="B1700">
            <v>99271</v>
          </cell>
          <cell r="C1700" t="str">
            <v>BASE PARA POÇO DE VISITA RETANGULAR PARA DRENAGEM, EM ALVENARIA COM BLOCOS DE CONCRETO, DIMENSÕES INTERNAS = 1,5X3 M, PROFUNDIDADE = 1,40 M, EXCLUINDO TAMPÃO. AF_12/2020</v>
          </cell>
          <cell r="D1700" t="str">
            <v>UN</v>
          </cell>
          <cell r="E1700" t="str">
            <v>6.533,69</v>
          </cell>
        </row>
        <row r="1701">
          <cell r="B1701">
            <v>99272</v>
          </cell>
          <cell r="C1701" t="str">
            <v>POÇO DE INSPEÇÃO CIRCULAR PARA DRENAGEM, EM ALVENARIA COM TIJOLOS CERÂMICOS MACIÇOS, DIÂMETRO INTERNO = 0,60 M, PROFUNDIDADE = 0,95 M, EXCLUINDO TAMPÃO. AF_12/2020</v>
          </cell>
          <cell r="D1701" t="str">
            <v>UN</v>
          </cell>
          <cell r="E1701" t="str">
            <v>1.094,51</v>
          </cell>
        </row>
        <row r="1702">
          <cell r="B1702">
            <v>99273</v>
          </cell>
          <cell r="C1702" t="str">
            <v>POÇO DE INSPEÇÃO CIRCULAR PARA DRENAGEM, EM ALVENARIA COM TIJOLOS CERÂMICOS MACIÇOS, DIÂMETRO INTERNO = 0,60 M, PROFUNDIDADE = 1,45 M, EXCLUINDO TAMPÃO. AF_12/2020</v>
          </cell>
          <cell r="D1702" t="str">
            <v>UN</v>
          </cell>
          <cell r="E1702" t="str">
            <v>1.535,38</v>
          </cell>
        </row>
        <row r="1703">
          <cell r="B1703">
            <v>99274</v>
          </cell>
          <cell r="C1703" t="str">
            <v>BASE PARA POÇO DE VISITA RETANGULAR PARA DRENAGEM, EM ALVENARIA COM BLOCOS DE CONCRETO, DIMENSÕES INTERNAS = 1X3 M, PROFUNDIDADE = 1,40 M, EXCLUINDO TAMPÃO. AF_12/2020</v>
          </cell>
          <cell r="D1703" t="str">
            <v>UN</v>
          </cell>
          <cell r="E1703" t="str">
            <v>5.216,13</v>
          </cell>
        </row>
        <row r="1704">
          <cell r="B1704">
            <v>99275</v>
          </cell>
          <cell r="C1704" t="str">
            <v>BASE PARA POÇO DE VISITA CIRCULAR PARA DRENAGEM, EM CONCRETO PRÉ-MOLDADO, DIÂMETRO INTERNO = 0,80 M, PROFUNDIDADE = 1,35 M, EXCLUINDO TAMPÃO. AF_12/2020</v>
          </cell>
          <cell r="D1704" t="str">
            <v>UN</v>
          </cell>
          <cell r="E1704" t="str">
            <v>932,89</v>
          </cell>
        </row>
        <row r="1705">
          <cell r="B1705">
            <v>99276</v>
          </cell>
          <cell r="C1705" t="str">
            <v>ACRÉSCIMO PARA POÇO DE VISITA RETANGULAR PARA DRENAGEM, EM ALVENARIA COM BLOCOS DE CONCRETO, DIMENSÕES INTERNAS = 1,5X3 M. AF_12/2020</v>
          </cell>
          <cell r="D1705" t="str">
            <v>M</v>
          </cell>
          <cell r="E1705" t="str">
            <v>2.281,59</v>
          </cell>
        </row>
        <row r="1706">
          <cell r="B1706">
            <v>99277</v>
          </cell>
          <cell r="C1706" t="str">
            <v>ACRÉSCIMO PARA POÇO DE VISITA RETANGULAR PARA DRENAGEM, EM ALVENARIA COM BLOCOS DE CONCRETO, DIMENSÕES INTERNAS = 1X3 M. AF_12/2020</v>
          </cell>
          <cell r="D1706" t="str">
            <v>M</v>
          </cell>
          <cell r="E1706" t="str">
            <v>2.057,60</v>
          </cell>
        </row>
        <row r="1707">
          <cell r="B1707">
            <v>99278</v>
          </cell>
          <cell r="C1707" t="str">
            <v>ACRÉSCIMO PARA POÇO DE VISITA CIRCULAR PARA DRENAGEM, EM CONCRETO PRÉ-MOLDADO, DIÂMETRO INTERNO = 0,8 M. AF_12/2020</v>
          </cell>
          <cell r="D1707" t="str">
            <v>M</v>
          </cell>
          <cell r="E1707" t="str">
            <v>371,91</v>
          </cell>
        </row>
        <row r="1708">
          <cell r="B1708">
            <v>99279</v>
          </cell>
          <cell r="C1708" t="str">
            <v>BASE PARA POÇO DE VISITA RETANGULAR PARA DRENAGEM, EM ALVENARIA COM BLOCOS DE CONCRETO, DIMENSÕES INTERNAS = 1X3,5 M, PROFUNDIDADE = 1,40 M, EXCLUINDO TAMPÃO. AF_12/2020</v>
          </cell>
          <cell r="D1708" t="str">
            <v>UN</v>
          </cell>
          <cell r="E1708" t="str">
            <v>5.888,75</v>
          </cell>
        </row>
        <row r="1709">
          <cell r="B1709">
            <v>99280</v>
          </cell>
          <cell r="C1709" t="str">
            <v>BASE PARA POÇO DE VISITA CIRCULAR PARA DRENAGEM, EM ALVENARIA COM TIJOLOS CERÂMICOS MACIÇOS, DIÂMETRO INTERNO = 0,80 M, PROFUNDIDADE = 1,40 M, EXCLUINDO TAMPÃO. AF_12/2020</v>
          </cell>
          <cell r="D1709" t="str">
            <v>UN</v>
          </cell>
          <cell r="E1709" t="str">
            <v>2.021,24</v>
          </cell>
        </row>
        <row r="1710">
          <cell r="B1710">
            <v>99281</v>
          </cell>
          <cell r="C1710" t="str">
            <v>ACRÉSCIMO PARA POÇO DE VISITA RETANGULAR PARA DRENAGEM, EM ALVENARIA COM BLOCOS DE CONCRETO, DIMENSÕES INTERNAS = 1X3,5 M. AF_12/2020</v>
          </cell>
          <cell r="D1710" t="str">
            <v>M</v>
          </cell>
          <cell r="E1710" t="str">
            <v>2.281,59</v>
          </cell>
        </row>
        <row r="1711">
          <cell r="B1711">
            <v>99282</v>
          </cell>
          <cell r="C1711" t="str">
            <v>ACRÉSCIMO PARA POÇO DE VISITA RETANGULAR PARA DRENAGEM, EM ALVENARIA COM BLOCOS DE CONCRETO, DIMENSÕES INTERNAS = 2,5X2,5 M. AF_12/2020</v>
          </cell>
          <cell r="D1711" t="str">
            <v>M</v>
          </cell>
          <cell r="E1711" t="str">
            <v>2.529,08</v>
          </cell>
        </row>
        <row r="1712">
          <cell r="B1712">
            <v>99283</v>
          </cell>
          <cell r="C1712" t="str">
            <v>ACRÉSCIMO PARA POÇO DE VISITA CIRCULAR PARA DRENAGEM, EM ALVENARIA COM TIJOLOS CERÂMICOS MACIÇOS, DIÂMETRO INTERNO = 0,8 M. AF_12/2020</v>
          </cell>
          <cell r="D1712" t="str">
            <v>M</v>
          </cell>
          <cell r="E1712" t="str">
            <v>1.095,75</v>
          </cell>
        </row>
        <row r="1713">
          <cell r="B1713">
            <v>99284</v>
          </cell>
          <cell r="C1713" t="str">
            <v>BASE PARA POÇO DE VISITA RETANGULAR PARA DRENAGEM, EM ALVENARIA COM BLOCOS DE CONCRETO, DIMENSÕES INTERNAS = 1,5X3,5 M, PROFUNDIDADE = 1,40 M, EXCLUINDO TAMPÃO. AF_12/2020</v>
          </cell>
          <cell r="D1713" t="str">
            <v>UN</v>
          </cell>
          <cell r="E1713" t="str">
            <v>7.384,75</v>
          </cell>
        </row>
        <row r="1714">
          <cell r="B1714">
            <v>99285</v>
          </cell>
          <cell r="C1714" t="str">
            <v>BASE PARA POÇO DE VISITA CIRCULAR PARA DRENAGEM, EM CONCRETO PRÉ-MOLDADO, DIÂMETRO INTERNO = 1,0 M, PROFUNDIDADE = 1,35 M, EXCLUINDO TAMPÃO. AF_05/2018</v>
          </cell>
          <cell r="D1714" t="str">
            <v>UN</v>
          </cell>
          <cell r="E1714" t="str">
            <v>1.304,21</v>
          </cell>
        </row>
        <row r="1715">
          <cell r="B1715">
            <v>99286</v>
          </cell>
          <cell r="C1715" t="str">
            <v>BASE PARA POÇO DE VISITA RETANGULAR PARA DRENAGEM, EM ALVENARIA COM BLOCOS DE CONCRETO, DIMENSÕES INTERNAS = 1X4 M, PROFUNDIDADE = 1,40 M, EXCLUINDO TAMPÃO. AF_12/2020</v>
          </cell>
          <cell r="D1715" t="str">
            <v>UN</v>
          </cell>
          <cell r="E1715" t="str">
            <v>6.561,45</v>
          </cell>
        </row>
        <row r="1716">
          <cell r="B1716">
            <v>99287</v>
          </cell>
          <cell r="C1716" t="str">
            <v>BASE PARA POÇO DE VISITA RETANGULAR PARA DRENAGEM, EM ALVENARIA COM BLOCOS DE CONCRETO, DIMENSÕES INTERNAS = 2,5X3 M, PROFUNDIDADE = 1,40 M, EXCLUINDO TAMPÃO. AF_12/2020</v>
          </cell>
          <cell r="D1716" t="str">
            <v>UN</v>
          </cell>
          <cell r="E1716" t="str">
            <v>9.383,48</v>
          </cell>
        </row>
        <row r="1717">
          <cell r="B1717">
            <v>99288</v>
          </cell>
          <cell r="C1717" t="str">
            <v>ACRÉSCIMO PARA POÇO DE VISITA CIRCULAR PARA DRENAGEM, EM CONCRETO PRÉ-MOLDADO, DIÂMETRO INTERNO = 1 M. AF_12/2020</v>
          </cell>
          <cell r="D1717" t="str">
            <v>M</v>
          </cell>
          <cell r="E1717" t="str">
            <v>491,82</v>
          </cell>
        </row>
        <row r="1718">
          <cell r="B1718">
            <v>99289</v>
          </cell>
          <cell r="C1718" t="str">
            <v>ACRÉSCIMO PARA POÇO DE VISITA RETANGULAR PARA DRENAGEM, EM ALVENARIA COM BLOCOS DE CONCRETO, DIMENSÕES INTERNAS = 1X4 M. AF_12/2020</v>
          </cell>
          <cell r="D1718" t="str">
            <v>M</v>
          </cell>
          <cell r="E1718" t="str">
            <v>2.505,52</v>
          </cell>
        </row>
        <row r="1719">
          <cell r="B1719">
            <v>99290</v>
          </cell>
          <cell r="C1719" t="str">
            <v>BASE PARA POÇO DE VISITA RETANGULAR PARA DRENAGEM, EM ALVENARIA COM BLOCOS DE CONCRETO, DIMENSÕES INTERNAS = 1,5X1,5 M, PROFUNDIDADE = 1,40 M, EXCLUINDO TAMPÃO. AF_12/2020</v>
          </cell>
          <cell r="D1719" t="str">
            <v>UN</v>
          </cell>
          <cell r="E1719" t="str">
            <v>3.952,22</v>
          </cell>
        </row>
        <row r="1720">
          <cell r="B1720">
            <v>99291</v>
          </cell>
          <cell r="C1720" t="str">
            <v>ACRÉSCIMO PARA POÇO DE VISITA RETANGULAR PARA DRENAGEM, EM ALVENARIA COM BLOCOS DE CONCRETO, DIMENSÕES INTERNAS = 1,5X3,5 M. AF_12/2020</v>
          </cell>
          <cell r="D1720" t="str">
            <v>M</v>
          </cell>
          <cell r="E1720" t="str">
            <v>2.505,52</v>
          </cell>
        </row>
        <row r="1721">
          <cell r="B1721">
            <v>99292</v>
          </cell>
          <cell r="C1721" t="str">
            <v>BASE PARA POÇO DE VISITA CIRCULAR PARA DRENAGEM, EM ALVENARIA COM TIJOLOS CERÂMICOS MACIÇOS, DIÂMETRO INTERNO = 1,0 M, PROFUNDIDADE = 1,40 M, EXCLUINDO TAMPÃO. AF_12/2020</v>
          </cell>
          <cell r="D1721" t="str">
            <v>UN</v>
          </cell>
          <cell r="E1721" t="str">
            <v>2.510,16</v>
          </cell>
        </row>
        <row r="1722">
          <cell r="B1722">
            <v>99293</v>
          </cell>
          <cell r="C1722" t="str">
            <v>ACRÉSCIMO PARA POÇO DE VISITA CIRCULAR PARA DRENAGEM, EM ALVENARIA COM TIJOLOS CERÂMICOS MACIÇOS, DIÂMETRO INTERNO = 1 M. AF_12/2020</v>
          </cell>
          <cell r="D1722" t="str">
            <v>M</v>
          </cell>
          <cell r="E1722" t="str">
            <v>1.325,23</v>
          </cell>
        </row>
        <row r="1723">
          <cell r="B1723">
            <v>99294</v>
          </cell>
          <cell r="C1723" t="str">
            <v>BASE PARA POÇO DE VISITA RETANGULAR PARA DRENAGEM, EM ALVENARIA COM BLOCOS DE CONCRETO, DIMENSÕES INTERNAS = 1,5X4 M, PROFUNDIDADE = 1,40 M, EXCLUINDO TAMPÃO. AF_12/2020</v>
          </cell>
          <cell r="D1723" t="str">
            <v>UN</v>
          </cell>
          <cell r="E1723" t="str">
            <v>8.235,71</v>
          </cell>
        </row>
        <row r="1724">
          <cell r="B1724">
            <v>99296</v>
          </cell>
          <cell r="C1724" t="str">
            <v>ACRÉSCIMO PARA POÇO DE VISITA RETANGULAR PARA DRENAGEM, EM ALVENARIA COM BLOCOS DE CONCRETO, DIMENSÕES INTERNAS = 2,5X3 M. AF_12/2020</v>
          </cell>
          <cell r="D1724" t="str">
            <v>M</v>
          </cell>
          <cell r="E1724" t="str">
            <v>2.753,01</v>
          </cell>
        </row>
        <row r="1725">
          <cell r="B1725">
            <v>99297</v>
          </cell>
          <cell r="C1725" t="str">
            <v>ACRÉSCIMO PARA POÇO DE VISITA RETANGULAR PARA DRENAGEM, EM ALVENARIA COM BLOCOS DE CONCRETO, DIMENSÕES INTERNAS = 1,5X4 M. AF_12/2020</v>
          </cell>
          <cell r="D1725" t="str">
            <v>M</v>
          </cell>
          <cell r="E1725" t="str">
            <v>2.748,95</v>
          </cell>
        </row>
        <row r="1726">
          <cell r="B1726">
            <v>99298</v>
          </cell>
          <cell r="C1726" t="str">
            <v>BASE PARA POÇO DE VISITA RETANGULAR PARA DRENAGEM, EM ALVENARIA COM BLOCOS DE CONCRETO, DIMENSÕES INTERNAS = 2,5X3,5 M, PROFUNDIDADE = 1,40 M, EXCLUINDO TAMPÃO. AF_12/2020</v>
          </cell>
          <cell r="D1726" t="str">
            <v>UN</v>
          </cell>
          <cell r="E1726" t="str">
            <v>10.621,48</v>
          </cell>
        </row>
        <row r="1727">
          <cell r="B1727">
            <v>99299</v>
          </cell>
          <cell r="C1727" t="str">
            <v>ACRÉSCIMO PARA POÇO DE VISITA RETANGULAR PARA DRENAGEM, EM ALVENARIA COM BLOCOS DE CONCRETO, DIMENSÕES INTERNAS = 2,5X3,5 M. AF_12/2020</v>
          </cell>
          <cell r="D1727" t="str">
            <v>M</v>
          </cell>
          <cell r="E1727" t="str">
            <v>2.976,93</v>
          </cell>
        </row>
        <row r="1728">
          <cell r="B1728">
            <v>99300</v>
          </cell>
          <cell r="C1728" t="str">
            <v>BASE PARA POÇO DE VISITA RETANGULAR PARA DRENAGEM, EM ALVENARIA COM BLOCOS DE CONCRETO, DIMENSÕES INTERNAS = 2,5X4 M, PROFUNDIDADE = 1,40 M, EXCLUINDO TAMPÃO. AF_12/2020</v>
          </cell>
          <cell r="D1728" t="str">
            <v>UN</v>
          </cell>
          <cell r="E1728" t="str">
            <v>11.859,49</v>
          </cell>
        </row>
        <row r="1729">
          <cell r="B1729">
            <v>99301</v>
          </cell>
          <cell r="C1729" t="str">
            <v>BASE PARA POÇO DE VISITA RETANGULAR PARA DRENAGEM, EM ALVENARIA COM BLOCOS DE CONCRETO, DIMENSÕES INTERNAS = 2X2 M, PROFUNDIDADE = 1,40 M, EXCLUINDO TAMPÃO. AF_12/2020</v>
          </cell>
          <cell r="D1729" t="str">
            <v>UN</v>
          </cell>
          <cell r="E1729" t="str">
            <v>5.844,30</v>
          </cell>
        </row>
        <row r="1730">
          <cell r="B1730">
            <v>99302</v>
          </cell>
          <cell r="C1730" t="str">
            <v>ACRÉSCIMO PARA POÇO DE VISITA RETANGULAR PARA DRENAGEM, EM ALVENARIA COM BLOCOS DE CONCRETO, DIMENSÕES INTERNAS = 2,5X4 M. AF_12/2020</v>
          </cell>
          <cell r="D1730" t="str">
            <v>M</v>
          </cell>
          <cell r="E1730" t="str">
            <v>3.204,93</v>
          </cell>
        </row>
        <row r="1731">
          <cell r="B1731">
            <v>99303</v>
          </cell>
          <cell r="C1731" t="str">
            <v>BASE PARA POÇO DE VISITA RETANGULAR PARA DRENAGEM, EM ALVENARIA COM BLOCOS DE CONCRETO, DIMENSÕES INTERNAS = 3X3 M, PROFUNDIDADE = 1,40 M, EXCLUINDO TAMPÃO. AF_12/2020</v>
          </cell>
          <cell r="D1731" t="str">
            <v>UN</v>
          </cell>
          <cell r="E1731" t="str">
            <v>10.850,75</v>
          </cell>
        </row>
        <row r="1732">
          <cell r="B1732">
            <v>99304</v>
          </cell>
          <cell r="C1732" t="str">
            <v>ACRÉSCIMO PARA POÇO DE VISITA RETANGULAR PARA DRENAGEM, EM ALVENARIA COM BLOCOS DE CONCRETO, DIMENSÕES INTERNAS = 3X3 M. AF_12/2020</v>
          </cell>
          <cell r="D1732" t="str">
            <v>M</v>
          </cell>
          <cell r="E1732" t="str">
            <v>2.980,99</v>
          </cell>
        </row>
        <row r="1733">
          <cell r="B1733">
            <v>99305</v>
          </cell>
          <cell r="C1733" t="str">
            <v>BASE PARA POÇO DE VISITA RETANGULAR PARA DRENAGEM, EM ALVENARIA COM BLOCOS DE CONCRETO, DIMENSÕES INTERNAS = 3X3,5 M, PROFUNDIDADE = 1,40 M, EXCLUINDO TAMPÃO. AF_12/2020</v>
          </cell>
          <cell r="D1733" t="str">
            <v>UN</v>
          </cell>
          <cell r="E1733" t="str">
            <v>12.277,44</v>
          </cell>
        </row>
        <row r="1734">
          <cell r="B1734">
            <v>99306</v>
          </cell>
          <cell r="C1734" t="str">
            <v>ACRÉSCIMO PARA POÇO DE VISITA RETANGULAR PARA DRENAGEM, EM ALVENARIA COM BLOCOS DE CONCRETO, DIMENSÕES INTERNAS = 3X3,5 M. AF_12/2020</v>
          </cell>
          <cell r="D1734" t="str">
            <v>M</v>
          </cell>
          <cell r="E1734" t="str">
            <v>3.204,93</v>
          </cell>
        </row>
        <row r="1735">
          <cell r="B1735">
            <v>99307</v>
          </cell>
          <cell r="C1735" t="str">
            <v>ACRÉSCIMO PARA POÇO DE VISITA RETANGULAR PARA DRENAGEM, EM ALVENARIA COM BLOCOS DE CONCRETO, DIMENSÕES INTERNAS = 2X2 M. AF_12/2020</v>
          </cell>
          <cell r="D1735" t="str">
            <v>M</v>
          </cell>
          <cell r="E1735" t="str">
            <v>2.077,10</v>
          </cell>
        </row>
        <row r="1736">
          <cell r="B1736">
            <v>99308</v>
          </cell>
          <cell r="C1736" t="str">
            <v>BASE PARA POÇO DE VISITA RETANGULAR PARA DRENAGEM, EM ALVENARIA COM BLOCOS DE CONCRETO, DIMENSÕES INTERNAS = 3X4 M, PROFUNDIDADE = 1,40 M, EXCLUINDO TAMPÃO. AF_12/2020</v>
          </cell>
          <cell r="D1736" t="str">
            <v>UN</v>
          </cell>
          <cell r="E1736" t="str">
            <v>13.704,14</v>
          </cell>
        </row>
        <row r="1737">
          <cell r="B1737">
            <v>99309</v>
          </cell>
          <cell r="C1737" t="str">
            <v>ACRÉSCIMO PARA POÇO DE VISITA RETANGULAR PARA DRENAGEM, EM ALVENARIA COM BLOCOS DE CONCRETO, DIMENSÕES INTERNAS = 3X4 M. AF_12/2020</v>
          </cell>
          <cell r="D1737" t="str">
            <v>M</v>
          </cell>
          <cell r="E1737" t="str">
            <v>3.432,97</v>
          </cell>
        </row>
        <row r="1738">
          <cell r="B1738">
            <v>99310</v>
          </cell>
          <cell r="C1738" t="str">
            <v>BASE PARA POÇO DE VISITA RETANGULAR PARA DRENAGEM, EM ALVENARIA COM BLOCOS DE CONCRETO, DIMENSÕES INTERNAS = 3,5X3,5 M, PROFUNDIDADE = 1,40 M, EXCLUINDO TAMPÃO. AF_12/2020</v>
          </cell>
          <cell r="D1738" t="str">
            <v>UN</v>
          </cell>
          <cell r="E1738" t="str">
            <v>13.933,49</v>
          </cell>
        </row>
        <row r="1739">
          <cell r="B1739">
            <v>99311</v>
          </cell>
          <cell r="C1739" t="str">
            <v>ACRÉSCIMO PARA POÇO DE VISITA RETANGULAR PARA DRENAGEM, EM ALVENARIA COM BLOCOS DE CONCRETO, DIMENSÕES INTERNAS = 3,5X3,5 M. AF_12/2020</v>
          </cell>
          <cell r="D1739" t="str">
            <v>M</v>
          </cell>
          <cell r="E1739" t="str">
            <v>3.432,97</v>
          </cell>
        </row>
        <row r="1740">
          <cell r="B1740">
            <v>99312</v>
          </cell>
          <cell r="C1740" t="str">
            <v>BASE PARA POÇO DE VISITA RETANGULAR PARA DRENAGEM, EM ALVENARIA COM BLOCOS DE CONCRETO, DIMENSÕES INTERNAS = 2X2,5 M, PROFUNDIDADE = 1,40 M, EXCLUINDO TAMPÃO. AF_12/2020</v>
          </cell>
          <cell r="D1740" t="str">
            <v>UN</v>
          </cell>
          <cell r="E1740" t="str">
            <v>6.860,81</v>
          </cell>
        </row>
        <row r="1741">
          <cell r="B1741">
            <v>99313</v>
          </cell>
          <cell r="C1741" t="str">
            <v>BASE PARA POÇO DE VISITA RETANGULAR PARA DRENAGEM, EM ALVENARIA COM BLOCOS DE CONCRETO, DIMENSÕES INTERNAS = 3,5X4 M, PROFUNDIDADE = 1,40 M, EXCLUINDO TAMPÃO. AF_12/2020</v>
          </cell>
          <cell r="D1741" t="str">
            <v>UN</v>
          </cell>
          <cell r="E1741" t="str">
            <v>15.548,71</v>
          </cell>
        </row>
        <row r="1742">
          <cell r="B1742">
            <v>99314</v>
          </cell>
          <cell r="C1742" t="str">
            <v>ACRÉSCIMO PARA POÇO DE VISITA RETANGULAR PARA DRENAGEM, EM ALVENARIA COM BLOCOS DE CONCRETO, DIMENSÕES INTERNAS = 3,5X4 M. AF_12/2020</v>
          </cell>
          <cell r="D1742" t="str">
            <v>M</v>
          </cell>
          <cell r="E1742" t="str">
            <v>3.660,98</v>
          </cell>
        </row>
        <row r="1743">
          <cell r="B1743">
            <v>99315</v>
          </cell>
          <cell r="C1743" t="str">
            <v>BASE PARA POÇO DE VISITA RETANGULAR PARA DRENAGEM, EM ALVENARIA COM BLOCOS DE CONCRETO, DIMENSÕES INTERNAS = 4X4 M, PROFUNDIDADE = 1,40 M, EXCLUINDO TAMPÃO. AF_12/2020</v>
          </cell>
          <cell r="D1743" t="str">
            <v>UN</v>
          </cell>
          <cell r="E1743" t="str">
            <v>17.393,40</v>
          </cell>
        </row>
        <row r="1744">
          <cell r="B1744">
            <v>99317</v>
          </cell>
          <cell r="C1744" t="str">
            <v>ACRÉSCIMO PARA POÇO DE VISITA RETANGULAR PARA DRENAGEM, EM ALVENARIA COM BLOCOS DE CONCRETO, DIMENSÕES INTERNAS = 2X2,5 M. AF_12/2020</v>
          </cell>
          <cell r="D1744" t="str">
            <v>M</v>
          </cell>
          <cell r="E1744" t="str">
            <v>2.301,02</v>
          </cell>
        </row>
        <row r="1745">
          <cell r="B1745">
            <v>99318</v>
          </cell>
          <cell r="C1745" t="str">
            <v>CHAMINÉ CIRCULAR PARA POÇO DE VISITA PARA DRENAGEM, EM CONCRETO PRÉ-MOLDADO, DIÂMETRO INTERNO = 0,6 M. AF_12/2020</v>
          </cell>
          <cell r="D1745" t="str">
            <v>M</v>
          </cell>
          <cell r="E1745" t="str">
            <v>272,83</v>
          </cell>
        </row>
        <row r="1746">
          <cell r="B1746">
            <v>99319</v>
          </cell>
          <cell r="C1746" t="str">
            <v>CHAMINÉ CIRCULAR PARA POÇO DE VISITA PARA DRENAGEM, EM ALVENARIA COM TIJOLOS CERÂMICOS MACIÇOS, DIÂMETRO INTERNO = 0,6 M. AF_12/2020</v>
          </cell>
          <cell r="D1746" t="str">
            <v>M</v>
          </cell>
          <cell r="E1746" t="str">
            <v>874,23</v>
          </cell>
        </row>
        <row r="1747">
          <cell r="B1747">
            <v>99320</v>
          </cell>
          <cell r="C1747" t="str">
            <v>BASE PARA POÇO DE VISITA RETANGULAR PARA DRENAGEM, EM ALVENARIA COM BLOCOS DE CONCRETO, DIMENSÕES INTERNAS = 2X3 M, PROFUNDIDADE = 1,40 M, EXCLUINDO TAMPÃO. AF_12/2020</v>
          </cell>
          <cell r="D1747" t="str">
            <v>UN</v>
          </cell>
          <cell r="E1747" t="str">
            <v>7.940,49</v>
          </cell>
        </row>
        <row r="1748">
          <cell r="B1748">
            <v>99321</v>
          </cell>
          <cell r="C1748" t="str">
            <v>ACRÉSCIMO PARA POÇO DE VISITA RETANGULAR PARA DRENAGEM, EM ALVENARIA COM BLOCOS DE CONCRETO, DIMENSÕES INTERNAS = 2X3 M. AF_12/2020</v>
          </cell>
          <cell r="D1748" t="str">
            <v>M</v>
          </cell>
          <cell r="E1748" t="str">
            <v>2.525,02</v>
          </cell>
        </row>
        <row r="1749">
          <cell r="B1749">
            <v>99322</v>
          </cell>
          <cell r="C1749" t="str">
            <v>BASE PARA POÇO DE VISITA RETANGULAR PARA DRENAGEM, EM ALVENARIA COM BLOCOS DE CONCRETO, DIMENSÕES INTERNAS = 2X3,5 M, PROFUNDIDADE = 1,40 M, EXCLUINDO TAMPÃO. AF_12/2020</v>
          </cell>
          <cell r="D1749" t="str">
            <v>UN</v>
          </cell>
          <cell r="E1749" t="str">
            <v>8.965,00</v>
          </cell>
        </row>
        <row r="1750">
          <cell r="B1750">
            <v>99323</v>
          </cell>
          <cell r="C1750" t="str">
            <v>ACRÉSCIMO PARA POÇO DE VISITA RETANGULAR PARA DRENAGEM, EM ALVENARIA COM BLOCOS DE CONCRETO, DIMENSÕES INTERNAS = 2X3,5 M. AF_12/2020</v>
          </cell>
          <cell r="D1750" t="str">
            <v>M</v>
          </cell>
          <cell r="E1750" t="str">
            <v>2.748,95</v>
          </cell>
        </row>
        <row r="1751">
          <cell r="B1751">
            <v>99324</v>
          </cell>
          <cell r="C1751" t="str">
            <v>BASE PARA POÇO DE VISITA RETANGULAR PARA DRENAGEM, EM ALVENARIA COM BLOCOS DE CONCRETO, DIMENSÕES INTERNAS = 2X4 M, PROFUNDIDADE = 1,40 M, EXCLUINDO TAMPÃO. AF_12/2020</v>
          </cell>
          <cell r="D1751" t="str">
            <v>UN</v>
          </cell>
          <cell r="E1751" t="str">
            <v>9.989,51</v>
          </cell>
        </row>
        <row r="1752">
          <cell r="B1752">
            <v>99325</v>
          </cell>
          <cell r="C1752" t="str">
            <v>ACRÉSCIMO PARA POÇO DE VISITA RETANGULAR PARA DRENAGEM, EM ALVENARIA COM BLOCOS DE CONCRETO, DIMENSÕES INTERNAS = 2X4 M. AF_12/2020</v>
          </cell>
          <cell r="D1752" t="str">
            <v>M</v>
          </cell>
          <cell r="E1752" t="str">
            <v>2.976,93</v>
          </cell>
        </row>
        <row r="1753">
          <cell r="B1753">
            <v>99326</v>
          </cell>
          <cell r="C1753" t="str">
            <v>BASE PARA POÇO DE VISITA RETANGULAR PARA DRENAGEM, EM ALVENARIA COM BLOCOS DE CONCRETO, DIMENSÕES INTERNAS = 2,5X2,5 M, PROFUNDIDADE = 1,40 M, EXCLUINDO TAMPÃO. AF_12/2020</v>
          </cell>
          <cell r="D1753" t="str">
            <v>UN</v>
          </cell>
          <cell r="E1753" t="str">
            <v>8.145,51</v>
          </cell>
        </row>
        <row r="1754">
          <cell r="B1754">
            <v>99327</v>
          </cell>
          <cell r="C1754" t="str">
            <v>ACRÉSCIMO PARA POÇO DE VISITA RETANGULAR PARA DRENAGEM, EM ALVENARIA COM BLOCOS DE CONCRETO, DIMENSÕES INTERNAS = 4X4 M. AF_12/2020</v>
          </cell>
          <cell r="D1754" t="str">
            <v>M</v>
          </cell>
          <cell r="E1754" t="str">
            <v>3.849,28</v>
          </cell>
        </row>
        <row r="1755">
          <cell r="B1755">
            <v>101800</v>
          </cell>
          <cell r="C1755" t="str">
            <v>CAIXA COM GRELHA RETANGULAR DE FERRO FUNDIDO, EM ALVENARIA COM TIJOLOS CERÂMICOS MACIÇOS, DIMENSÕES INTERNAS: 0,30 X 1,00 X 1,00. AF_12/2020</v>
          </cell>
          <cell r="D1755" t="str">
            <v>UN</v>
          </cell>
          <cell r="E1755" t="str">
            <v>1.460,48</v>
          </cell>
        </row>
        <row r="1756">
          <cell r="B1756">
            <v>101801</v>
          </cell>
          <cell r="C1756" t="str">
            <v>CAIXA COM GRELHA RETANGULAR DE FERRO FUNDIDO, EM ALVENARIA COM BLOCOS DE CONCRETO, DIMENSÕES INTERNAS: 0,30 X 1,00 X 1,00. AF_12/2020</v>
          </cell>
          <cell r="D1756" t="str">
            <v>UN</v>
          </cell>
          <cell r="E1756" t="str">
            <v>977,72</v>
          </cell>
        </row>
        <row r="1757">
          <cell r="B1757">
            <v>101806</v>
          </cell>
          <cell r="C1757" t="str">
            <v>CAIXA ENTERRADA DISTRIBUIDORA DE VAZÃO (SUMIDOUROS MÚLTIPLOS), RETANGULAR, EM ALVENARIA COM TIJOLOS MACIÇOS, DIMENSÕES INTERNAS: 0,60 X 0,60 X 0,50 M. AF_12/2020</v>
          </cell>
          <cell r="D1757" t="str">
            <v>UN</v>
          </cell>
          <cell r="E1757" t="str">
            <v>517,30</v>
          </cell>
        </row>
        <row r="1758">
          <cell r="B1758">
            <v>101807</v>
          </cell>
          <cell r="C1758" t="str">
            <v>CAIXA ENTERRADA DISTRIBUIDORA DE VAZÃO (SUMIDOUROS MÚLTIPLOS), RETANGULAR, EM ALVENARIA COM BLOCOS DE CONCRETO, DIMENSÕES INTERNAS: 0,60 X 0,60 X 0,50 M. AF_12/2020</v>
          </cell>
          <cell r="D1758" t="str">
            <v>UN</v>
          </cell>
          <cell r="E1758" t="str">
            <v>453,87</v>
          </cell>
        </row>
        <row r="1759">
          <cell r="B1759">
            <v>101808</v>
          </cell>
          <cell r="C1759" t="str">
            <v>CAIXA ENTERRADA DISTRIBUIDORA DE VAZÃO (SUMIDOUROS MÚLTIPLOS), RETANGULAR, EM CONCRETO PRÉ-MOLDADO, DIMENSÕES INTERNAS: 0,60 X 0,60 X 0,50 M. AF_12/2020</v>
          </cell>
          <cell r="D1759" t="str">
            <v>UN</v>
          </cell>
          <cell r="E1759" t="str">
            <v>516,70</v>
          </cell>
        </row>
        <row r="1760">
          <cell r="B1760">
            <v>101809</v>
          </cell>
          <cell r="C1760" t="str">
            <v>BASE PARA POCO DE VISITA RETANGULAR PARA ESGOTO E DRENAGEM, EM CONCRETO ESTRUTURAL, DIMENSÕES INTERNAS DE 90X150 M, PROFUNDIDADE DE 1,25 M, EXCLUINDO TAMPÃO. AF_12/2020</v>
          </cell>
          <cell r="D1760" t="str">
            <v>UN</v>
          </cell>
          <cell r="E1760" t="str">
            <v>2.907,35</v>
          </cell>
        </row>
        <row r="1761">
          <cell r="B1761">
            <v>102139</v>
          </cell>
          <cell r="C1761" t="str">
            <v>BASE PARA POÇO DE VISITA CIRCULAR PARA  ESGOTO, EM CONCRETO PRÉ-MOLDADO, DIÂMETRO INTERNO = 1,20 M, PROFUNDIDADE = 1,60 M, EXCLUINDO TAMPÃO. AF_12/2020</v>
          </cell>
          <cell r="D1761" t="str">
            <v>UN</v>
          </cell>
          <cell r="E1761" t="str">
            <v>1.714,71</v>
          </cell>
        </row>
        <row r="1762">
          <cell r="B1762">
            <v>102141</v>
          </cell>
          <cell r="C1762" t="str">
            <v>BASE PARA POÇO DE VISITA CIRCULAR PARA  ESGOTO, EM CONCRETO PRÉ-MOLDADO, DIÂMETRO INTERNO = 1,50 M, PROFUNDIDADE = 1,35 M, EXCLUINDO TAMPÃO. AF_12/2020</v>
          </cell>
          <cell r="D1762" t="str">
            <v>UN</v>
          </cell>
          <cell r="E1762" t="str">
            <v>2.661,80</v>
          </cell>
        </row>
        <row r="1763">
          <cell r="B1763">
            <v>102142</v>
          </cell>
          <cell r="C1763" t="str">
            <v>BASE PARA POÇO DE VISITA CIRCULAR PARA DRENAGEM, EM CONCRETO PRÉ-MOLDADO, DIÂMETRO INTERNO = 1,50 M, PROFUNDIDADE = 1,35 M, EXCLUINDO TAMPÃO. AF_12/2020</v>
          </cell>
          <cell r="D1763" t="str">
            <v>UN</v>
          </cell>
          <cell r="E1763" t="str">
            <v>2.617,66</v>
          </cell>
        </row>
        <row r="1764">
          <cell r="B1764">
            <v>102457</v>
          </cell>
          <cell r="C1764" t="str">
            <v>BASE PARA POÇO DE VISITA CIRCULAR PARA DRENAGEM, EM CONCRETO PRÉ-MOLDADO, DIÂMETRO INTERNO = 1,20 M, PROFUNDIDADE = 1,60 M, EXCLUINDO TAMPÃO. AF_05/2021</v>
          </cell>
          <cell r="D1764" t="str">
            <v>UN</v>
          </cell>
          <cell r="E1764" t="str">
            <v>1.671,46</v>
          </cell>
        </row>
        <row r="1765">
          <cell r="B1765">
            <v>94263</v>
          </cell>
          <cell r="C1765" t="str">
            <v>GUIA (MEIO-FIO) CONCRETO, MOLDADA  IN LOCO  EM TRECHO RETO COM EXTRUSORA, 13 CM BASE X 22 CM ALTURA. AF_06/2016</v>
          </cell>
          <cell r="D1765" t="str">
            <v>M</v>
          </cell>
          <cell r="E1765" t="str">
            <v>34,35</v>
          </cell>
        </row>
        <row r="1766">
          <cell r="B1766">
            <v>94264</v>
          </cell>
          <cell r="C1766" t="str">
            <v>GUIA (MEIO-FIO) CONCRETO, MOLDADA  IN LOCO  EM TRECHO CURVO COM EXTRUSORA, 13 CM BASE X 22 CM ALTURA. AF_06/2016</v>
          </cell>
          <cell r="D1766" t="str">
            <v>M</v>
          </cell>
          <cell r="E1766" t="str">
            <v>37,49</v>
          </cell>
        </row>
        <row r="1767">
          <cell r="B1767">
            <v>94265</v>
          </cell>
          <cell r="C1767" t="str">
            <v>GUIA (MEIO-FIO) CONCRETO, MOLDADA  IN LOCO  EM TRECHO RETO COM EXTRUSORA, 15 CM BASE X 30 CM ALTURA. AF_06/2016</v>
          </cell>
          <cell r="D1767" t="str">
            <v>M</v>
          </cell>
          <cell r="E1767" t="str">
            <v>46,92</v>
          </cell>
        </row>
        <row r="1768">
          <cell r="B1768">
            <v>94266</v>
          </cell>
          <cell r="C1768" t="str">
            <v>GUIA (MEIO-FIO) CONCRETO, MOLDADA  IN LOCO  EM TRECHO CURVO COM EXTRUSORA, 15 CM BASE X 30 CM ALTURA. AF_06/2016</v>
          </cell>
          <cell r="D1768" t="str">
            <v>M</v>
          </cell>
          <cell r="E1768" t="str">
            <v>50,51</v>
          </cell>
        </row>
        <row r="1769">
          <cell r="B1769">
            <v>94267</v>
          </cell>
          <cell r="C1769" t="str">
            <v>GUIA (MEIO-FIO) E SARJETA CONJUGADOS DE CONCRETO, MOLDADA  IN LOCO  EM TRECHO RETO COM EXTRUSORA, 45 CM BASE (15 CM BASE DA GUIA + 30 CM BASE DA SARJETA) X 22 CM ALTURA. AF_06/2016</v>
          </cell>
          <cell r="D1769" t="str">
            <v>M</v>
          </cell>
          <cell r="E1769" t="str">
            <v>56,73</v>
          </cell>
        </row>
        <row r="1770">
          <cell r="B1770">
            <v>94268</v>
          </cell>
          <cell r="C1770" t="str">
            <v>GUIA (MEIO-FIO) E SARJETA CONJUGADOS DE CONCRETO, MOLDADA  IN LOCO  EM TRECHO CURVO COM EXTRUSORA, 45 CM BASE (15 CM BASE DA GUIA + 30 CM BASE DA SARJETA) X 22 CM ALTURA. AF_06/2016</v>
          </cell>
          <cell r="D1770" t="str">
            <v>M</v>
          </cell>
          <cell r="E1770" t="str">
            <v>60,69</v>
          </cell>
        </row>
        <row r="1771">
          <cell r="B1771">
            <v>94269</v>
          </cell>
          <cell r="C1771" t="str">
            <v>GUIA (MEIO-FIO) E SARJETA CONJUGADOS DE CONCRETO, MOLDADA  IN LOCO  EM TRECHO RETO COM EXTRUSORA, 60 CM BASE (15 CM BASE DA GUIA + 45 CM BASE DA SARJETA) X 26 CM ALTURA. AF_06/2016</v>
          </cell>
          <cell r="D1771" t="str">
            <v>M</v>
          </cell>
          <cell r="E1771" t="str">
            <v>82,82</v>
          </cell>
        </row>
        <row r="1772">
          <cell r="B1772">
            <v>94270</v>
          </cell>
          <cell r="C1772" t="str">
            <v>GUIA (MEIO-FIO) E SARJETA CONJUGADOS DE CONCRETO, MOLDADA IN LOCO  EM TRECHO CURVO COM EXTRUSORA, 60 CM BASE (15 CM BASE DA GUIA + 45 CM BASE DA SARJETA) X 26 CM ALTURA. AF_06/2016</v>
          </cell>
          <cell r="D1772" t="str">
            <v>M</v>
          </cell>
          <cell r="E1772" t="str">
            <v>88,33</v>
          </cell>
        </row>
        <row r="1773">
          <cell r="B1773">
            <v>94271</v>
          </cell>
          <cell r="C1773" t="str">
            <v>GUIA (MEIO-FIO) E SARJETA CONJUGADOS DE CONCRETO, MOLDADA  IN LOCO  EM TRECHO RETO COM EXTRUSORA, 65 CM BASE (15 CM BASE DA GUIA + 50 CM BASE DA SARJETA) X 26 CM ALTURA. AF_06/2016</v>
          </cell>
          <cell r="D1773" t="str">
            <v>M</v>
          </cell>
          <cell r="E1773" t="str">
            <v>101,08</v>
          </cell>
        </row>
        <row r="1774">
          <cell r="B1774">
            <v>94272</v>
          </cell>
          <cell r="C1774" t="str">
            <v>GUIA (MEIO-FIO) E SARJETA CONJUGADOS DE CONCRETO, MOLDADA  IN LOCO  EM TRECHO CURVO COM EXTRUSORA, 65 CM BASE (15 CM BASE DA GUIA + 50 CM BASE DA SARJETA) X 26 CM ALTURA. AF_06/2016</v>
          </cell>
          <cell r="D1774" t="str">
            <v>M</v>
          </cell>
          <cell r="E1774" t="str">
            <v>108,41</v>
          </cell>
        </row>
        <row r="1775">
          <cell r="B1775">
            <v>94273</v>
          </cell>
          <cell r="C1775" t="str">
            <v>ASSENTAMENTO DE GUIA (MEIO-FIO) EM TRECHO RETO, CONFECCIONADA EM CONCRETO PRÉ-FABRICADO, DIMENSÕES 100X15X13X30 CM (COMPRIMENTO X BASE INFERIOR X BASE SUPERIOR X ALTURA), PARA VIAS URBANAS (USO VIÁRIO). AF_06/2016</v>
          </cell>
          <cell r="D1775" t="str">
            <v>M</v>
          </cell>
          <cell r="E1775" t="str">
            <v>53,28</v>
          </cell>
        </row>
        <row r="1776">
          <cell r="B1776">
            <v>94274</v>
          </cell>
          <cell r="C1776" t="str">
            <v>ASSENTAMENTO DE GUIA (MEIO-FIO) EM TRECHO CURVO, CONFECCIONADA EM CONCRETO PRÉ-FABRICADO, DIMENSÕES 100X15X13X30 CM (COMPRIMENTO X BASE INFERIOR X BASE SUPERIOR X ALTURA), PARA VIAS URBANAS (USO VIÁRIO). AF_06/2016</v>
          </cell>
          <cell r="D1776" t="str">
            <v>M</v>
          </cell>
          <cell r="E1776" t="str">
            <v>56,86</v>
          </cell>
        </row>
        <row r="1777">
          <cell r="B1777">
            <v>94275</v>
          </cell>
          <cell r="C1777" t="str">
            <v>ASSENTAMENTO DE GUIA (MEIO-FIO) EM TRECHO RETO, CONFECCIONADA EM CONCRETO PRÉ-FABRICADO, DIMENSÕES 100X15X13X20 CM (COMPRIMENTO X BASE INFERIOR X BASE SUPERIOR X ALTURA), PARA URBANIZAÇÃO INTERNA DE EMPREENDIMENTOS. AF_06/2016_P</v>
          </cell>
          <cell r="D1777" t="str">
            <v>M</v>
          </cell>
          <cell r="E1777" t="str">
            <v>51,23</v>
          </cell>
        </row>
        <row r="1778">
          <cell r="B1778">
            <v>94276</v>
          </cell>
          <cell r="C1778" t="str">
            <v>ASSENTAMENTO DE GUIA (MEIO-FIO) EM TRECHO CURVO, CONFECCIONADA EM CONCRETO PRÉ-FABRICADO, DIMENSÕES 100X15X13X20 CM (COMPRIMENTO X BASE INFERIOR X BASE SUPERIOR X ALTURA), PARA URBANIZAÇÃO INTERNA DE EMPREENDIMENTOS. AF_06/2016_P</v>
          </cell>
          <cell r="D1778" t="str">
            <v>M</v>
          </cell>
          <cell r="E1778" t="str">
            <v>54,82</v>
          </cell>
        </row>
        <row r="1779">
          <cell r="B1779">
            <v>94277</v>
          </cell>
          <cell r="C1779" t="str">
            <v>ASSENTAMENTO DE GUIA (MEIO-FIO) EM TRECHO RETO, CONFECCIONADA EM CONCRETO PRÉ-FABRICADO, DIMENSÕES 80X08X08X25 CM (COMPRIMENTO X BASE INFERIOR X BASE SUPERIOR X ALTURA), PARA URBANIZAÇÃO INTERNA DE EMPREENDIMENTOS. AF_06/2016</v>
          </cell>
          <cell r="D1779" t="str">
            <v>M</v>
          </cell>
          <cell r="E1779" t="str">
            <v>42,15</v>
          </cell>
        </row>
        <row r="1780">
          <cell r="B1780">
            <v>94278</v>
          </cell>
          <cell r="C1780" t="str">
            <v>ASSENTAMENTO DE GUIA (MEIO-FIO) EM TRECHO CURVO, CONFECCIONADA EM CONCRETO PRÉ-FABRICADO, DIMENSÕES 80X08X08X25 CM (COMPRIMENTO X BASE INFERIOR X BASE SUPERIOR X ALTURA), PARA URBANIZAÇÃO INTERNA DE EMPREENDIMENTOS. AF_06/2016</v>
          </cell>
          <cell r="D1780" t="str">
            <v>M</v>
          </cell>
          <cell r="E1780" t="str">
            <v>45,73</v>
          </cell>
        </row>
        <row r="1781">
          <cell r="B1781">
            <v>94279</v>
          </cell>
          <cell r="C1781" t="str">
            <v>ASSENTAMENTO DE GUIA (MEIO-FIO) EM TRECHO RETO, CONFECCIONADA EM CONCRETO PRÉ-FABRICADO, DIMENSÕES 39X6,5X6,5X19 CM (COMPRIMENTO X BASE INFERIOR X BASE SUPERIOR X ALTURA), PARA DELIMITAÇÃO DE JARDINS, PRAÇAS OU PASSEIOS. AF_05/2016</v>
          </cell>
          <cell r="D1781" t="str">
            <v>M</v>
          </cell>
          <cell r="E1781" t="str">
            <v>49,57</v>
          </cell>
        </row>
        <row r="1782">
          <cell r="B1782">
            <v>94280</v>
          </cell>
          <cell r="C1782" t="str">
            <v>ASSENTAMENTO DE GUIA (MEIO-FIO) EM TRECHO CURVO, CONFECCIONADA EM CONCRETO PRÉ-FABRICADO, DIMENSÕES 39X6,5X6,5X19 CM (COMPRIMENTO X BASE INFERIOR X BASE SUPERIOR X ALTURA), PARA DELIMITAÇÃO DE JARDINS, PRAÇAS OU PASSEIOS. AF_05/2016</v>
          </cell>
          <cell r="D1782" t="str">
            <v>M</v>
          </cell>
          <cell r="E1782" t="str">
            <v>53,15</v>
          </cell>
        </row>
        <row r="1783">
          <cell r="B1783">
            <v>94281</v>
          </cell>
          <cell r="C1783" t="str">
            <v>EXECUÇÃO DE SARJETA DE CONCRETO USINADO, MOLDADA  IN LOCO  EM TRECHO RETO, 30 CM BASE X 15 CM ALTURA. AF_06/2016</v>
          </cell>
          <cell r="D1783" t="str">
            <v>M</v>
          </cell>
          <cell r="E1783" t="str">
            <v>57,01</v>
          </cell>
        </row>
        <row r="1784">
          <cell r="B1784">
            <v>94282</v>
          </cell>
          <cell r="C1784" t="str">
            <v>EXECUÇÃO DE SARJETA DE CONCRETO USINADO, MOLDADA  IN LOCO  EM TRECHO CURVO, 30 CM BASE X 15 CM ALTURA. AF_06/2016</v>
          </cell>
          <cell r="D1784" t="str">
            <v>M</v>
          </cell>
          <cell r="E1784" t="str">
            <v>67,91</v>
          </cell>
        </row>
        <row r="1785">
          <cell r="B1785">
            <v>94283</v>
          </cell>
          <cell r="C1785" t="str">
            <v>EXECUÇÃO DE SARJETA DE CONCRETO USINADO, MOLDADA  IN LOCO  EM TRECHO RETO, 45 CM BASE X 15 CM ALTURA. AF_06/2016</v>
          </cell>
          <cell r="D1785" t="str">
            <v>M</v>
          </cell>
          <cell r="E1785" t="str">
            <v>75,48</v>
          </cell>
        </row>
        <row r="1786">
          <cell r="B1786">
            <v>94284</v>
          </cell>
          <cell r="C1786" t="str">
            <v>EXECUÇÃO DE SARJETA DE CONCRETO USINADO, MOLDADA  IN LOCO  EM TRECHO CURVO, 45 CM BASE X 15 CM ALTURA. AF_06/2016</v>
          </cell>
          <cell r="D1786" t="str">
            <v>M</v>
          </cell>
          <cell r="E1786" t="str">
            <v>86,39</v>
          </cell>
        </row>
        <row r="1787">
          <cell r="B1787">
            <v>94285</v>
          </cell>
          <cell r="C1787" t="str">
            <v>EXECUÇÃO DE SARJETA DE CONCRETO USINADO, MOLDADA  IN LOCO  EM TRECHO RETO, 60 CM BASE X 15 CM ALTURA. AF_06/2016</v>
          </cell>
          <cell r="D1787" t="str">
            <v>M</v>
          </cell>
          <cell r="E1787" t="str">
            <v>93,44</v>
          </cell>
        </row>
        <row r="1788">
          <cell r="B1788">
            <v>94286</v>
          </cell>
          <cell r="C1788" t="str">
            <v>EXECUÇÃO DE SARJETA DE CONCRETO USINADO, MOLDADA  IN LOCO  EM TRECHO CURVO, 60 CM BASE X 15 CM ALTURA. AF_06/2016</v>
          </cell>
          <cell r="D1788" t="str">
            <v>M</v>
          </cell>
          <cell r="E1788" t="str">
            <v>104,34</v>
          </cell>
        </row>
        <row r="1789">
          <cell r="B1789">
            <v>94287</v>
          </cell>
          <cell r="C1789" t="str">
            <v>EXECUÇÃO DE SARJETA DE CONCRETO USINADO, MOLDADA  IN LOCO  EM TRECHO RETO, 30 CM BASE X 10 CM ALTURA. AF_06/2016</v>
          </cell>
          <cell r="D1789" t="str">
            <v>M</v>
          </cell>
          <cell r="E1789" t="str">
            <v>43,31</v>
          </cell>
        </row>
        <row r="1790">
          <cell r="B1790">
            <v>94288</v>
          </cell>
          <cell r="C1790" t="str">
            <v>EXECUÇÃO DE SARJETA DE CONCRETO USINADO, MOLDADA  IN LOCO  EM TRECHO CURVO, 30 CM BASE X 10 CM ALTURA. AF_06/2016</v>
          </cell>
          <cell r="D1790" t="str">
            <v>M</v>
          </cell>
          <cell r="E1790" t="str">
            <v>52,84</v>
          </cell>
        </row>
        <row r="1791">
          <cell r="B1791">
            <v>94289</v>
          </cell>
          <cell r="C1791" t="str">
            <v>EXECUÇÃO DE SARJETA DE CONCRETO USINADO, MOLDADA  IN LOCO  EM TRECHO RETO, 45 CM BASE X 10 CM ALTURA. AF_06/2016</v>
          </cell>
          <cell r="D1791" t="str">
            <v>M</v>
          </cell>
          <cell r="E1791" t="str">
            <v>56,42</v>
          </cell>
        </row>
        <row r="1792">
          <cell r="B1792">
            <v>94290</v>
          </cell>
          <cell r="C1792" t="str">
            <v>EXECUÇÃO DE SARJETA DE CONCRETO USINADO, MOLDADA  IN LOCO  EM TRECHO CURVO, 45 CM BASE X 10 CM ALTURA. AF_06/2016</v>
          </cell>
          <cell r="D1792" t="str">
            <v>M</v>
          </cell>
          <cell r="E1792" t="str">
            <v>65,95</v>
          </cell>
        </row>
        <row r="1793">
          <cell r="B1793">
            <v>94291</v>
          </cell>
          <cell r="C1793" t="str">
            <v>EXECUÇÃO DE SARJETA DE CONCRETO USINADO, MOLDADA  IN LOCO  EM TRECHO RETO, 60 CM BASE X 10 CM ALTURA. AF_06/2016</v>
          </cell>
          <cell r="D1793" t="str">
            <v>M</v>
          </cell>
          <cell r="E1793" t="str">
            <v>69,03</v>
          </cell>
        </row>
        <row r="1794">
          <cell r="B1794">
            <v>94292</v>
          </cell>
          <cell r="C1794" t="str">
            <v>EXECUÇÃO DE SARJETA DE CONCRETO USINADO, MOLDADA  IN LOCO  EM TRECHO CURVO, 60 CM BASE X 10 CM ALTURA. AF_06/2016</v>
          </cell>
          <cell r="D1794" t="str">
            <v>M</v>
          </cell>
          <cell r="E1794" t="str">
            <v>78,56</v>
          </cell>
        </row>
        <row r="1795">
          <cell r="B1795">
            <v>94293</v>
          </cell>
          <cell r="C1795" t="str">
            <v>EXECUÇÃO DE SARJETÃO DE CONCRETO USINADO, MOLDADA  IN LOCO  EM TRECHO RETO, 100 CM BASE X 20 CM ALTURA. AF_06/2016</v>
          </cell>
          <cell r="D1795" t="str">
            <v>M</v>
          </cell>
          <cell r="E1795" t="str">
            <v>190,07</v>
          </cell>
        </row>
        <row r="1796">
          <cell r="B1796">
            <v>94294</v>
          </cell>
          <cell r="C1796" t="str">
            <v>EXECUÇÃO DE ESCORAS DE CONCRETO PARA CONTENÇÃO DE GUIAS PRÉ-FABRICADAS. AF_06/2016</v>
          </cell>
          <cell r="D1796" t="str">
            <v>M</v>
          </cell>
          <cell r="E1796" t="str">
            <v>8,85</v>
          </cell>
        </row>
        <row r="1797">
          <cell r="B1797">
            <v>102727</v>
          </cell>
          <cell r="C1797" t="str">
            <v>FABRICAÇÃO, MONTAGEM E DESMONTAGEM DE FÔRMA PARA BOCA PARA BUEIRO, EM CHAPA DE MADEIRA COMPENSADA RESINADA, E = 17 MM, 2 UTILIZAÇÕES. AF_07/2021</v>
          </cell>
          <cell r="D1797" t="str">
            <v>M2</v>
          </cell>
          <cell r="E1797" t="str">
            <v>98,98</v>
          </cell>
        </row>
        <row r="1798">
          <cell r="B1798">
            <v>102728</v>
          </cell>
          <cell r="C1798" t="str">
            <v>ARMAÇÃO DE MURO ALA E MURO TESTA UTILIZANDO AÇO CA-50 DE 6,3 MM - MONTAGEM. AF_07/2021</v>
          </cell>
          <cell r="D1798" t="str">
            <v>KG</v>
          </cell>
          <cell r="E1798" t="str">
            <v>18,83</v>
          </cell>
        </row>
        <row r="1799">
          <cell r="B1799">
            <v>102729</v>
          </cell>
          <cell r="C1799" t="str">
            <v>ARMAÇÃO DE MURO ALA E MURO TESTA UTILIZANDO AÇO CA-50 DE 8 MM - MONTAGEM. AF_07/2021</v>
          </cell>
          <cell r="D1799" t="str">
            <v>KG</v>
          </cell>
          <cell r="E1799" t="str">
            <v>18,13</v>
          </cell>
        </row>
        <row r="1800">
          <cell r="B1800">
            <v>102730</v>
          </cell>
          <cell r="C1800" t="str">
            <v>ARMAÇÃO DE MURO ALA E MURO TESTA UTILIZANDO AÇO CA-50 DE 10 MM - MONTAGEM. AF_07/2021</v>
          </cell>
          <cell r="D1800" t="str">
            <v>KG</v>
          </cell>
          <cell r="E1800" t="str">
            <v>16,42</v>
          </cell>
        </row>
        <row r="1801">
          <cell r="B1801">
            <v>102731</v>
          </cell>
          <cell r="C1801" t="str">
            <v>ARMAÇÃO DE MURO ALA E MURO TESTA UTILIZANDO AÇO CA-50 DE 12,5 MM - MONTAGEM. AF_07/2021</v>
          </cell>
          <cell r="D1801" t="str">
            <v>KG</v>
          </cell>
          <cell r="E1801" t="str">
            <v>13,96</v>
          </cell>
        </row>
        <row r="1802">
          <cell r="B1802">
            <v>102732</v>
          </cell>
          <cell r="C1802" t="str">
            <v>ARMAÇÃO DE MURO ALA E MURO TESTA UTILIZANDO AÇO CA-50 DE 16 MM - MONTAGEM. AF_07/2021</v>
          </cell>
          <cell r="D1802" t="str">
            <v>KG</v>
          </cell>
          <cell r="E1802" t="str">
            <v>13,44</v>
          </cell>
        </row>
        <row r="1803">
          <cell r="B1803">
            <v>102733</v>
          </cell>
          <cell r="C1803" t="str">
            <v>ARMAÇÃO DE MURO ALA E MURO TESTA UTILIZANDO AÇO CA-50 DE 20 MM - MONTAGEM. AF_07/2021</v>
          </cell>
          <cell r="D1803" t="str">
            <v>KG</v>
          </cell>
          <cell r="E1803" t="str">
            <v>15,29</v>
          </cell>
        </row>
        <row r="1804">
          <cell r="B1804">
            <v>102734</v>
          </cell>
          <cell r="C1804" t="str">
            <v>ARMAÇÃO DE SOLEIRA UTILIZANDO AÇO CA-50 DE 6,3 MM - MONTAGEM. AF_07/2021</v>
          </cell>
          <cell r="D1804" t="str">
            <v>KG</v>
          </cell>
          <cell r="E1804" t="str">
            <v>17,85</v>
          </cell>
        </row>
        <row r="1805">
          <cell r="B1805">
            <v>102735</v>
          </cell>
          <cell r="C1805" t="str">
            <v>ARMAÇÃO DE SOLEIRA UTILIZANDO AÇO CA-50 DE 8 MM - MONTAGEM. AF_07/2021</v>
          </cell>
          <cell r="D1805" t="str">
            <v>KG</v>
          </cell>
          <cell r="E1805" t="str">
            <v>17,34</v>
          </cell>
        </row>
        <row r="1806">
          <cell r="B1806">
            <v>102736</v>
          </cell>
          <cell r="C1806" t="str">
            <v>CONCRETAGEM DE BOCA PARA BUEIRO, FCK = 20 MPA, COM USO DE BOMBA - LANÇAMENTO, ADENSAMENTO E ACABAMENTO. AF_07/2021</v>
          </cell>
          <cell r="D1806" t="str">
            <v>M3</v>
          </cell>
          <cell r="E1806" t="str">
            <v>722,46</v>
          </cell>
        </row>
        <row r="1807">
          <cell r="B1807">
            <v>102737</v>
          </cell>
          <cell r="C1807" t="str">
            <v>BOCA PARA BUEIRO SIMPLES TUBULAR D = 40 CM EM CONCRETO, ALAS COM ESCONSIDADE DE 0°, INCLUINDO FÔRMAS E MATERIAIS. AF_07/2021</v>
          </cell>
          <cell r="D1807" t="str">
            <v>UN</v>
          </cell>
          <cell r="E1807" t="str">
            <v>1.234,15</v>
          </cell>
        </row>
        <row r="1808">
          <cell r="B1808">
            <v>102738</v>
          </cell>
          <cell r="C1808" t="str">
            <v>BOCA PARA BUEIRO SIMPLES TUBULAR D = 60 CM EM CONCRETO, ALAS COM ESCONSIDADE DE 0°, INCLUINDO FÔRMAS E MATERIAIS. AF_07/2021</v>
          </cell>
          <cell r="D1808" t="str">
            <v>UN</v>
          </cell>
          <cell r="E1808" t="str">
            <v>2.551,36</v>
          </cell>
        </row>
        <row r="1809">
          <cell r="B1809">
            <v>102739</v>
          </cell>
          <cell r="C1809" t="str">
            <v>BOCA PARA BUEIRO SIMPLES TUBULAR D = 80 CM EM CONCRETO, ALAS COM ESCONSIDADE DE 0°, INCLUINDO FÔRMAS E MATERIAIS. AF_07/2021</v>
          </cell>
          <cell r="D1809" t="str">
            <v>UN</v>
          </cell>
          <cell r="E1809" t="str">
            <v>4.297,95</v>
          </cell>
        </row>
        <row r="1810">
          <cell r="B1810">
            <v>102740</v>
          </cell>
          <cell r="C1810" t="str">
            <v>BOCA PARA BUEIRO SIMPLES TUBULAR D = 100 CM EM CONCRETO, ALAS COM ESCONSIDADE DE 0°, INCLUINDO FÔRMAS E MATERIAIS. AF_07/2021</v>
          </cell>
          <cell r="D1810" t="str">
            <v>UN</v>
          </cell>
          <cell r="E1810" t="str">
            <v>6.475,34</v>
          </cell>
        </row>
        <row r="1811">
          <cell r="B1811">
            <v>102741</v>
          </cell>
          <cell r="C1811" t="str">
            <v>BOCA PARA BUEIRO SIMPLES TUBULAR D = 120 CM EM CONCRETO, ALAS COM ESCONSIDADE DE 0°, INCLUINDO FÔRMAS E MATERIAIS. AF_07/2021</v>
          </cell>
          <cell r="D1811" t="str">
            <v>UN</v>
          </cell>
          <cell r="E1811" t="str">
            <v>9.130,67</v>
          </cell>
        </row>
        <row r="1812">
          <cell r="B1812">
            <v>102742</v>
          </cell>
          <cell r="C1812" t="str">
            <v>BOCA PARA BUEIRO SIMPLES TUBULAR D = 150 CM EM CONCRETO, ALAS COM ESCONSIDADE DE 0°, INCLUINDO FÔRMAS E MATERIAIS. AF_07/2021</v>
          </cell>
          <cell r="D1812" t="str">
            <v>UN</v>
          </cell>
          <cell r="E1812" t="str">
            <v>15.882,32</v>
          </cell>
        </row>
        <row r="1813">
          <cell r="B1813">
            <v>102743</v>
          </cell>
          <cell r="C1813" t="str">
            <v>BOCA PARA BUEIRO DUPLO TUBULAR D = 80 CM EM CONCRETO, ALAS COM ESCONSIDADE DE 0°, INCLUINDO FÔRMAS E MATERIAIS. AF_07/2021</v>
          </cell>
          <cell r="D1813" t="str">
            <v>UN</v>
          </cell>
          <cell r="E1813" t="str">
            <v>5.195,96</v>
          </cell>
        </row>
        <row r="1814">
          <cell r="B1814">
            <v>102744</v>
          </cell>
          <cell r="C1814" t="str">
            <v>BOCA PARA BUEIRO DUPLO TUBULAR D = 100 CM EM CONCRETO, ALAS COM ESCONSIDADE DE 0°, INCLUINDO FÔRMAS E MATERIAIS. AF_07/2021</v>
          </cell>
          <cell r="D1814" t="str">
            <v>UN</v>
          </cell>
          <cell r="E1814" t="str">
            <v>7.826,76</v>
          </cell>
        </row>
        <row r="1815">
          <cell r="B1815">
            <v>102745</v>
          </cell>
          <cell r="C1815" t="str">
            <v>BOCA PARA BUEIRO DUPLO TUBULAR D = 120 CM EM CONCRETO, ALAS COM ESCONSIDADE DE 0°, INCLUINDO FÔRMAS E MATERIAIS. AF_07/2021</v>
          </cell>
          <cell r="D1815" t="str">
            <v>UN</v>
          </cell>
          <cell r="E1815" t="str">
            <v>11.054,74</v>
          </cell>
        </row>
        <row r="1816">
          <cell r="B1816">
            <v>102746</v>
          </cell>
          <cell r="C1816" t="str">
            <v>BOCA PARA BUEIRO DUPLO TUBULAR D = 150 CM EM CONCRETO, ALAS COM ESCONSIDADE DE 0°, INCLUINDO FÔRMAS E MATERIAIS. AF_07/2021</v>
          </cell>
          <cell r="D1816" t="str">
            <v>UN</v>
          </cell>
          <cell r="E1816" t="str">
            <v>19.257,14</v>
          </cell>
        </row>
        <row r="1817">
          <cell r="B1817">
            <v>102747</v>
          </cell>
          <cell r="C1817" t="str">
            <v>BOCA PARA BUEIRO TRIPLO TUBULAR D = 100 CM EM CONCRETO, ALAS COM ESCONSIDADE DE 0°, INCLUINDO FÔRMAS E MATERIAIS. AF_07/2021</v>
          </cell>
          <cell r="D1817" t="str">
            <v>UN</v>
          </cell>
          <cell r="E1817" t="str">
            <v>9.725,44</v>
          </cell>
        </row>
        <row r="1818">
          <cell r="B1818">
            <v>102748</v>
          </cell>
          <cell r="C1818" t="str">
            <v>BOCA PARA BUEIRO TRIPLO TUBULAR D = 120 CM EM CONCRETO, ALAS COM ESCONSIDADE DE 0°, INCLUINDO FÔRMAS E MATERIAIS. AF_07/2021</v>
          </cell>
          <cell r="D1818" t="str">
            <v>UN</v>
          </cell>
          <cell r="E1818" t="str">
            <v>13.674,18</v>
          </cell>
        </row>
        <row r="1819">
          <cell r="B1819">
            <v>102749</v>
          </cell>
          <cell r="C1819" t="str">
            <v>BOCA PARA BUEIRO TRIPLO TUBULAR D = 150 CM EM CONCRETO, ALAS COM ESCONSIDADE DE 0°, INCLUINDO FÔRMAS E MATERIAIS. AF_07/2021</v>
          </cell>
          <cell r="D1819" t="str">
            <v>UN</v>
          </cell>
          <cell r="E1819" t="str">
            <v>23.587,69</v>
          </cell>
        </row>
        <row r="1820">
          <cell r="B1820">
            <v>102750</v>
          </cell>
          <cell r="C1820" t="str">
            <v>BOCA PARA BUEIRO SIMPLES TUBULAR D = 60 CM EM CONCRETO, ALAS COM ESCONSIDADE DE 30°, INCLUINDO FÔRMAS E MATERIAIS. AF_07/2021</v>
          </cell>
          <cell r="D1820" t="str">
            <v>UN</v>
          </cell>
          <cell r="E1820" t="str">
            <v>3.122,13</v>
          </cell>
        </row>
        <row r="1821">
          <cell r="B1821">
            <v>102751</v>
          </cell>
          <cell r="C1821" t="str">
            <v>BOCA PARA BUEIRO SIMPLES TUBULAR D = 80 CM EM CONCRETO, ALAS COM ESCONSIDADE DE 30°, INCLUINDO FÔRMAS E MATERIAIS. AF_07/2021</v>
          </cell>
          <cell r="D1821" t="str">
            <v>UN</v>
          </cell>
          <cell r="E1821" t="str">
            <v>5.479,39</v>
          </cell>
        </row>
        <row r="1822">
          <cell r="B1822">
            <v>102752</v>
          </cell>
          <cell r="C1822" t="str">
            <v>BOCA PARA BUEIRO SIMPLES TUBULAR D = 100 CM EM CONCRETO, ALAS COM ESCONSIDADE DE 30°, INCLUINDO FÔRMAS E MATERIAIS. AF_07/2021</v>
          </cell>
          <cell r="D1822" t="str">
            <v>UN</v>
          </cell>
          <cell r="E1822" t="str">
            <v>8.793,10</v>
          </cell>
        </row>
        <row r="1823">
          <cell r="B1823">
            <v>102753</v>
          </cell>
          <cell r="C1823" t="str">
            <v>BOCA PARA BUEIRO SIMPLES TUBULAR D = 120 CM EM CONCRETO, ALAS COM ESCONSIDADE DE 30°, INCLUINDO FÔRMAS E MATERIAIS. AF_07/2021</v>
          </cell>
          <cell r="D1823" t="str">
            <v>UN</v>
          </cell>
          <cell r="E1823" t="str">
            <v>13.098,33</v>
          </cell>
        </row>
        <row r="1824">
          <cell r="B1824">
            <v>102754</v>
          </cell>
          <cell r="C1824" t="str">
            <v>BOCA PARA BUEIRO SIMPLES TUBULAR D = 150 CM EM CONCRETO, ALAS COM ESCONSIDADE DE 30°, INCLUINDO FÔRMAS E MATERIAIS. AF_07/2021</v>
          </cell>
          <cell r="D1824" t="str">
            <v>UN</v>
          </cell>
          <cell r="E1824" t="str">
            <v>25.026,29</v>
          </cell>
        </row>
        <row r="1825">
          <cell r="B1825">
            <v>102755</v>
          </cell>
          <cell r="C1825" t="str">
            <v>BOCA PARA BUEIRO DUPLO TUBULAR D = 100 CM EM CONCRETO, ALAS COM ESCONSIDADE DE 30°, INCLUINDO FÔRMAS E MATERIAIS. AF_07/2021</v>
          </cell>
          <cell r="D1825" t="str">
            <v>UN</v>
          </cell>
          <cell r="E1825" t="str">
            <v>12.317,08</v>
          </cell>
        </row>
        <row r="1826">
          <cell r="B1826">
            <v>102756</v>
          </cell>
          <cell r="C1826" t="str">
            <v>BOCA PARA BUEIRO DUPLO TUBULAR D = 120 CM EM CONCRETO, ALAS COM ESCONSIDADE DE 30°, INCLUINDO FÔRMAS E MATERIAIS. AF_07/2021</v>
          </cell>
          <cell r="D1826" t="str">
            <v>UN</v>
          </cell>
          <cell r="E1826" t="str">
            <v>18.407,55</v>
          </cell>
        </row>
        <row r="1827">
          <cell r="B1827">
            <v>102757</v>
          </cell>
          <cell r="C1827" t="str">
            <v>BOCA PARA BUEIRO DUPLO TUBULAR D = 150 CM EM CONCRETO, ALAS COM ESCONSIDADE DE 30°, INCLUINDO FÔRMAS E MATERIAIS. AF_07/2021</v>
          </cell>
          <cell r="D1827" t="str">
            <v>UN</v>
          </cell>
          <cell r="E1827" t="str">
            <v>34.413,36</v>
          </cell>
        </row>
        <row r="1828">
          <cell r="B1828">
            <v>102758</v>
          </cell>
          <cell r="C1828" t="str">
            <v>BOCA PARA BUEIRO TRIPLO TUBULAR D = 100 CM EM CONCRETO, ALAS COM ESCONSIDADE DE 30°, INCLUINDO FÔRMAS E MATERIAIS. AF_07/2021</v>
          </cell>
          <cell r="D1828" t="str">
            <v>UN</v>
          </cell>
          <cell r="E1828" t="str">
            <v>15.857,10</v>
          </cell>
        </row>
        <row r="1829">
          <cell r="B1829">
            <v>102759</v>
          </cell>
          <cell r="C1829" t="str">
            <v>BOCA PARA BUEIRO TRIPLO TUBULAR D = 120 CM EM CONCRETO, ALAS COM ESCONSIDADE DE 30°, INCLUINDO FÔRMAS E MATERIAIS. AF_07/2021</v>
          </cell>
          <cell r="D1829" t="str">
            <v>UN</v>
          </cell>
          <cell r="E1829" t="str">
            <v>23.741,17</v>
          </cell>
        </row>
        <row r="1830">
          <cell r="B1830">
            <v>102760</v>
          </cell>
          <cell r="C1830" t="str">
            <v>BOCA PARA BUEIRO TRIPLO TUBULAR D = 150 CM EM CONCRETO, ALAS COM ESCONSIDADE DE 30°, INCLUINDO FÔRMAS E MATERIAIS. AF_07/2021</v>
          </cell>
          <cell r="D1830" t="str">
            <v>UN</v>
          </cell>
          <cell r="E1830" t="str">
            <v>43.972,51</v>
          </cell>
        </row>
        <row r="1831">
          <cell r="B1831">
            <v>102761</v>
          </cell>
          <cell r="C1831" t="str">
            <v>BOCA PARA BUEIRO SIMPLES CELULAR 150 X 150 CM EM CONCRETO, ALAS COM ESCONSIDADE DE 30°, INCLUINDO FÔRMAS E MATERIAIS. AF_07/2021</v>
          </cell>
          <cell r="D1831" t="str">
            <v>UN</v>
          </cell>
          <cell r="E1831" t="str">
            <v>14.744,49</v>
          </cell>
        </row>
        <row r="1832">
          <cell r="B1832">
            <v>102762</v>
          </cell>
          <cell r="C1832" t="str">
            <v>BOCA PARA BUEIRO SIMPLES CELULAR 200 X 200 CM EM CONCRETO, ALAS COM ESCONSIDADE DE 30°, INCLUINDO FÔRMAS E MATERIAIS. AF_07/2021</v>
          </cell>
          <cell r="D1832" t="str">
            <v>UN</v>
          </cell>
          <cell r="E1832" t="str">
            <v>23.024,10</v>
          </cell>
        </row>
        <row r="1833">
          <cell r="B1833">
            <v>102763</v>
          </cell>
          <cell r="C1833" t="str">
            <v>BOCA PARA BUEIRO SIMPLES CELULAR 250 X 250 CM EM CONCRETO, ALAS COM ESCONSIDADE DE 30°, INCLUINDO FÔRMAS E MATERIAIS. AF_07/2021</v>
          </cell>
          <cell r="D1833" t="str">
            <v>UN</v>
          </cell>
          <cell r="E1833" t="str">
            <v>32.188,31</v>
          </cell>
        </row>
        <row r="1834">
          <cell r="B1834">
            <v>102764</v>
          </cell>
          <cell r="C1834" t="str">
            <v>BOCA PARA BUEIRO SIMPLES CELULAR 300 X 300 CM EM CONCRETO, ALAS COM ESCONSIDADE DE 30°, INCLUINDO FÔRMAS E MATERIAIS. AF_07/2021</v>
          </cell>
          <cell r="D1834" t="str">
            <v>UN</v>
          </cell>
          <cell r="E1834" t="str">
            <v>45.918,76</v>
          </cell>
        </row>
        <row r="1835">
          <cell r="B1835">
            <v>102765</v>
          </cell>
          <cell r="C1835" t="str">
            <v>BOCA PARA BUEIRO DUPLO CELULAR 150 X 150 CM EM CONCRETO, ALAS COM ESCONSIDADE DE 30°, INCLUINDO FÔRMAS E MATERIAIS. AF_07/2021</v>
          </cell>
          <cell r="D1835" t="str">
            <v>UN</v>
          </cell>
          <cell r="E1835" t="str">
            <v>18.290,57</v>
          </cell>
        </row>
        <row r="1836">
          <cell r="B1836">
            <v>102766</v>
          </cell>
          <cell r="C1836" t="str">
            <v>BOCA PARA BUEIRO DUPLO CELULAR 200 X 200 CM EM CONCRETO, ALAS COM ESCONSIDADE DE 30°, INCLUINDO FÔRMAS E MATERIAIS. AF_07/2021</v>
          </cell>
          <cell r="D1836" t="str">
            <v>UN</v>
          </cell>
          <cell r="E1836" t="str">
            <v>27.870,25</v>
          </cell>
        </row>
        <row r="1837">
          <cell r="B1837">
            <v>102767</v>
          </cell>
          <cell r="C1837" t="str">
            <v>BOCA PARA BUEIRO DUPLO CELULAR 250 X 250 CM EM CONCRETO, ALAS COM ESCONSIDADE DE 30°, INCLUINDO FÔRMAS E MATERIAIS. AF_07/2021</v>
          </cell>
          <cell r="D1837" t="str">
            <v>UN</v>
          </cell>
          <cell r="E1837" t="str">
            <v>39.280,54</v>
          </cell>
        </row>
        <row r="1838">
          <cell r="B1838">
            <v>102768</v>
          </cell>
          <cell r="C1838" t="str">
            <v>BOCA PARA BUEIRO DUPLO CELULAR 300 X 300 CM EM CONCRETO, ALAS COM ESCONSIDADE DE 30°, INCLUINDO FÔRMAS E MATERIAIS. AF_07/2021</v>
          </cell>
          <cell r="D1838" t="str">
            <v>UN</v>
          </cell>
          <cell r="E1838" t="str">
            <v>55.554,87</v>
          </cell>
        </row>
        <row r="1839">
          <cell r="B1839">
            <v>102769</v>
          </cell>
          <cell r="C1839" t="str">
            <v>BOCA PARA BUEIRO TRIPLO CELULAR 150 X 150 CM EM CONCRETO, ALAS COM ESCONSIDADE DE 30°, INCLUINDO FÔRMAS E MATERIAIS. AF_07/2021</v>
          </cell>
          <cell r="D1839" t="str">
            <v>UN</v>
          </cell>
          <cell r="E1839" t="str">
            <v>21.172,61</v>
          </cell>
        </row>
        <row r="1840">
          <cell r="B1840">
            <v>102770</v>
          </cell>
          <cell r="C1840" t="str">
            <v>BOCA PARA BUEIRO TRIPLO CELULAR 200 X 200 CM EM CONCRETO, ALAS COM ESCONSIDADE DE 30°, INCLUINDO FÔRMAS E MATERIAIS. AF_07/2021</v>
          </cell>
          <cell r="D1840" t="str">
            <v>UN</v>
          </cell>
          <cell r="E1840" t="str">
            <v>32.790,88</v>
          </cell>
        </row>
        <row r="1841">
          <cell r="B1841">
            <v>102771</v>
          </cell>
          <cell r="C1841" t="str">
            <v>BOCA PARA BUEIRO TRIPLO CELULAR 250 X 250 CM EM CONCRETO, ALAS COM ESCONSIDADE DE 30°, INCLUINDO FÔRMAS E MATERIAIS. AF_07/2021</v>
          </cell>
          <cell r="D1841" t="str">
            <v>UN</v>
          </cell>
          <cell r="E1841" t="str">
            <v>46.187,95</v>
          </cell>
        </row>
        <row r="1842">
          <cell r="B1842">
            <v>102772</v>
          </cell>
          <cell r="C1842" t="str">
            <v>BOCA PARA BUEIRO TRIPLO CELULAR 300 X 300 CM EM CONCRETO, ALAS COM ESCONSIDADE DE 30°, INCLUINDO FÔRMAS E MATERIAIS. AF_07/2021</v>
          </cell>
          <cell r="D1842" t="str">
            <v>UN</v>
          </cell>
          <cell r="E1842" t="str">
            <v>65.926,15</v>
          </cell>
        </row>
        <row r="1843">
          <cell r="B1843">
            <v>102773</v>
          </cell>
          <cell r="C1843" t="str">
            <v>BOCA PARA BUEIRO SIMPLES TUBULAR D = 40 CM EM GABIÃO, ALAS COM ESCONSIDADE DE 45°, INCLUINDO FÔRMAS E MATERIAIS. AF_07/2021</v>
          </cell>
          <cell r="D1843" t="str">
            <v>UN</v>
          </cell>
          <cell r="E1843" t="str">
            <v>7.075,30</v>
          </cell>
        </row>
        <row r="1844">
          <cell r="B1844">
            <v>102774</v>
          </cell>
          <cell r="C1844" t="str">
            <v>BOCA PARA BUEIRO SIMPLES TUBULAR D = 60 CM EM GABIÃO, ALAS COM ESCONSIDADE DE 45°, INCLUINDO FÔRMAS E MATERIAIS. AF_07/2021</v>
          </cell>
          <cell r="D1844" t="str">
            <v>UN</v>
          </cell>
          <cell r="E1844" t="str">
            <v>7.075,30</v>
          </cell>
        </row>
        <row r="1845">
          <cell r="B1845">
            <v>102775</v>
          </cell>
          <cell r="C1845" t="str">
            <v>BOCA PARA BUEIRO SIMPLES TUBULAR D = 80 CM EM GABIÃO, ALAS COM ESCONSIDADE DE 45°, INCLUINDO FÔRMAS E MATERIAIS. AF_07/2021</v>
          </cell>
          <cell r="D1845" t="str">
            <v>UN</v>
          </cell>
          <cell r="E1845" t="str">
            <v>10.552,30</v>
          </cell>
        </row>
        <row r="1846">
          <cell r="B1846">
            <v>102776</v>
          </cell>
          <cell r="C1846" t="str">
            <v>BOCA PARA BUEIRO SIMPLES TUBULAR D = 100 CM EM GABIÃO, ALAS COM ESCONSIDADE DE 45°, INCLUINDO FÔRMAS E MATERIAIS. AF_07/2021</v>
          </cell>
          <cell r="D1846" t="str">
            <v>UN</v>
          </cell>
          <cell r="E1846" t="str">
            <v>10.552,30</v>
          </cell>
        </row>
        <row r="1847">
          <cell r="B1847">
            <v>102777</v>
          </cell>
          <cell r="C1847" t="str">
            <v>BOCA PARA BUEIRO SIMPLES TUBULAR D = 120 CM EM GABIÃO, ALAS COM ESCONSIDADE DE 45°, INCLUINDO FÔRMAS E MATERIAIS. AF_07/2021</v>
          </cell>
          <cell r="D1847" t="str">
            <v>UN</v>
          </cell>
          <cell r="E1847" t="str">
            <v>15.965,91</v>
          </cell>
        </row>
        <row r="1848">
          <cell r="B1848">
            <v>102778</v>
          </cell>
          <cell r="C1848" t="str">
            <v>BOCA PARA BUEIRO SIMPLES TUBULAR D = 150 CM EM GABIÃO, ALAS COM ESCONSIDADE DE 45°, INCLUINDO FÔRMAS E MATERIAIS. AF_07/2021</v>
          </cell>
          <cell r="D1848" t="str">
            <v>UN</v>
          </cell>
          <cell r="E1848" t="str">
            <v>23.934,07</v>
          </cell>
        </row>
        <row r="1849">
          <cell r="B1849">
            <v>102779</v>
          </cell>
          <cell r="C1849" t="str">
            <v>BOCA PARA BUEIRO DUPLO TUBULAR D = 40 CM EM GABIÃO, ALAS COM ESCONSIDADE DE 45°, INCLUINDO FÔRMAS E MATERIAIS. AF_07/2021</v>
          </cell>
          <cell r="D1849" t="str">
            <v>UN</v>
          </cell>
          <cell r="E1849" t="str">
            <v>7.075,30</v>
          </cell>
        </row>
        <row r="1850">
          <cell r="B1850">
            <v>102780</v>
          </cell>
          <cell r="C1850" t="str">
            <v>BOCA PARA BUEIRO DUPLO TUBULAR D = 60 CM EM GABIÃO, ALAS COM ESCONSIDADE DE 45°, INCLUINDO FÔRMAS E MATERIAIS. AF_07/2021</v>
          </cell>
          <cell r="D1850" t="str">
            <v>UN</v>
          </cell>
          <cell r="E1850" t="str">
            <v>8.142,66</v>
          </cell>
        </row>
        <row r="1851">
          <cell r="B1851">
            <v>102781</v>
          </cell>
          <cell r="C1851" t="str">
            <v>BOCA PARA BUEIRO DUPLO TUBULAR D = 80 CM EM GABIÃO, ALAS COM ESCONSIDADE DE 45°, INCLUINDO FÔRMAS E MATERIAIS. AF_07/2021</v>
          </cell>
          <cell r="D1851" t="str">
            <v>UN</v>
          </cell>
          <cell r="E1851" t="str">
            <v>12.054,28</v>
          </cell>
        </row>
        <row r="1852">
          <cell r="B1852">
            <v>102782</v>
          </cell>
          <cell r="C1852" t="str">
            <v>BOCA PARA BUEIRO DUPLO TUBULAR D = 100 CM EM GABIÃO, ALAS COM ESCONSIDADE DE 45°, INCLUINDO FÔRMAS E MATERIAIS. AF_07/2021</v>
          </cell>
          <cell r="D1852" t="str">
            <v>UN</v>
          </cell>
          <cell r="E1852" t="str">
            <v>13.435,63</v>
          </cell>
        </row>
        <row r="1853">
          <cell r="B1853">
            <v>102783</v>
          </cell>
          <cell r="C1853" t="str">
            <v>BOCA PARA BUEIRO DUPLO TUBULAR D = 120 CM EM GABIÃO, ALAS COM ESCONSIDADE DE 45°, INCLUINDO FÔRMAS E MATERIAIS. AF_07/2021</v>
          </cell>
          <cell r="D1853" t="str">
            <v>UN</v>
          </cell>
          <cell r="E1853" t="str">
            <v>17.781,88</v>
          </cell>
        </row>
        <row r="1854">
          <cell r="B1854">
            <v>102784</v>
          </cell>
          <cell r="C1854" t="str">
            <v>BOCA PARA BUEIRO DUPLO TUBULAR D = 150 CM EM GABIÃO, ALAS COM ESCONSIDADE DE 45°, INCLUINDO FÔRMAS E MATERIAIS. AF_07/2021</v>
          </cell>
          <cell r="D1854" t="str">
            <v>UN</v>
          </cell>
          <cell r="E1854" t="str">
            <v>27.918,15</v>
          </cell>
        </row>
        <row r="1855">
          <cell r="B1855">
            <v>102785</v>
          </cell>
          <cell r="C1855" t="str">
            <v>BOCA PARA BUEIRO TRIPLO TUBULAR D = 40 CM EM GABIÃO, ALAS COM ESCONSIDADE DE 45°, INCLUINDO FÔRMAS E MATERIAIS. AF_07/2021</v>
          </cell>
          <cell r="D1855" t="str">
            <v>UN</v>
          </cell>
          <cell r="E1855" t="str">
            <v>8.142,66</v>
          </cell>
        </row>
        <row r="1856">
          <cell r="B1856">
            <v>102786</v>
          </cell>
          <cell r="C1856" t="str">
            <v>BOCA PARA BUEIRO TRIPLO TUBULAR D = 60 CM EM GABIÃO, ALAS COM ESCONSIDADE DE 45°, INCLUINDO FÔRMAS E MATERIAIS. AF_07/2021</v>
          </cell>
          <cell r="D1856" t="str">
            <v>UN</v>
          </cell>
          <cell r="E1856" t="str">
            <v>9.089,38</v>
          </cell>
        </row>
        <row r="1857">
          <cell r="B1857">
            <v>102787</v>
          </cell>
          <cell r="C1857" t="str">
            <v>BOCA PARA BUEIRO TRIPLO TUBULAR D = 80 CM EM GABIÃO, ALAS COM ESCONSIDADE DE 45°, INCLUINDO FÔRMAS E MATERIAIS. AF_07/2021</v>
          </cell>
          <cell r="D1857" t="str">
            <v>UN</v>
          </cell>
          <cell r="E1857" t="str">
            <v>13.435,63</v>
          </cell>
        </row>
        <row r="1858">
          <cell r="B1858">
            <v>102788</v>
          </cell>
          <cell r="C1858" t="str">
            <v>BOCA PARA BUEIRO TRIPLO TUBULAR D = 100 CM EM GABIÃO, ALAS COM ESCONSIDADE DE 45°, INCLUINDO FÔRMAS E MATERIAIS. AF_07/2021</v>
          </cell>
          <cell r="D1858" t="str">
            <v>UN</v>
          </cell>
          <cell r="E1858" t="str">
            <v>14.794,35</v>
          </cell>
        </row>
        <row r="1859">
          <cell r="B1859">
            <v>102789</v>
          </cell>
          <cell r="C1859" t="str">
            <v>BOCA PARA BUEIRO TRIPLO TUBULAR D = 120 CM EM GABIÃO, ALAS COM ESCONSIDADE DE 45°, INCLUINDO FÔRMAS E MATERIAIS. AF_07/2021</v>
          </cell>
          <cell r="D1859" t="str">
            <v>UN</v>
          </cell>
          <cell r="E1859" t="str">
            <v>19.462,13</v>
          </cell>
        </row>
        <row r="1860">
          <cell r="B1860">
            <v>102790</v>
          </cell>
          <cell r="C1860" t="str">
            <v>BOCA PARA BUEIRO TRIPLO TUBULAR D = 150 CM EM GABIÃO, ALAS COM ESCONSIDADE DE 45°, INCLUINDO FÔRMAS E MATERIAIS. AF_07/2021</v>
          </cell>
          <cell r="D1860" t="str">
            <v>UN</v>
          </cell>
          <cell r="E1860" t="str">
            <v>32.279,23</v>
          </cell>
        </row>
        <row r="1861">
          <cell r="B1861">
            <v>102791</v>
          </cell>
          <cell r="C1861" t="str">
            <v>BOCA PARA BUEIRO SIMPLES CELULAR 150 X 150 CM EM GABIÃO, ALAS COM ESCONSIDADE DE 45°, INCLUINDO FÔRMAS E MATERIAIS. AF_07/2021</v>
          </cell>
          <cell r="D1861" t="str">
            <v>UN</v>
          </cell>
          <cell r="E1861" t="str">
            <v>25.835,22</v>
          </cell>
        </row>
        <row r="1862">
          <cell r="B1862">
            <v>102792</v>
          </cell>
          <cell r="C1862" t="str">
            <v>BOCA PARA BUEIRO SIMPLES CELULAR 200 X 200 CM EM GABIÃO, ALAS COM ESCONSIDADE DE 45°, INCLUINDO FÔRMAS E MATERIAIS. AF_07/2021</v>
          </cell>
          <cell r="D1862" t="str">
            <v>UN</v>
          </cell>
          <cell r="E1862" t="str">
            <v>42.073,10</v>
          </cell>
        </row>
        <row r="1863">
          <cell r="B1863">
            <v>102793</v>
          </cell>
          <cell r="C1863" t="str">
            <v>BOCA PARA BUEIRO SIMPLES CELULAR 250 X 250 CM EM GABIÃO, ALAS COM ESCONSIDADE DE 45°, INCLUINDO FÔRMAS E MATERIAIS. AF_07/2021</v>
          </cell>
          <cell r="D1863" t="str">
            <v>UN</v>
          </cell>
          <cell r="E1863" t="str">
            <v>56.742,51</v>
          </cell>
        </row>
        <row r="1864">
          <cell r="B1864">
            <v>102794</v>
          </cell>
          <cell r="C1864" t="str">
            <v>BOCA PARA BUEIRO SIMPLES CELULAR 300 X 300 CM EM GABIÃO, ALAS COM ESCONSIDADE DE 45°, INCLUINDO FÔRMAS E MATERIAIS. AF_07/2021</v>
          </cell>
          <cell r="D1864" t="str">
            <v>UN</v>
          </cell>
          <cell r="E1864" t="str">
            <v>81.296,14</v>
          </cell>
        </row>
        <row r="1865">
          <cell r="B1865">
            <v>102795</v>
          </cell>
          <cell r="C1865" t="str">
            <v>BOCA PARA BUEIRO DUPLO CELULAR 150 X 150 CM EM GABIÃO, ALAS COM ESCONSIDADE DE 45°, INCLUINDO FÔRMAS E MATERIAIS. AF_07/2021</v>
          </cell>
          <cell r="D1865" t="str">
            <v>UN</v>
          </cell>
          <cell r="E1865" t="str">
            <v>27.573,47</v>
          </cell>
        </row>
        <row r="1866">
          <cell r="B1866">
            <v>102796</v>
          </cell>
          <cell r="C1866" t="str">
            <v>BOCA PARA BUEIRO DUPLO CELULAR 200 X 200 CM EM GABIÃO, ALAS COM ESCONSIDADE DE 45°, INCLUINDO FÔRMAS E MATERIAIS. AF_07/2021</v>
          </cell>
          <cell r="D1866" t="str">
            <v>UN</v>
          </cell>
          <cell r="E1866" t="str">
            <v>44.528,64</v>
          </cell>
        </row>
        <row r="1867">
          <cell r="B1867">
            <v>102797</v>
          </cell>
          <cell r="C1867" t="str">
            <v>BOCA PARA BUEIRO DUPLO CELULAR 250 X 250 CM EM GABIÃO, ALAS COM ESCONSIDADE DE 45°, INCLUINDO FÔRMAS E MATERIAIS. AF_07/2021</v>
          </cell>
          <cell r="D1867" t="str">
            <v>UN</v>
          </cell>
          <cell r="E1867" t="str">
            <v>63.183,66</v>
          </cell>
        </row>
        <row r="1868">
          <cell r="B1868">
            <v>102798</v>
          </cell>
          <cell r="C1868" t="str">
            <v>BOCA PARA BUEIRO DUPLO CELULAR 300 X 300 CM EM GABIÃO, ALAS COM ESCONSIDADE DE 45°, INCLUINDO FÔRMAS E MATERIAIS. AF_07/2021</v>
          </cell>
          <cell r="D1868" t="str">
            <v>UN</v>
          </cell>
          <cell r="E1868" t="str">
            <v>77.340,31</v>
          </cell>
        </row>
        <row r="1869">
          <cell r="B1869">
            <v>102799</v>
          </cell>
          <cell r="C1869" t="str">
            <v>BOCA PARA BUEIRO TRIPLO CELULAR 150 X 150 CM EM GABIÃO, ALAS COM ESCONSIDADE DE 45°, INCLUINDO FÔRMAS E MATERIAIS. AF_07/2021</v>
          </cell>
          <cell r="D1869" t="str">
            <v>UN</v>
          </cell>
          <cell r="E1869" t="str">
            <v>28.152,97</v>
          </cell>
        </row>
        <row r="1870">
          <cell r="B1870">
            <v>102800</v>
          </cell>
          <cell r="C1870" t="str">
            <v>BOCA PARA BUEIRO TRIPLO CELULAR 200 X 200 CM EM GABIÃO, ALAS COM ESCONSIDADE DE 45°, INCLUINDO FÔRMAS E MATERIAIS. AF_07/2021</v>
          </cell>
          <cell r="D1870" t="str">
            <v>UN</v>
          </cell>
          <cell r="E1870" t="str">
            <v>48.882,64</v>
          </cell>
        </row>
        <row r="1871">
          <cell r="B1871">
            <v>102801</v>
          </cell>
          <cell r="C1871" t="str">
            <v>BOCA PARA BUEIRO TRIPLO CELULAR 250 X 250 CM EM GABIÃO, ALAS COM ESCONSIDADE DE 45°, INCLUINDO FÔRMAS E MATERIAIS. AF_07/2021</v>
          </cell>
          <cell r="D1871" t="str">
            <v>UN</v>
          </cell>
          <cell r="E1871" t="str">
            <v>68.514,54</v>
          </cell>
        </row>
        <row r="1872">
          <cell r="B1872">
            <v>102802</v>
          </cell>
          <cell r="C1872" t="str">
            <v>BOCA PARA BUEIRO TRIPLO CELULAR 300 X 300 CM EM GABIÃO, ALAS COM ESCONSIDADE DE 45°, INCLUINDO FÔRMAS E MATERIAIS. AF_07/2021</v>
          </cell>
          <cell r="D1872" t="str">
            <v>UN</v>
          </cell>
          <cell r="E1872" t="str">
            <v>82.166,84</v>
          </cell>
        </row>
        <row r="1873">
          <cell r="B1873">
            <v>101570</v>
          </cell>
          <cell r="C1873" t="str">
            <v>ESCORAMENTO DE VALA, TIPO PONTALETEAMENTO, COM PROFUNDIDADE DE 0 A 1,5 M, LARGURA MENOR QUE 1,5 M. AF_08/2020</v>
          </cell>
          <cell r="D1873" t="str">
            <v>M2</v>
          </cell>
          <cell r="E1873" t="str">
            <v>19,67</v>
          </cell>
        </row>
        <row r="1874">
          <cell r="B1874">
            <v>101571</v>
          </cell>
          <cell r="C1874" t="str">
            <v>ESCORAMENTO DE VALA, TIPO PONTALETEAMENTO, COM PROFUNDIDADE DE 0 A 1,5 M, LARGURA MAIOR OU IGUAL A 1,5 M E MENOR QUE 2,5 M. AF_08/2020</v>
          </cell>
          <cell r="D1874" t="str">
            <v>M2</v>
          </cell>
          <cell r="E1874" t="str">
            <v>26,82</v>
          </cell>
        </row>
        <row r="1875">
          <cell r="B1875">
            <v>101572</v>
          </cell>
          <cell r="C1875" t="str">
            <v>ESCORAMENTO DE VALA, TIPO PONTALETEAMENTO, COM PROFUNDIDADE DE 1,5 A 3,0 M, LARGURA MENOR QUE 1,5 M. AF_08/2020</v>
          </cell>
          <cell r="D1875" t="str">
            <v>M2</v>
          </cell>
          <cell r="E1875" t="str">
            <v>15,51</v>
          </cell>
        </row>
        <row r="1876">
          <cell r="B1876">
            <v>101573</v>
          </cell>
          <cell r="C1876" t="str">
            <v>ESCORAMENTO DE VALA, TIPO PONTALETEAMENTO, COM PROFUNDIDADE DE 1,5 A 3,0 M, LARGURA MAIOR OU IGUAL A 1,5 M E MENOR QUE 2,5 M. AF_08/2020</v>
          </cell>
          <cell r="D1876" t="str">
            <v>M2</v>
          </cell>
          <cell r="E1876" t="str">
            <v>22,66</v>
          </cell>
        </row>
        <row r="1877">
          <cell r="B1877">
            <v>101574</v>
          </cell>
          <cell r="C1877" t="str">
            <v>ESCORAMENTO DE VALA, TIPO PONTALETEAMENTO, COM PROFUNDIDADE DE 3,0 A 4,5 M, LARGURA MENOR QUE 1,5 M. AF_08/2020</v>
          </cell>
          <cell r="D1877" t="str">
            <v>M2</v>
          </cell>
          <cell r="E1877" t="str">
            <v>12,05</v>
          </cell>
        </row>
        <row r="1878">
          <cell r="B1878">
            <v>101575</v>
          </cell>
          <cell r="C1878" t="str">
            <v>ESCORAMENTO DE VALA, TIPO PONTALETEAMENTO, COM PROFUNDIDADE DE 3,0 A 4,5 M, LARGURA MAIOR OU IGUAL A 1,5 M E MENOR QUE 2,5 M. AF_08/2020</v>
          </cell>
          <cell r="D1878" t="str">
            <v>M2</v>
          </cell>
          <cell r="E1878" t="str">
            <v>19,41</v>
          </cell>
        </row>
        <row r="1879">
          <cell r="B1879">
            <v>101576</v>
          </cell>
          <cell r="C1879" t="str">
            <v>ESCORAMENTO DE VALA, TIPO DESCONTÍNUO, COM PROFUNDIDADE DE 0 A 1,5 M, LARGURA MENOR QUE 1,5 M. AF_08/2020</v>
          </cell>
          <cell r="D1879" t="str">
            <v>M2</v>
          </cell>
          <cell r="E1879" t="str">
            <v>35,08</v>
          </cell>
        </row>
        <row r="1880">
          <cell r="B1880">
            <v>101577</v>
          </cell>
          <cell r="C1880" t="str">
            <v>ESCORAMENTO DE VALA, TIPO DESCONTÍNUO, COM PROFUNDIDADE DE 0 A 1,5 M, LARGURA MAIOR OU IGUAL A 1,5 M E MENOR QUE 2,5 M. AF_08/2020</v>
          </cell>
          <cell r="D1880" t="str">
            <v>M2</v>
          </cell>
          <cell r="E1880" t="str">
            <v>44,20</v>
          </cell>
        </row>
        <row r="1881">
          <cell r="B1881">
            <v>101578</v>
          </cell>
          <cell r="C1881" t="str">
            <v>ESCORAMENTO DE VALA, TIPO DESCONTÍNUO, COM PROFUNDIDADE DE 1,5 M A 3,0 M, LARGURA MENOR QUE 1,5 M. AF_08/2020</v>
          </cell>
          <cell r="D1881" t="str">
            <v>M2</v>
          </cell>
          <cell r="E1881" t="str">
            <v>29,07</v>
          </cell>
        </row>
        <row r="1882">
          <cell r="B1882">
            <v>101579</v>
          </cell>
          <cell r="C1882" t="str">
            <v>ESCORAMENTO DE VALA, TIPO DESCONTÍNUO, COM PROFUNDIDADE DE 1,5 A 3,0 M, LARGURA MAIOR OU IGUAL A 1,5 M E MENOR QUE 2,5 M. AF_08/2020</v>
          </cell>
          <cell r="D1882" t="str">
            <v>M2</v>
          </cell>
          <cell r="E1882" t="str">
            <v>38,18</v>
          </cell>
        </row>
        <row r="1883">
          <cell r="B1883">
            <v>101580</v>
          </cell>
          <cell r="C1883" t="str">
            <v>ESCORAMENTO DE VALA, TIPO DESCONTÍNUO, COM PROFUNDIDADE DE 3,0 A 4,5 M, LARGURA MENOR QUE 1,5 M. AF_08/2020</v>
          </cell>
          <cell r="D1883" t="str">
            <v>M2</v>
          </cell>
          <cell r="E1883" t="str">
            <v>25,92</v>
          </cell>
        </row>
        <row r="1884">
          <cell r="B1884">
            <v>101581</v>
          </cell>
          <cell r="C1884" t="str">
            <v>ESCORAMENTO DE VALA, TIPO DESCONTÍNUO, COM PROFUNDIDADE DE 3,0 A 4,5 M, LARGURA MAIOR OU IGUAL A 1,5 E MENOR QUE 2,5 M. AF_08/2020</v>
          </cell>
          <cell r="D1884" t="str">
            <v>M2</v>
          </cell>
          <cell r="E1884" t="str">
            <v>35,23</v>
          </cell>
        </row>
        <row r="1885">
          <cell r="B1885">
            <v>101582</v>
          </cell>
          <cell r="C1885" t="str">
            <v>ESCORAMENTO DE VALA, TIPO CONTÍNUO, COM PROFUNDIDADE DE 0 A 1,5 M, LARGURA MENOR QUE 1,5 M. AF_08/2020</v>
          </cell>
          <cell r="D1885" t="str">
            <v>M2</v>
          </cell>
          <cell r="E1885" t="str">
            <v>57,49</v>
          </cell>
        </row>
        <row r="1886">
          <cell r="B1886">
            <v>101583</v>
          </cell>
          <cell r="C1886" t="str">
            <v>ESCORAMENTO DE VALA, TIPO CONTÍNUO, COM PROFUNDIDADE DE 0 A 1,5 M, LARGURA MAIOR OU IGUAL A 1,5 M E MENOR QUE 2,5 M. AF_08/2020</v>
          </cell>
          <cell r="D1886" t="str">
            <v>M2</v>
          </cell>
          <cell r="E1886" t="str">
            <v>71,55</v>
          </cell>
        </row>
        <row r="1887">
          <cell r="B1887">
            <v>101584</v>
          </cell>
          <cell r="C1887" t="str">
            <v>ESCORAMENTO DE VALA, TIPO CONTÍNUO, COM PROFUNDIDADE DE 1,5 M A 3,0 M, LARGURA MENOR QUE 1,5 M. AF_08/2020</v>
          </cell>
          <cell r="D1887" t="str">
            <v>M2</v>
          </cell>
          <cell r="E1887" t="str">
            <v>47,34</v>
          </cell>
        </row>
        <row r="1888">
          <cell r="B1888">
            <v>101585</v>
          </cell>
          <cell r="C1888" t="str">
            <v>ESCORAMENTO DE VALA, TIPO CONTÍNUO, COM PROFUNDIDADE DE 1,5 A 3,0 M, LARGURA MAIOR OU IGUAL A 1,5 M E MENOR QUE 2,5 M. AF_08/2020</v>
          </cell>
          <cell r="D1888" t="str">
            <v>M2</v>
          </cell>
          <cell r="E1888" t="str">
            <v>61,42</v>
          </cell>
        </row>
        <row r="1889">
          <cell r="B1889">
            <v>101586</v>
          </cell>
          <cell r="C1889" t="str">
            <v>ESCORAMENTO DE VALA, TIPO CONTÍNUO, COM PROFUNDIDADE DE 3,0 A 4,5 M, LARGURA MENOR QUE 1,5 M. AF_08/2020</v>
          </cell>
          <cell r="D1889" t="str">
            <v>M2</v>
          </cell>
          <cell r="E1889" t="str">
            <v>41,21</v>
          </cell>
        </row>
        <row r="1890">
          <cell r="B1890">
            <v>101587</v>
          </cell>
          <cell r="C1890" t="str">
            <v>ESCORAMENTO DE VALA, TIPO CONTÍNUO, COM PROFUNDIDADE DE 3,0 A 4,5 M, LARGURA MAIOR OU IGUAL A 1,5 E MENOR QUE 2,5 M. AF_08/2020</v>
          </cell>
          <cell r="D1890" t="str">
            <v>M2</v>
          </cell>
          <cell r="E1890" t="str">
            <v>55,49</v>
          </cell>
        </row>
        <row r="1891">
          <cell r="B1891">
            <v>101588</v>
          </cell>
          <cell r="C1891" t="str">
            <v>ESCORAMENTO DE VALA, TIPO CONTÍNUO COM PERFIL METÁLICO "U", COM PROFUNDIDADE DE 0 A 1,5 M, LARGURA MENOR QUE 1,5 M. AF_08/2020</v>
          </cell>
          <cell r="D1891" t="str">
            <v>M2</v>
          </cell>
          <cell r="E1891" t="str">
            <v>84,25</v>
          </cell>
        </row>
        <row r="1892">
          <cell r="B1892">
            <v>101589</v>
          </cell>
          <cell r="C1892" t="str">
            <v>ESCORAMENTO DE VALA,TIPO CONTÍNUO COM PERFIL METÁLICO "U", COM PROFUNDIDADE DE 0 A 1,5 M, LARGURA MAIOR OU IGUAL A 1,5 E MENOR QUE 2,5 M. AF_08/2020</v>
          </cell>
          <cell r="D1892" t="str">
            <v>M2</v>
          </cell>
          <cell r="E1892" t="str">
            <v>122,81</v>
          </cell>
        </row>
        <row r="1893">
          <cell r="B1893">
            <v>101590</v>
          </cell>
          <cell r="C1893" t="str">
            <v>ESCORAMENTO DE VALA, TIPO CONTÍNUO COM PERFIL METÁLICO "U", COM PROFUNDIDADE DE 1,5 A 3,0 M, LARGURA MENOR QUE 1,5 M. AF_08/2020</v>
          </cell>
          <cell r="D1893" t="str">
            <v>M2</v>
          </cell>
          <cell r="E1893" t="str">
            <v>63,79</v>
          </cell>
        </row>
        <row r="1894">
          <cell r="B1894">
            <v>101591</v>
          </cell>
          <cell r="C1894" t="str">
            <v>ESCORAMENTO DE VALA, TIPO CONTÍNUO COM PERFIL METÁLICO "U", COM PROFUNDIDADE DE 1,5 A 3,0 M, LARGURA MAIOR OU IGUAL 1,5 M E MENOR QUE 2,5 M. AF_08/2020</v>
          </cell>
          <cell r="D1894" t="str">
            <v>M2</v>
          </cell>
          <cell r="E1894" t="str">
            <v>102,37</v>
          </cell>
        </row>
        <row r="1895">
          <cell r="B1895">
            <v>101592</v>
          </cell>
          <cell r="C1895" t="str">
            <v>ESCORAMENTO DE VALA, TIPO CONTÍNUO COM PERFIL METÁLICO "U", COM PROFUNDIDADE DE 3,0 A 4,5 M, LARGURA MENOR QUE 1,5 M. AF_08/2020</v>
          </cell>
          <cell r="D1895" t="str">
            <v>M2</v>
          </cell>
          <cell r="E1895" t="str">
            <v>44,86</v>
          </cell>
        </row>
        <row r="1896">
          <cell r="B1896">
            <v>101593</v>
          </cell>
          <cell r="C1896" t="str">
            <v>ESCORAMENTO DE VALA, TIPO CONTÍNUO COM PERFIL METÁLICO "U", COM PROFUNDIDADE DE 3,0 A 4,5 M, LARGURA MAIOR OU IGUAL A 1,5 M E MENOR QUE 2,5 M. AF_08/2020</v>
          </cell>
          <cell r="D1896" t="str">
            <v>M2</v>
          </cell>
          <cell r="E1896" t="str">
            <v>83,61</v>
          </cell>
        </row>
        <row r="1897">
          <cell r="B1897">
            <v>101600</v>
          </cell>
          <cell r="C1897" t="str">
            <v>ESCORAMENTO DE VALA, TIPO BLINDAGEM, COM PROFUNDIDADE DE 0 A 1,5 M, LARGURA MENOR QUE 1,5 M - EXECUÇÃO, NÃO INCLUI MATERIAL. AF_08/2020</v>
          </cell>
          <cell r="D1897" t="str">
            <v>M2</v>
          </cell>
          <cell r="E1897" t="str">
            <v>15,74</v>
          </cell>
        </row>
        <row r="1898">
          <cell r="B1898">
            <v>101601</v>
          </cell>
          <cell r="C1898" t="str">
            <v>ESCORAMENTO DE VALA, TIPO BLINDAGEM COM PROFUNDIDADE DE 0 A 1,5 M, LARGURA MAIOR OU IGUAL A 1,5 M E MENOR QUE 2,5 M - EXECUÇÃO, NÃO INCLUI MATERIAL. AF_08/2020</v>
          </cell>
          <cell r="D1898" t="str">
            <v>M2</v>
          </cell>
          <cell r="E1898" t="str">
            <v>23,31</v>
          </cell>
        </row>
        <row r="1899">
          <cell r="B1899">
            <v>101602</v>
          </cell>
          <cell r="C1899" t="str">
            <v>ESCORAMENTO DE VALA, TIPO BLINDAGEM, COM PROFUNDIDADE DE 1,5 A 3,0 M, LARGURA MENOR QUE 1,5 M - EXECUÇÃO, NÃO INCLUI MATERIAL. AF_08/2020</v>
          </cell>
          <cell r="D1899" t="str">
            <v>M2</v>
          </cell>
          <cell r="E1899" t="str">
            <v>11,68</v>
          </cell>
        </row>
        <row r="1900">
          <cell r="B1900">
            <v>101603</v>
          </cell>
          <cell r="C1900" t="str">
            <v>ESCORAMENTO DE VALA, TIPO BLINDAGEM, COM PROFUNDIDADE DE 1,5 A 3,0 M, LARGURA MAIOR OU IGUAL A 1,5 M E MENOR QUE 2,5 M - EXECUÇÃO, NÃO INCLUI MATERIAL. AF_08/2020</v>
          </cell>
          <cell r="D1900" t="str">
            <v>M2</v>
          </cell>
          <cell r="E1900" t="str">
            <v>19,24</v>
          </cell>
        </row>
        <row r="1901">
          <cell r="B1901">
            <v>101604</v>
          </cell>
          <cell r="C1901" t="str">
            <v>ESCORAMENTO DE VALA, TIPO BLINDAGEM, COM PROFUNDIDADE DE 3,0 A 4,5 M, LARGURA MENOR QUE 1,5 M - EXECUÇÃO, NÃO INCLUI MATERIAL. AF_08/2020</v>
          </cell>
          <cell r="D1901" t="str">
            <v>M2</v>
          </cell>
          <cell r="E1901" t="str">
            <v>7,64</v>
          </cell>
        </row>
        <row r="1902">
          <cell r="B1902">
            <v>101605</v>
          </cell>
          <cell r="C1902" t="str">
            <v>ESCORAMENTO DE VALA, TIPO BLINDAGEM, COM PROFUNDIDADE DE 3,0 A 4,5 M, LARGURA MAIOR OU IGUAL A 1,5 M E MENOR QUE 2,5 M - EXECUÇÃO, NÃO INCLUI MATERIAL. AF_08/2020</v>
          </cell>
          <cell r="D1902" t="str">
            <v>M2</v>
          </cell>
          <cell r="E1902" t="str">
            <v>15,20</v>
          </cell>
        </row>
        <row r="1903">
          <cell r="B1903">
            <v>90788</v>
          </cell>
          <cell r="C1903" t="str">
            <v>KIT DE PORTA-PRONTA DE MADEIRA EM ACABAMENTO MELAMÍNICO BRANCO, FOLHA LEVE OU MÉDIA, 60X210CM, EXCLUSIVE FECHADURA, FIXAÇÃO COM PREENCHIMENTO PARCIAL DE ESPUMA EXPANSIVA - FORNECIMENTO E INSTALAÇÃO. AF_12/2019</v>
          </cell>
          <cell r="D1903" t="str">
            <v>UN</v>
          </cell>
          <cell r="E1903" t="str">
            <v>913,37</v>
          </cell>
        </row>
        <row r="1904">
          <cell r="B1904">
            <v>90789</v>
          </cell>
          <cell r="C1904" t="str">
            <v>KIT DE PORTA-PRONTA DE MADEIRA EM ACABAMENTO MELAMÍNICO BRANCO, FOLHA LEVE OU MÉDIA, 70X210CM, EXCLUSIVE FECHADURA, FIXAÇÃO COM PREENCHIMENTO PARCIAL DE ESPUMA EXPANSIVA - FORNECIMENTO E INSTALAÇÃO. AF_12/2019</v>
          </cell>
          <cell r="D1904" t="str">
            <v>UN</v>
          </cell>
          <cell r="E1904" t="str">
            <v>914,81</v>
          </cell>
        </row>
        <row r="1905">
          <cell r="B1905">
            <v>90790</v>
          </cell>
          <cell r="C1905" t="str">
            <v>KIT DE PORTA-PRONTA DE MADEIRA EM ACABAMENTO MELAMÍNICO BRANCO, FOLHA LEVE OU MÉDIA, 80X210CM, EXCLUSIVE FECHADURA, FIXAÇÃO COM PREENCHIMENTO PARCIAL DE ESPUMA EXPANSIVA - FORNECIMENTO E INSTALAÇÃO. AF_12/2019</v>
          </cell>
          <cell r="D1905" t="str">
            <v>UN</v>
          </cell>
          <cell r="E1905" t="str">
            <v>943,22</v>
          </cell>
        </row>
        <row r="1906">
          <cell r="B1906">
            <v>90791</v>
          </cell>
          <cell r="C1906" t="str">
            <v>KIT DE PORTA-PRONTA DE MADEIRA EM ACABAMENTO MELAMÍNICO BRANCO, FOLHA PESADA OU SUPERPESADA, 80X210CM, FIXAÇÃO COM PREENCHIMENTO PARCIAL DE ESPUMA EXPANSIVA - FORNECIMENTO E INSTALAÇÃO. AF_12/2019</v>
          </cell>
          <cell r="D1906" t="str">
            <v>UN</v>
          </cell>
          <cell r="E1906" t="str">
            <v>1.104,39</v>
          </cell>
        </row>
        <row r="1907">
          <cell r="B1907">
            <v>90793</v>
          </cell>
          <cell r="C1907" t="str">
            <v>KIT DE PORTA-PRONTA DE MADEIRA EM ACABAMENTO MELAMÍNICO BRANCO, FOLHA PESADA OU SUPERPESADA, 90X210CM, FIXAÇÃO COM PREENCHIMENTO TOTAL DE ESPUMA EXPANSIVA - FORNECIMENTO E INSTALAÇÃO. AF_12/2019</v>
          </cell>
          <cell r="D1907" t="str">
            <v>UN</v>
          </cell>
          <cell r="E1907" t="str">
            <v>1.168,11</v>
          </cell>
        </row>
        <row r="1908">
          <cell r="B1908">
            <v>90794</v>
          </cell>
          <cell r="C1908" t="str">
            <v>KIT DE PORTA-PRONTA DE MADEIRA EM ACABAMENTO MELAMÍNICO BRANCO, FOLHA LEVE OU MÉDIA, E BATENTE METÁLICO, 60X210CM, FIXAÇÃO COM ARGAMASSA - FORNECIMENTO E INSTALAÇÃO. AF_12/2019</v>
          </cell>
          <cell r="D1908" t="str">
            <v>UN</v>
          </cell>
          <cell r="E1908" t="str">
            <v>774,16</v>
          </cell>
        </row>
        <row r="1909">
          <cell r="B1909">
            <v>90795</v>
          </cell>
          <cell r="C1909" t="str">
            <v>KIT DE PORTA-PRONTA DE MADEIRA EM ACABAMENTO MELAMÍNICO BRANCO, FOLHA LEVE OU MÉDIA, E BATENTE METÁLICO, 70X210CM, FIXAÇÃO COM ARGAMASSA - FORNECIMENTO E INSTALAÇÃO. AF_12/2019</v>
          </cell>
          <cell r="D1909" t="str">
            <v>UN</v>
          </cell>
          <cell r="E1909" t="str">
            <v>780,37</v>
          </cell>
        </row>
        <row r="1910">
          <cell r="B1910">
            <v>90796</v>
          </cell>
          <cell r="C1910" t="str">
            <v>KIT DE PORTA-PRONTA DE MADEIRA EM ACABAMENTO MELAMÍNICO BRANCO, FOLHA LEVE OU MÉDIA, E BATENTE METÁLICO, 80X210CM, FIXAÇÃO COM ARGAMASSA - FORNECIMENTO E INSTALAÇÃO. AF_12/2019</v>
          </cell>
          <cell r="D1910" t="str">
            <v>UN</v>
          </cell>
          <cell r="E1910" t="str">
            <v>786,56</v>
          </cell>
        </row>
        <row r="1911">
          <cell r="B1911">
            <v>90797</v>
          </cell>
          <cell r="C1911" t="str">
            <v>KIT DE PORTA-PRONTA DE MADEIRA EM ACABAMENTO MELAMÍNICO BRANCO, FOLHA LEVE OU MÉDIA, E BATENTE METÁLICO, 90X210CM, FIXAÇÃO COM ARGAMASSA - FORNECIMENTO E INSTALAÇÃO. AF_12/2019</v>
          </cell>
          <cell r="D1911" t="str">
            <v>UN</v>
          </cell>
          <cell r="E1911" t="str">
            <v>792,76</v>
          </cell>
        </row>
        <row r="1912">
          <cell r="B1912">
            <v>90798</v>
          </cell>
          <cell r="C1912" t="str">
            <v>KIT DE PORTA-PRONTA DE MADEIRA EM ACABAMENTO MELAMÍNICO BRANCO, FOLHA PESADA OU SUPERPESADA, E BATENTE METÁLICO, 80X210CM, FIXAÇÃO COM ARGAMASSA - FORNECIMENTO E INSTALAÇÃO. AF_12/2019</v>
          </cell>
          <cell r="D1912" t="str">
            <v>UN</v>
          </cell>
          <cell r="E1912" t="str">
            <v>1.158,62</v>
          </cell>
        </row>
        <row r="1913">
          <cell r="B1913">
            <v>90799</v>
          </cell>
          <cell r="C1913" t="str">
            <v>KIT DE PORTA-PRONTA DE MADEIRA EM ACABAMENTO MELAMÍNICO BRANCO, FOLHA PESADA OU SUPERPESADA, E BATENTE METÁLICO, 90X210CM, FIXAÇÃO COM ARGAMASSA - FORNECIMENTO E INSTALAÇÃO. AF_12/2019</v>
          </cell>
          <cell r="D1913" t="str">
            <v>UN</v>
          </cell>
          <cell r="E1913" t="str">
            <v>1.194,49</v>
          </cell>
        </row>
        <row r="1914">
          <cell r="B1914">
            <v>90801</v>
          </cell>
          <cell r="C1914" t="str">
            <v>BATENTE PARA PORTA DE MADEIRA, PADRÃO MÉDIO - FORNECIMENTO E MONTAGEM. AF_12/2019</v>
          </cell>
          <cell r="D1914" t="str">
            <v>UN</v>
          </cell>
          <cell r="E1914" t="str">
            <v>214,25</v>
          </cell>
        </row>
        <row r="1915">
          <cell r="B1915">
            <v>90806</v>
          </cell>
          <cell r="C1915" t="str">
            <v>BATENTE PARA PORTA DE MADEIRA, FIXAÇÃO COM ARGAMASSA, PADRÃO MÉDIO - FORNECIMENTO E INSTALAÇÃO. AF_12/2019</v>
          </cell>
          <cell r="D1915" t="str">
            <v>UN</v>
          </cell>
          <cell r="E1915" t="str">
            <v>297,61</v>
          </cell>
        </row>
        <row r="1916">
          <cell r="B1916">
            <v>90820</v>
          </cell>
          <cell r="C1916" t="str">
            <v>PORTA DE MADEIRA PARA PINTURA, SEMI-OCA (LEVE OU MÉDIA), 60X210CM, ESPESSURA DE 3,5CM, INCLUSO DOBRADIÇAS - FORNECIMENTO E INSTALAÇÃO. AF_12/2019</v>
          </cell>
          <cell r="D1916" t="str">
            <v>UN</v>
          </cell>
          <cell r="E1916" t="str">
            <v>349,25</v>
          </cell>
        </row>
        <row r="1917">
          <cell r="B1917">
            <v>90821</v>
          </cell>
          <cell r="C1917" t="str">
            <v>PORTA DE MADEIRA PARA PINTURA, SEMI-OCA (LEVE OU MÉDIA), 70X210CM, ESPESSURA DE 3,5CM, INCLUSO DOBRADIÇAS - FORNECIMENTO E INSTALAÇÃO. AF_12/2019</v>
          </cell>
          <cell r="D1917" t="str">
            <v>UN</v>
          </cell>
          <cell r="E1917" t="str">
            <v>355,24</v>
          </cell>
        </row>
        <row r="1918">
          <cell r="B1918">
            <v>90822</v>
          </cell>
          <cell r="C1918" t="str">
            <v>PORTA DE MADEIRA PARA PINTURA, SEMI-OCA (LEVE OU MÉDIA), 80X210CM, ESPESSURA DE 3,5CM, INCLUSO DOBRADIÇAS - FORNECIMENTO E INSTALAÇÃO. AF_12/2019</v>
          </cell>
          <cell r="D1918" t="str">
            <v>UN</v>
          </cell>
          <cell r="E1918" t="str">
            <v>380,22</v>
          </cell>
        </row>
        <row r="1919">
          <cell r="B1919">
            <v>90823</v>
          </cell>
          <cell r="C1919" t="str">
            <v>PORTA DE MADEIRA PARA PINTURA, SEMI-OCA (LEVE OU MÉDIA), 90X210CM, ESPESSURA DE 3,5CM, INCLUSO DOBRADIÇAS - FORNECIMENTO E INSTALAÇÃO. AF_12/2019</v>
          </cell>
          <cell r="D1919" t="str">
            <v>UN</v>
          </cell>
          <cell r="E1919" t="str">
            <v>467,56</v>
          </cell>
        </row>
        <row r="1920">
          <cell r="B1920">
            <v>90824</v>
          </cell>
          <cell r="C1920" t="str">
            <v>PORTA DE MADEIRA PARA PINTURA, SEMI-OCA (PESADA OU SUPERPESADA), 80X210CM, ESPESSURA DE 3,5CM, INCLUSO DOBRADIÇAS - FORNECIMENTO E INSTALAÇÃO. AF_12/2019</v>
          </cell>
          <cell r="D1920" t="str">
            <v>UN</v>
          </cell>
          <cell r="E1920" t="str">
            <v>667,53</v>
          </cell>
        </row>
        <row r="1921">
          <cell r="B1921">
            <v>90825</v>
          </cell>
          <cell r="C1921" t="str">
            <v>PORTA DE MADEIRA, MACIÇA (PESADA OU SUPERPESADA), 90X210CM, ESPESSURA DE 3,5CM, INCLUSO DOBRADIÇAS - FORNECIMENTO E INSTALAÇÃO. AF_12/2019</v>
          </cell>
          <cell r="D1921" t="str">
            <v>UN</v>
          </cell>
          <cell r="E1921" t="str">
            <v>743,09</v>
          </cell>
        </row>
        <row r="1922">
          <cell r="B1922">
            <v>90830</v>
          </cell>
          <cell r="C1922" t="str">
            <v>FECHADURA DE EMBUTIR COM CILINDRO, EXTERNA, COMPLETA, ACABAMENTO PADRÃO MÉDIO, INCLUSO EXECUÇÃO DE FURO - FORNECIMENTO E INSTALAÇÃO. AF_12/2019</v>
          </cell>
          <cell r="D1922" t="str">
            <v>UN</v>
          </cell>
          <cell r="E1922" t="str">
            <v>168,63</v>
          </cell>
        </row>
        <row r="1923">
          <cell r="B1923">
            <v>90831</v>
          </cell>
          <cell r="C1923" t="str">
            <v>FECHADURA DE EMBUTIR PARA PORTA DE BANHEIRO, COMPLETA, ACABAMENTO PADRÃO MÉDIO, INCLUSO EXECUÇÃO DE FURO - FORNECIMENTO E INSTALAÇÃO. AF_12/2019</v>
          </cell>
          <cell r="D1923" t="str">
            <v>UN</v>
          </cell>
          <cell r="E1923" t="str">
            <v>148,57</v>
          </cell>
        </row>
        <row r="1924">
          <cell r="B1924">
            <v>90841</v>
          </cell>
          <cell r="C1924" t="str">
            <v>KIT DE PORTA DE MADEIRA PARA PINTURA, SEMI-OCA (LEVE OU MÉDIA), PADRÃO MÉDIO, 60X210CM, ESPESSURA DE 3,5CM, ITENS INCLUSOS: DOBRADIÇAS, MONTAGEM E INSTALAÇÃO DO BATENTE, FECHADURA COM EXECUÇÃO DO FURO - FORNECIMENTO E INSTALAÇÃO. AF_12/2019</v>
          </cell>
          <cell r="D1924" t="str">
            <v>UN</v>
          </cell>
          <cell r="E1924" t="str">
            <v>869,83</v>
          </cell>
        </row>
        <row r="1925">
          <cell r="B1925">
            <v>90842</v>
          </cell>
          <cell r="C1925" t="str">
            <v>KIT DE PORTA DE MADEIRA PARA PINTURA, SEMI-OCA (LEVE OU MÉDIA), PADRÃO MÉDIO, 70X210CM, ESPESSURA DE 3,5CM, ITENS INCLUSOS: DOBRADIÇAS, MONTAGEM E INSTALAÇÃO DO BATENTE, FECHADURA COM EXECUÇÃO DO FURO - FORNECIMENTO E INSTALAÇÃO. AF_12/2019</v>
          </cell>
          <cell r="D1925" t="str">
            <v>UN</v>
          </cell>
          <cell r="E1925" t="str">
            <v>877,37</v>
          </cell>
        </row>
        <row r="1926">
          <cell r="B1926">
            <v>90843</v>
          </cell>
          <cell r="C1926" t="str">
            <v>KIT DE PORTA DE MADEIRA PARA PINTURA, SEMI-OCA (LEVE OU MÉDIA), PADRÃO MÉDIO, 80X210CM, ESPESSURA DE 3,5CM, ITENS INCLUSOS: DOBRADIÇAS, MONTAGEM E INSTALAÇÃO DO BATENTE, FECHADURA COM EXECUÇÃO DO FURO - FORNECIMENTO E INSTALAÇÃO. AF_12/2019</v>
          </cell>
          <cell r="D1926" t="str">
            <v>UN</v>
          </cell>
          <cell r="E1926" t="str">
            <v>923,96</v>
          </cell>
        </row>
        <row r="1927">
          <cell r="B1927">
            <v>90844</v>
          </cell>
          <cell r="C1927" t="str">
            <v>KIT DE PORTA DE MADEIRA PARA PINTURA, SEMI-OCA (LEVE OU MÉDIA), PADRÃO MÉDIO, 90X210CM, ESPESSURA DE 3,5CM, ITENS INCLUSOS: DOBRADIÇAS, MONTAGEM E INSTALAÇÃO DO BATENTE, FECHADURA COM EXECUÇÃO DO FURO - FORNECIMENTO E INSTALAÇÃO. AF_12/2019</v>
          </cell>
          <cell r="D1927" t="str">
            <v>UN</v>
          </cell>
          <cell r="E1927" t="str">
            <v>1.012,85</v>
          </cell>
        </row>
        <row r="1928">
          <cell r="B1928">
            <v>90845</v>
          </cell>
          <cell r="C1928" t="str">
            <v>KIT DE PORTA DE MADEIRA PARA PINTURA, SEMI-OCA (PESADA OU SUPERPESADA), PADRÃO MÉDIO, 80X210CM, ESPESSURA DE 3,5CM, ITENS INCLUSOS: DOBRADIÇAS, MONTAGEM E INSTALAÇÃO DO BATENTE, FECHADURA COM EXECUÇÃO DO FURO - FORNECIMENTO E INSTALAÇÃO. AF_12/2019</v>
          </cell>
          <cell r="D1928" t="str">
            <v>UN</v>
          </cell>
          <cell r="E1928" t="str">
            <v>1.211,27</v>
          </cell>
        </row>
        <row r="1929">
          <cell r="B1929">
            <v>90846</v>
          </cell>
          <cell r="C1929" t="str">
            <v>KIT DE PORTA DE MADEIRA PARA PINTURA, SEMI-OCA (PESADA OU SUPERPESADA), PADRÃO MÉDIO, 90X210CM, ESPESSURA DE 3,5CM, ITENS INCLUSOS: DOBRADIÇAS, MONTAGEM E INSTALAÇÃO DO BATENTE, FECHADURA COM EXECUÇÃO DO FURO - FORNECIMENTO E INSTALAÇÃO. AF_12/2019</v>
          </cell>
          <cell r="D1929" t="str">
            <v>UN</v>
          </cell>
          <cell r="E1929" t="str">
            <v>1.288,38</v>
          </cell>
        </row>
        <row r="1930">
          <cell r="B1930">
            <v>90847</v>
          </cell>
          <cell r="C1930" t="str">
            <v>KIT DE PORTA DE MADEIRA PARA PINTURA, SEMI-OCA (LEVE OU MÉDIA), PADRÃO MÉDIO, 60X210CM, ESPESSURA DE 3,5CM, ITENS INCLUSOS: DOBRADIÇAS, MONTAGEM E INSTALAÇÃO DO BATENTE, SEM FECHADURA - FORNECIMENTO E INSTALAÇÃO. AF_12/2019</v>
          </cell>
          <cell r="D1930" t="str">
            <v>UN</v>
          </cell>
          <cell r="E1930" t="str">
            <v>721,26</v>
          </cell>
        </row>
        <row r="1931">
          <cell r="B1931">
            <v>90848</v>
          </cell>
          <cell r="C1931" t="str">
            <v>KIT DE PORTA DE MADEIRA PARA PINTURA, SEMI-OCA (LEVE OU MÉDIA), PADRÃO MÉDIO, 70X210CM, ESPESSURA DE 3,5CM, ITENS INCLUSOS: DOBRADIÇAS, MONTAGEM E INSTALAÇÃO DO BATENTE, SEM FECHADURA - FORNECIMENTO E INSTALAÇÃO. AF_12/2019</v>
          </cell>
          <cell r="D1931" t="str">
            <v>UN</v>
          </cell>
          <cell r="E1931" t="str">
            <v>728,80</v>
          </cell>
        </row>
        <row r="1932">
          <cell r="B1932">
            <v>90849</v>
          </cell>
          <cell r="C1932" t="str">
            <v>KIT DE PORTA DE MADEIRA PARA PINTURA, SEMI-OCA (LEVE OU MÉDIA), PADRÃO MÉDIO, 80X210CM, ESPESSURA DE 3,5CM, ITENS INCLUSOS: DOBRADIÇAS, MONTAGEM E INSTALAÇÃO DO BATENTE, SEM FECHADURA - FORNECIMENTO E INSTALAÇÃO. AF_12/2019</v>
          </cell>
          <cell r="D1932" t="str">
            <v>UN</v>
          </cell>
          <cell r="E1932" t="str">
            <v>755,33</v>
          </cell>
        </row>
        <row r="1933">
          <cell r="B1933">
            <v>90850</v>
          </cell>
          <cell r="C1933" t="str">
            <v>KIT DE PORTA DE MADEIRA PARA PINTURA, SEMI-OCA (LEVE OU MÉDIA), PADRÃO MÉDIO, 90X210CM, ESPESSURA DE 3,5CM, ITENS INCLUSOS: DOBRADIÇAS, MONTAGEM E INSTALAÇÃO DO BATENTE, SEM FECHADURA - FORNECIMENTO E INSTALAÇÃO. AF_12/2019</v>
          </cell>
          <cell r="D1933" t="str">
            <v>UN</v>
          </cell>
          <cell r="E1933" t="str">
            <v>844,22</v>
          </cell>
        </row>
        <row r="1934">
          <cell r="B1934">
            <v>90851</v>
          </cell>
          <cell r="C1934" t="str">
            <v>KIT DE PORTA DE MADEIRA PARA PINTURA, SEMI-OCA (PESADA OU SUPERPESADA), PADRÃO MÉDIO, 80X210CM, ESPESSURA DE 3,5CM, ITENS INCLUSOS: DOBRADIÇAS, MONTAGEM E INSTALAÇÃO DO BATENTE, SEM FECHADURA - FORNECIMENTO E INSTALAÇÃO. AF_12/2019</v>
          </cell>
          <cell r="D1934" t="str">
            <v>UN</v>
          </cell>
          <cell r="E1934" t="str">
            <v>1.042,64</v>
          </cell>
        </row>
        <row r="1935">
          <cell r="B1935">
            <v>90852</v>
          </cell>
          <cell r="C1935" t="str">
            <v>KIT DE PORTA DE MADEIRA PARA PINTURA, SEMI-OCA (PESADA OU SUPERPESADA), PADRÃO MÉDIO, 90X210CM, ESPESSURA DE 3,5CM, ITENS INCLUSOS: DOBRADIÇAS, MONTAGEM E INSTALAÇÃO DO BATENTE, SEM FECHADURA - FORNECIMENTO E INSTALAÇÃO. AF_12/2019</v>
          </cell>
          <cell r="D1935" t="str">
            <v>UN</v>
          </cell>
          <cell r="E1935" t="str">
            <v>1.119,75</v>
          </cell>
        </row>
        <row r="1936">
          <cell r="B1936">
            <v>91009</v>
          </cell>
          <cell r="C1936" t="str">
            <v>PORTA DE MADEIRA PARA VERNIZ, SEMI-OCA (LEVE OU MÉDIA), 60X210CM, ESPESSURA DE 3,5CM, INCLUSO DOBRADIÇAS - FORNECIMENTO E INSTALAÇÃO. AF_12/2019</v>
          </cell>
          <cell r="D1936" t="str">
            <v>UN</v>
          </cell>
          <cell r="E1936" t="str">
            <v>361,73</v>
          </cell>
        </row>
        <row r="1937">
          <cell r="B1937">
            <v>91010</v>
          </cell>
          <cell r="C1937" t="str">
            <v>PORTA DE MADEIRA PARA VERNIZ, SEMI-OCA (LEVE OU MÉDIA), 70X210CM, ESPESSURA DE 3,5CM, INCLUSO DOBRADIÇAS - FORNECIMENTO E INSTALAÇÃO. AF_12/2019</v>
          </cell>
          <cell r="D1937" t="str">
            <v>UN</v>
          </cell>
          <cell r="E1937" t="str">
            <v>368,32</v>
          </cell>
        </row>
        <row r="1938">
          <cell r="B1938">
            <v>91011</v>
          </cell>
          <cell r="C1938" t="str">
            <v>PORTA DE MADEIRA PARA VERNIZ, SEMI-OCA (LEVE OU MÉDIA), 80X210CM, ESPESSURA DE 3,5CM, INCLUSO DOBRADIÇAS - FORNECIMENTO E INSTALAÇÃO. AF_12/2019</v>
          </cell>
          <cell r="D1938" t="str">
            <v>UN</v>
          </cell>
          <cell r="E1938" t="str">
            <v>430,91</v>
          </cell>
        </row>
        <row r="1939">
          <cell r="B1939">
            <v>91012</v>
          </cell>
          <cell r="C1939" t="str">
            <v>PORTA DE MADEIRA PARA VERNIZ, SEMI-OCA (LEVE OU MÉDIA), 90X210CM, ESPESSURA DE 3,5CM, INCLUSO DOBRADIÇAS - FORNECIMENTO E INSTALAÇÃO. AF_12/2019</v>
          </cell>
          <cell r="D1939" t="str">
            <v>UN</v>
          </cell>
          <cell r="E1939" t="str">
            <v>478,63</v>
          </cell>
        </row>
        <row r="1940">
          <cell r="B1940">
            <v>91013</v>
          </cell>
          <cell r="C1940" t="str">
            <v>KIT DE PORTA DE MADEIRA PARA VERNIZ, SEMI-OCA (LEVE OU MÉDIA), PADRÃO MÉDIO, 60X210CM, ESPESSURA DE 3,5CM, ITENS INCLUSOS: DOBRADIÇAS, MONTAGEM E INSTALAÇÃO DO BATENTE, SEM FECHADURA - FORNECIMENTO E INSTALAÇÃO. AF_12/2019</v>
          </cell>
          <cell r="D1940" t="str">
            <v>UN</v>
          </cell>
          <cell r="E1940" t="str">
            <v>733,74</v>
          </cell>
        </row>
        <row r="1941">
          <cell r="B1941">
            <v>91014</v>
          </cell>
          <cell r="C1941" t="str">
            <v>KIT DE PORTA DE MADEIRA PARA VERNIZ, SEMI-OCA (LEVE OU MÉDIA), PADRÃO MÉDIO, 70X210CM, ESPESSURA DE 3,5CM, ITENS INCLUSOS: DOBRADIÇAS, MONTAGEM E INSTALAÇÃO DO BATENTE, SEM FECHADURA - FORNECIMENTO E INSTALAÇÃO. AF_12/2019</v>
          </cell>
          <cell r="D1941" t="str">
            <v>UN</v>
          </cell>
          <cell r="E1941" t="str">
            <v>741,88</v>
          </cell>
        </row>
        <row r="1942">
          <cell r="B1942">
            <v>91015</v>
          </cell>
          <cell r="C1942" t="str">
            <v>KIT DE PORTA DE MADEIRA PARA VERNIZ, SEMI-OCA (LEVE OU MÉDIA), PADRÃO MÉDIO, 80X210CM, ESPESSURA DE 3,5CM, ITENS INCLUSOS: DOBRADIÇAS, MONTAGEM E INSTALAÇÃO DO BATENTE, SEM FECHADURA - FORNECIMENTO E INSTALAÇÃO. AF_12/2019</v>
          </cell>
          <cell r="D1942" t="str">
            <v>UN</v>
          </cell>
          <cell r="E1942" t="str">
            <v>806,02</v>
          </cell>
        </row>
        <row r="1943">
          <cell r="B1943">
            <v>91016</v>
          </cell>
          <cell r="C1943" t="str">
            <v>KIT DE PORTA DE MADEIRA PARA VERNIZ, SEMI-OCA (LEVE OU MÉDIA), PADRÃO MÉDIO, 90X210CM, ESPESSURA DE 3,5CM, ITENS INCLUSOS: DOBRADIÇAS, MONTAGEM E INSTALAÇÃO DO BATENTE, SEM FECHADURA - FORNECIMENTO E INSTALAÇÃO. AF_12/2019</v>
          </cell>
          <cell r="D1943" t="str">
            <v>UN</v>
          </cell>
          <cell r="E1943" t="str">
            <v>855,29</v>
          </cell>
        </row>
        <row r="1944">
          <cell r="B1944">
            <v>91287</v>
          </cell>
          <cell r="C1944" t="str">
            <v>BATENTE PARA PORTA DE MADEIRA, PADRÃO POPULAR - FORNECIMENTO E MONTAGEM. AF_12/2019</v>
          </cell>
          <cell r="D1944" t="str">
            <v>UN</v>
          </cell>
          <cell r="E1944" t="str">
            <v>164,70</v>
          </cell>
        </row>
        <row r="1945">
          <cell r="B1945">
            <v>91292</v>
          </cell>
          <cell r="C1945" t="str">
            <v>BATENTE PARA PORTA DE MADEIRA, FIXAÇÃO COM ARGAMASSA, PADRÃO POPULAR. FORNECIMENTO E INSTALAÇÃO. AF_12/2019</v>
          </cell>
          <cell r="D1945" t="str">
            <v>UN</v>
          </cell>
          <cell r="E1945" t="str">
            <v>248,06</v>
          </cell>
        </row>
        <row r="1946">
          <cell r="B1946">
            <v>91295</v>
          </cell>
          <cell r="C1946" t="str">
            <v>PORTA DE MADEIRA FRISADA, SEMI-OCA (LEVE OU MÉDIA), 60X210CM, ESPESSURA DE 3CM, INCLUSO DOBRADIÇAS - FORNECIMENTO E INSTALAÇÃO. AF_12/2019</v>
          </cell>
          <cell r="D1946" t="str">
            <v>UN</v>
          </cell>
          <cell r="E1946" t="str">
            <v>372,54</v>
          </cell>
        </row>
        <row r="1947">
          <cell r="B1947">
            <v>91296</v>
          </cell>
          <cell r="C1947" t="str">
            <v>PORTA DE MADEIRA FRISADA, SEMI-OCA (LEVE OU MÉDIA), 70X210CM, ESPESSURA DE 3CM, INCLUSO DOBRADIÇAS - FORNECIMENTO E INSTALAÇÃO. AF_12/2019</v>
          </cell>
          <cell r="D1947" t="str">
            <v>UN</v>
          </cell>
          <cell r="E1947" t="str">
            <v>398,52</v>
          </cell>
        </row>
        <row r="1948">
          <cell r="B1948">
            <v>91297</v>
          </cell>
          <cell r="C1948" t="str">
            <v>PORTA DE MADEIRA FRISADA, SEMI-OCA (LEVE OU MÉDIA), 80X210CM, ESPESSURA DE 3,5CM, INCLUSO DOBRADIÇAS - FORNECIMENTO E INSTALAÇÃO. AF_12/2019</v>
          </cell>
          <cell r="D1948" t="str">
            <v>UN</v>
          </cell>
          <cell r="E1948" t="str">
            <v>438,11</v>
          </cell>
        </row>
        <row r="1949">
          <cell r="B1949">
            <v>91298</v>
          </cell>
          <cell r="C1949" t="str">
            <v>PORTA DE MADEIRA TIPO VENEZIANA, 80X210CM, ESPESSURA DE 3CM, INCLUSO DOBRADIÇAS - FORNECIMENTO E INSTALAÇÃO. AF_12/2019</v>
          </cell>
          <cell r="D1949" t="str">
            <v>UN</v>
          </cell>
          <cell r="E1949" t="str">
            <v>723,33</v>
          </cell>
        </row>
        <row r="1950">
          <cell r="B1950">
            <v>91299</v>
          </cell>
          <cell r="C1950" t="str">
            <v>PORTA DE MADEIRA, TIPO MEXICANA, MACIÇA (PESADA OU SUPERPESADA), 80X210CM, ESPESSURA DE 3,5CM, INCLUSO DOBRADIÇAS - FORNECIMENTO E INSTALAÇÃO. AF_12/2019</v>
          </cell>
          <cell r="D1950" t="str">
            <v>UN</v>
          </cell>
          <cell r="E1950" t="str">
            <v>1.001,75</v>
          </cell>
        </row>
        <row r="1951">
          <cell r="B1951">
            <v>91304</v>
          </cell>
          <cell r="C1951" t="str">
            <v>FECHADURA DE EMBUTIR COM CILINDRO, EXTERNA, COMPLETA, ACABAMENTO PADRÃO POPULAR, INCLUSO EXECUÇÃO DE FURO - FORNECIMENTO E INSTALAÇÃO. AF_12/2019</v>
          </cell>
          <cell r="D1951" t="str">
            <v>UN</v>
          </cell>
          <cell r="E1951" t="str">
            <v>100,14</v>
          </cell>
        </row>
        <row r="1952">
          <cell r="B1952">
            <v>91305</v>
          </cell>
          <cell r="C1952" t="str">
            <v>FECHADURA DE EMBUTIR PARA PORTA DE BANHEIRO, COMPLETA, ACABAMENTO PADRÃO POPULAR, INCLUSO EXECUÇÃO DE FURO - FORNECIMENTO E INSTALAÇÃO. AF_12/2019</v>
          </cell>
          <cell r="D1952" t="str">
            <v>UN</v>
          </cell>
          <cell r="E1952" t="str">
            <v>101,45</v>
          </cell>
        </row>
        <row r="1953">
          <cell r="B1953">
            <v>91306</v>
          </cell>
          <cell r="C1953" t="str">
            <v>FECHADURA DE EMBUTIR PARA PORTAS INTERNAS, COMPLETA, ACABAMENTO PADRÃO MÉDIO, COM EXECUÇÃO DE FURO - FORNECIMENTO E INSTALAÇÃO. AF_12/2019</v>
          </cell>
          <cell r="D1953" t="str">
            <v>UN</v>
          </cell>
          <cell r="E1953" t="str">
            <v>148,57</v>
          </cell>
        </row>
        <row r="1954">
          <cell r="B1954">
            <v>91307</v>
          </cell>
          <cell r="C1954" t="str">
            <v>FECHADURA DE EMBUTIR PARA PORTAS INTERNAS, COMPLETA, ACABAMENTO PADRÃO POPULAR, COM EXECUÇÃO DE FURO - FORNECIMENTO E INSTALAÇÃO. AF_12/2019</v>
          </cell>
          <cell r="D1954" t="str">
            <v>UN</v>
          </cell>
          <cell r="E1954" t="str">
            <v>85,56</v>
          </cell>
        </row>
        <row r="1955">
          <cell r="B1955">
            <v>91312</v>
          </cell>
          <cell r="C1955" t="str">
            <v>KIT DE PORTA DE MADEIRA PARA PINTURA, SEMI-OCA (LEVE OU MÉDIA), PADRÃO POPULAR, 60X210CM, ESPESSURA DE 3,5CM, ITENS INCLUSOS: DOBRADIÇAS, MONTAGEM E INSTALAÇÃO DO BATENTE, FECHADURA COM EXECUÇÃO DO FURO - FORNECIMENTO E INSTALAÇÃO. AF_12/2019</v>
          </cell>
          <cell r="D1955" t="str">
            <v>UN</v>
          </cell>
          <cell r="E1955" t="str">
            <v>751,75</v>
          </cell>
        </row>
        <row r="1956">
          <cell r="B1956">
            <v>91313</v>
          </cell>
          <cell r="C1956" t="str">
            <v>KIT DE PORTA DE MADEIRA PARA PINTURA, SEMI-OCA (LEVE OU MÉDIA), PADRÃO POPULAR, 70X210CM, ESPESSURA DE 3,5CM, ITENS INCLUSOS: DOBRADIÇAS, MONTAGEM E INSTALAÇÃO DO BATENTE, FECHADURA COM EXECUÇÃO DO FURO - FORNECIMENTO E INSTALAÇÃO. AF_12/2019</v>
          </cell>
          <cell r="D1956" t="str">
            <v>UN</v>
          </cell>
          <cell r="E1956" t="str">
            <v>742,95</v>
          </cell>
        </row>
        <row r="1957">
          <cell r="B1957">
            <v>91314</v>
          </cell>
          <cell r="C1957" t="str">
            <v>KIT DE PORTA DE MADEIRA PARA PINTURA, SEMI-OCA (LEVE OU MÉDIA), PADRÃO POPULAR, 80X210CM, ESPESSURA DE 3,5CM, ITENS INCLUSOS: DOBRADIÇAS, MONTAGEM E INSTALAÇÃO DO BATENTE, FECHADURA COM EXECUÇÃO DO FURO - FORNECIMENTO E INSTALAÇÃO. AF_12/2019</v>
          </cell>
          <cell r="D1957" t="str">
            <v>UN</v>
          </cell>
          <cell r="E1957" t="str">
            <v>783,62</v>
          </cell>
        </row>
        <row r="1958">
          <cell r="B1958">
            <v>91315</v>
          </cell>
          <cell r="C1958" t="str">
            <v>KIT DE PORTA DE MADEIRA PARA PINTURA, SEMI-OCA (LEVE OU MÉDIA), PADRÃO POPULAR, 90X210CM, ESPESSURA DE 3,5CM, ITENS INCLUSOS: DOBRADIÇAS, MONTAGEM E INSTALAÇÃO DO BATENTE, FECHADURA COM EXECUÇÃO DO FURO - FORNECIMENTO E INSTALAÇÃO. AF_12/2019</v>
          </cell>
          <cell r="D1958" t="str">
            <v>UN</v>
          </cell>
          <cell r="E1958" t="str">
            <v>872,06</v>
          </cell>
        </row>
        <row r="1959">
          <cell r="B1959">
            <v>91316</v>
          </cell>
          <cell r="C1959" t="str">
            <v>KIT DE PORTA DE MADEIRA PARA PINTURA, SEMI-OCA (PESADA OU SUPERPESADA), PADRÃO POPULAR, 80X210CM, ESPESSURA DE 3,5CM, ITENS INCLUSOS: DOBRADIÇAS, MONTAGEM E INSTALAÇÃO DO BATENTE, FECHADURA COM EXECUÇÃO DO FURO - FORNECIMENTO E INSTALAÇÃO. AF_12/2019</v>
          </cell>
          <cell r="D1959" t="str">
            <v>UN</v>
          </cell>
          <cell r="E1959" t="str">
            <v>1.070,93</v>
          </cell>
        </row>
        <row r="1960">
          <cell r="B1960">
            <v>91317</v>
          </cell>
          <cell r="C1960" t="str">
            <v>KIT DE PORTA DE MADEIRA PARA PINTURA, SEMI-OCA (PESADA OU SUPERPESADA), PADRÃO POPULAR, 90X210CM, ESPESSURA DE 3,5CM, ITENS INCLUSOS: DOBRADIÇAS, MONTAGEM E INSTALAÇÃO DO BATENTE, FECHADURA COM EXECUÇÃO DO FURO - FORNECIMENTO E INSTALAÇÃO. AF_12/2019</v>
          </cell>
          <cell r="D1960" t="str">
            <v>UN</v>
          </cell>
          <cell r="E1960" t="str">
            <v>1.147,59</v>
          </cell>
        </row>
        <row r="1961">
          <cell r="B1961">
            <v>91318</v>
          </cell>
          <cell r="C1961" t="str">
            <v>KIT DE PORTA DE MADEIRA PARA PINTURA, SEMI-OCA (LEVE OU MÉDIA), PADRÃO POPULAR, 60X210CM, ESPESSURA DE 3,5CM, ITENS INCLUSOS: DOBRADIÇAS, MONTAGEM E INSTALAÇÃO DO BATENTE, SEM FECHADURA - FORNECIMENTO E INSTALAÇÃO. AF_12/2019</v>
          </cell>
          <cell r="D1961" t="str">
            <v>UN</v>
          </cell>
          <cell r="E1961" t="str">
            <v>650,30</v>
          </cell>
        </row>
        <row r="1962">
          <cell r="B1962">
            <v>91319</v>
          </cell>
          <cell r="C1962" t="str">
            <v>KIT DE PORTA DE MADEIRA PARA PINTURA, SEMI-OCA (LEVE OU MÉDIA), PADRÃO POPULAR, 70X210CM, ESPESSURA DE 3,5CM, ITENS INCLUSOS: DOBRADIÇAS, MONTAGEM E INSTALAÇÃO DO BATENTE, SEM FECHADURA - FORNECIMENTO E INSTALAÇÃO. AF_12/2019</v>
          </cell>
          <cell r="D1962" t="str">
            <v>UN</v>
          </cell>
          <cell r="E1962" t="str">
            <v>657,39</v>
          </cell>
        </row>
        <row r="1963">
          <cell r="B1963">
            <v>91320</v>
          </cell>
          <cell r="C1963" t="str">
            <v>KIT DE PORTA DE MADEIRA PARA PINTURA, SEMI-OCA (LEVE OU MÉDIA), PADRÃO POPULAR, 80X210CM, ESPESSURA DE 3,5CM, ITENS INCLUSOS: DOBRADIÇAS, MONTAGEM E INSTALAÇÃO DO BATENTE, SEM FECHADURA - FORNECIMENTO E INSTALAÇÃO. AF_12/2019</v>
          </cell>
          <cell r="D1963" t="str">
            <v>UN</v>
          </cell>
          <cell r="E1963" t="str">
            <v>683,48</v>
          </cell>
        </row>
        <row r="1964">
          <cell r="B1964">
            <v>91321</v>
          </cell>
          <cell r="C1964" t="str">
            <v>KIT DE PORTA DE MADEIRA PARA PINTURA, SEMI-OCA (LEVE OU MÉDIA), PADRÃO POPULAR, 90X210CM, ESPESSURA DE 3,5CM, ITENS INCLUSOS: DOBRADIÇAS, MONTAGEM E INSTALAÇÃO DO BATENTE, SEM FECHADURA - FORNECIMENTO E INSTALAÇÃO. AF_12/2019</v>
          </cell>
          <cell r="D1964" t="str">
            <v>UN</v>
          </cell>
          <cell r="E1964" t="str">
            <v>771,92</v>
          </cell>
        </row>
        <row r="1965">
          <cell r="B1965">
            <v>91322</v>
          </cell>
          <cell r="C1965" t="str">
            <v>KIT DE PORTA DE MADEIRA PARA PINTURA, SEMI-OCA (PESADA OU SUPERPESADA), PADRÃO POPULAR, 80X210CM, ESPESSURA DE 3,5CM, ITENS INCLUSOS: DOBRADIÇAS, MONTAGEM E INSTALAÇÃO DO BATENTE, SEM FECHADURA - FORNECIMENTO E INSTALAÇÃO. AF_12/2019</v>
          </cell>
          <cell r="D1965" t="str">
            <v>UN</v>
          </cell>
          <cell r="E1965" t="str">
            <v>970,79</v>
          </cell>
        </row>
        <row r="1966">
          <cell r="B1966">
            <v>91323</v>
          </cell>
          <cell r="C1966" t="str">
            <v>KIT DE PORTA DE MADEIRA PARA PINTURA, SEMI-OCA (PESADA OU SUPERPESADA), PADRÃO POPULAR, 90X210CM, ESPESSURA DE 3,5CM, ITENS INCLUSOS: DOBRADIÇAS, MONTAGEM E INSTALAÇÃO DO BATENTE, SEM FECHADURA - FORNECIMENTO E INSTALAÇÃO. AF_12/2019</v>
          </cell>
          <cell r="D1966" t="str">
            <v>UN</v>
          </cell>
          <cell r="E1966" t="str">
            <v>1.047,45</v>
          </cell>
        </row>
        <row r="1967">
          <cell r="B1967">
            <v>91324</v>
          </cell>
          <cell r="C1967" t="str">
            <v>KIT DE PORTA DE MADEIRA PARA VERNIZ, SEMI-OCA (LEVE OU MÉDIA), PADRÃO POPULAR, 60X210CM, ESPESSURA DE 3,5CM, ITENS INCLUSOS: DOBRADIÇAS, MONTAGEM E INSTALAÇÃO DO BATENTE, SEM FECHADURA - FORNECIMENTO E INSTALAÇÃO. AF_12/2019</v>
          </cell>
          <cell r="D1967" t="str">
            <v>UN</v>
          </cell>
          <cell r="E1967" t="str">
            <v>662,78</v>
          </cell>
        </row>
        <row r="1968">
          <cell r="B1968">
            <v>91325</v>
          </cell>
          <cell r="C1968" t="str">
            <v>KIT DE PORTA DE MADEIRA PARA VERNIZ, SEMI-OCA (LEVE OU MÉDIA), PADRÃO POPULAR, 70X210CM, ESPESSURA DE 3,5CM, ITENS INCLUSOS: DOBRADIÇAS, MONTAGEM E INSTALAÇÃO DO BATENTE, SEM FECHADURA - FORNECIMENTO E INSTALAÇÃO. AF_12/2019</v>
          </cell>
          <cell r="D1968" t="str">
            <v>UN</v>
          </cell>
          <cell r="E1968" t="str">
            <v>670,47</v>
          </cell>
        </row>
        <row r="1969">
          <cell r="B1969">
            <v>91326</v>
          </cell>
          <cell r="C1969" t="str">
            <v>KIT DE PORTA DE MADEIRA PARA VERNIZ, SEMI-OCA (LEVE OU MÉDIA), PADRÃO POPULAR, 80X210CM, ESPESSURA DE 3,5CM, ITENS INCLUSOS: DOBRADIÇAS, MONTAGEM E INSTALAÇÃO DO BATENTE, SEM FECHADURA - FORNECIMENTO E INSTALAÇÃO. AF_12/2019</v>
          </cell>
          <cell r="D1969" t="str">
            <v>UN</v>
          </cell>
          <cell r="E1969" t="str">
            <v>734,17</v>
          </cell>
        </row>
        <row r="1970">
          <cell r="B1970">
            <v>91327</v>
          </cell>
          <cell r="C1970" t="str">
            <v>KIT DE PORTA DE MADEIRA PARA VERNIZ, SEMI-OCA (LEVE OU MÉDIA), PADRÃO POPULAR, 90X210CM, ESPESSURA DE 3,5CM, ITENS INCLUSOS: DOBRADIÇAS, MONTAGEM E INSTALAÇÃO DO BATENTE, SEM FECHADURA - FORNECIMENTO E INSTALAÇÃO. AF_12/2019</v>
          </cell>
          <cell r="D1970" t="str">
            <v>UN</v>
          </cell>
          <cell r="E1970" t="str">
            <v>782,99</v>
          </cell>
        </row>
        <row r="1971">
          <cell r="B1971">
            <v>91328</v>
          </cell>
          <cell r="C1971" t="str">
            <v>KIT DE PORTA DE MADEIRA FRISADA, SEMI-OCA (LEVE OU MÉDIA), PADRÃO MÉDIO 60X210CM, ESPESSURA DE 3CM, ITENS INCLUSOS: DOBRADIÇAS, MONTAGEM E INSTALAÇÃO DO BATENTE, SEM FECHADURA - FORNECIMENTO E INSTALAÇÃO. AF_12/2019</v>
          </cell>
          <cell r="D1971" t="str">
            <v>UN</v>
          </cell>
          <cell r="E1971" t="str">
            <v>744,55</v>
          </cell>
        </row>
        <row r="1972">
          <cell r="B1972">
            <v>91329</v>
          </cell>
          <cell r="C1972" t="str">
            <v>KIT DE PORTA DE MADEIRA FRISADA, SEMI-OCA (LEVE OU MÉDIA), PADRÃO POPULAR, 60X210CM, ESPESSURA DE 3CM, ITENS INCLUSOS: DOBRADIÇAS, MONTAGEM E INSTALAÇÃO DO BATENTE, SEM FECHADURA - FORNECIMENTO E INSTALAÇÃO. AF_12/2019</v>
          </cell>
          <cell r="D1972" t="str">
            <v>UN</v>
          </cell>
          <cell r="E1972" t="str">
            <v>673,59</v>
          </cell>
        </row>
        <row r="1973">
          <cell r="B1973">
            <v>91330</v>
          </cell>
          <cell r="C1973" t="str">
            <v>KIT DE PORTA DE MADEIRA FRISADA, SEMI-OCA (LEVE OU MÉDIA), PADRÃO MÉDIO, 70X210CM, ESPESSURA DE 3CM, ITENS INCLUSOS: DOBRADIÇAS, MONTAGEM E INSTALAÇÃO DO BATENTE, SEM FECHADURA - FORNECIMENTO E INSTALAÇÃO. AF_12/2019</v>
          </cell>
          <cell r="D1973" t="str">
            <v>UN</v>
          </cell>
          <cell r="E1973" t="str">
            <v>772,08</v>
          </cell>
        </row>
        <row r="1974">
          <cell r="B1974">
            <v>91331</v>
          </cell>
          <cell r="C1974" t="str">
            <v>KIT DE PORTA DE MADEIRA FRISADA, SEMI-OCA (LEVE OU MÉDIA), PADRÃO POPULAR, 70X210CM, ESPESSURA DE 3CM, ITENS INCLUSOS: DOBRADIÇAS, MONTAGEM E INSTALAÇÃO DO BATENTE, SEM FECHADURA - FORNECIMENTO E INSTALAÇÃO. AF_12/2019</v>
          </cell>
          <cell r="D1974" t="str">
            <v>UN</v>
          </cell>
          <cell r="E1974" t="str">
            <v>700,67</v>
          </cell>
        </row>
        <row r="1975">
          <cell r="B1975">
            <v>91332</v>
          </cell>
          <cell r="C1975" t="str">
            <v>KIT DE PORTA DE MADEIRA FRISADA, SEMI-OCA (LEVE OU MÉDIA), PADRÃO MÉDIO, 80X210CM, ESPESSURA DE 3,5CM, ITENS INCLUSOS: DOBRADIÇAS, MONTAGEM E INSTALAÇÃO DO BATENTE, SEM FECHADURA - FORNECIMENTO E INSTALAÇÃO. AF_12/2019</v>
          </cell>
          <cell r="D1975" t="str">
            <v>UN</v>
          </cell>
          <cell r="E1975" t="str">
            <v>813,22</v>
          </cell>
        </row>
        <row r="1976">
          <cell r="B1976">
            <v>91333</v>
          </cell>
          <cell r="C1976" t="str">
            <v>KIT DE PORTA DE MADEIRA FRISADA, SEMI-OCA (LEVE OU MÉDIA), PADRÃO POPULAR, 80X210CM, ESPESSURA DE 3,5CM, ITENS INCLUSOS: DOBRADIÇAS, MONTAGEM E INSTALAÇÃO DO BATENTE, SEM FECHADURA - FORNECIMENTO E INSTALAÇÃO. AF_12/2019</v>
          </cell>
          <cell r="D1976" t="str">
            <v>UN</v>
          </cell>
          <cell r="E1976" t="str">
            <v>741,37</v>
          </cell>
        </row>
        <row r="1977">
          <cell r="B1977">
            <v>91334</v>
          </cell>
          <cell r="C1977" t="str">
            <v>KIT DE PORTA DE MADEIRA TIPO VENEZIANA, PADRÃO MÉDIO, 80X210CM, ESPESSURA DE 3CM, ITENS INCLUSOS: DOBRADIÇAS, MONTAGEM E INSTALAÇÃO DO BATENTE, SEM FECHADURA - FORNECIMENTO E INSTALAÇÃO. AF_12/2019</v>
          </cell>
          <cell r="D1977" t="str">
            <v>UN</v>
          </cell>
          <cell r="E1977" t="str">
            <v>1.098,44</v>
          </cell>
        </row>
        <row r="1978">
          <cell r="B1978">
            <v>91335</v>
          </cell>
          <cell r="C1978" t="str">
            <v>KIT DE PORTA DE MADEIRA TIPO VENEZIANA, PADRÃO POPULAR, 80X210CM, ESPESSURA DE 3CM, ITENS INCLUSOS: DOBRADIÇAS, MONTAGEM E INSTALAÇÃO DO BATENTE, SEM FECHADURA - FORNECIMENTO E INSTALAÇÃO. AF_12/2019</v>
          </cell>
          <cell r="D1978" t="str">
            <v>UN</v>
          </cell>
          <cell r="E1978" t="str">
            <v>1.026,59</v>
          </cell>
        </row>
        <row r="1979">
          <cell r="B1979">
            <v>91336</v>
          </cell>
          <cell r="C1979" t="str">
            <v>KIT DE PORTA DE MADEIRA TIPO MEXICANA, MACIÇA (PESADA OU SUPERPESADA), PADRÃO MÉDIO, 80X210CM, ESPESSURA DE 3CM, ITENS INCLUSOS: DOBRADIÇAS, MONTAGEM E INSTALAÇÃO DO BATENTE, SEM FECHADURA - FORNECIMENTO E INSTALAÇÃO. AF_12/2019</v>
          </cell>
          <cell r="D1979" t="str">
            <v>UN</v>
          </cell>
          <cell r="E1979" t="str">
            <v>1.376,86</v>
          </cell>
        </row>
        <row r="1980">
          <cell r="B1980">
            <v>91337</v>
          </cell>
          <cell r="C1980" t="str">
            <v>KIT DE PORTA DE MADEIRA TIPO MEXICANA, MACIÇA (PESADA OU SUPERPESADA), PADRÃO POPULAR, 80X210CM, ESPESSURA DE 3CM, ITENS INCLUSOS: DOBRADIÇAS, MONTAGEM E INSTALAÇÃO DO BATENTE, SEM FECHADURA - FORNECIMENTO E INSTALAÇÃO. AF_12/2019</v>
          </cell>
          <cell r="D1980" t="str">
            <v>UN</v>
          </cell>
          <cell r="E1980" t="str">
            <v>1.305,01</v>
          </cell>
        </row>
        <row r="1981">
          <cell r="B1981">
            <v>100659</v>
          </cell>
          <cell r="C1981" t="str">
            <v>ALIZAR DE 5X1,5CM PARA PORTA FIXADO COM PREGOS, PADRÃO MÉDIO - FORNECIMENTO E INSTALAÇÃO. AF_12/2019</v>
          </cell>
          <cell r="D1981" t="str">
            <v>M</v>
          </cell>
          <cell r="E1981" t="str">
            <v>7,75</v>
          </cell>
        </row>
        <row r="1982">
          <cell r="B1982">
            <v>100660</v>
          </cell>
          <cell r="C1982" t="str">
            <v>ALIZAR DE 5X1,5CM PARA PORTA FIXADO COM PREGOS, PADRÃO POPULAR - FORNECIMENTO E INSTALAÇÃO. AF_12/2019</v>
          </cell>
          <cell r="D1982" t="str">
            <v>M</v>
          </cell>
          <cell r="E1982" t="str">
            <v>5,52</v>
          </cell>
        </row>
        <row r="1983">
          <cell r="B1983">
            <v>100675</v>
          </cell>
          <cell r="C1983" t="str">
            <v>KIT DE PORTA-PRONTA DE MADEIRA EM ACABAMENTO MELAMÍNICO BRANCO, FOLHA LEVE OU MÉDIA, 90X210, EXCLUSIVE FECHADURA, FIXAÇÃO COM PREENCHIMENTO TOTAL DE ESPUMA EXPANSIVA - FORNECIMENTO E INSTALAÇÃO. AF_12/2019</v>
          </cell>
          <cell r="D1983" t="str">
            <v>UN</v>
          </cell>
          <cell r="E1983" t="str">
            <v>1.042,67</v>
          </cell>
        </row>
        <row r="1984">
          <cell r="B1984">
            <v>100676</v>
          </cell>
          <cell r="C1984" t="str">
            <v>BATENTE PARA PORTA COM BANDEIRA, FIXAÇÃO COM PARAFUSO E BUCHA. AF_12/2019</v>
          </cell>
          <cell r="D1984" t="str">
            <v>UN</v>
          </cell>
          <cell r="E1984" t="str">
            <v>137,71</v>
          </cell>
        </row>
        <row r="1985">
          <cell r="B1985">
            <v>100678</v>
          </cell>
          <cell r="C1985" t="str">
            <v>KIT DE PORTA DE MADEIRA PARA VERNIZ, SEMI-OCA (LEVE OU MÉDIA), PADRÃO MÉDIO, 60X210CM, ESPESSURA DE 3,5CM, ITENS INCLUSOS: DOBRADIÇAS, MONTAGEM E INSTALAÇÃO DE BATENTE, FECHADURA COM EXECUÇÃO DO FURO - FORNECIMENTO E INSTALAÇÃO. AF_12/2019</v>
          </cell>
          <cell r="D1985" t="str">
            <v>UN</v>
          </cell>
          <cell r="E1985" t="str">
            <v>882,31</v>
          </cell>
        </row>
        <row r="1986">
          <cell r="B1986">
            <v>100679</v>
          </cell>
          <cell r="C1986" t="str">
            <v>KIT DE PORTA DE MADEIRA PARA VERNIZ, SEMI-OCA (LEVE OU MÉDIA), PADRÃO POPULAR, 60X210CM, ESPESSURA DE 3,5CM, ITENS INCLUSOS: DOBRADIÇAS, MONTAGEM E INSTALAÇÃO DE BATENTE, FECHADURA COM EXECUÇÃO DO FURO - FORNECIMENTO E INSTALAÇÃO. AF_12/2019</v>
          </cell>
          <cell r="D1986" t="str">
            <v>UN</v>
          </cell>
          <cell r="E1986" t="str">
            <v>764,23</v>
          </cell>
        </row>
        <row r="1987">
          <cell r="B1987">
            <v>100680</v>
          </cell>
          <cell r="C1987" t="str">
            <v>KIT DE PORTA DE MADEIRA PARA VERNIZ, SEMI-OCA (LEVE OU MÉDIA), PADRÃO MÉDIO, 70X210CM, ESPESSURA DE 3,5CM, ITENS INCLUSOS: DOBRADIÇAS, MONTAGEM E INSTALAÇÃO DE BATENTE, FECHADURA COM EXECUÇÃO DO FURO - FORNECIMENTO E INSTALAÇÃO. AF_12/2019</v>
          </cell>
          <cell r="D1987" t="str">
            <v>UN</v>
          </cell>
          <cell r="E1987" t="str">
            <v>890,45</v>
          </cell>
        </row>
        <row r="1988">
          <cell r="B1988">
            <v>100681</v>
          </cell>
          <cell r="C1988" t="str">
            <v>KIT DE PORTA DE MADEIRA FRISADA, SEMI-OCA (LEVE OU MÉDIA), PADRÃO MÉDIO, 70X210CM, ESPESSURA DE 3CM, ITENS INCLUSOS: DOBRADIÇAS, MONTAGEM E INSTALAÇÃO DE BATENTE, FECHADURA COM EXECUÇÃO DO FURO - FORNECIMENTO E INSTALAÇÃO. AF_12/2019</v>
          </cell>
          <cell r="D1988" t="str">
            <v>UN</v>
          </cell>
          <cell r="E1988" t="str">
            <v>920,65</v>
          </cell>
        </row>
        <row r="1989">
          <cell r="B1989">
            <v>100682</v>
          </cell>
          <cell r="C1989" t="str">
            <v>KIT DE PORTA DE MADEIRA FRISADA, SEMI-OCA (LEVE OU MÉDIA), PADRÃO POPULAR, 70X210CM, ESPESSURA DE 3CM, ITENS INCLUSOS: DOBRADIÇAS, MONTAGEM E INSTALAÇÃO DE BATENTE, FECHADURA COM EXECUÇÃO DO FURO - FORNECIMENTO E INSTALAÇÃO. AF_12/2019</v>
          </cell>
          <cell r="D1989" t="str">
            <v>UN</v>
          </cell>
          <cell r="E1989" t="str">
            <v>786,23</v>
          </cell>
        </row>
        <row r="1990">
          <cell r="B1990">
            <v>100683</v>
          </cell>
          <cell r="C1990" t="str">
            <v>KIT DE PORTA DE MADEIRA PARA VERNIZ, SEMI-OCA (LEVE OU MÉDIA), PADRÃO MÉDIO, 80X210CM, ESPESSURA DE 3,5CM, ITENS INCLUSOS: DOBRADIÇAS, MONTAGEM E INSTALAÇÃO DE BATENTE, FECHADURA COM EXECUÇÃO DO FURO - FORNECIMENTO E INSTALAÇÃO. AF_12/2019</v>
          </cell>
          <cell r="D1990" t="str">
            <v>UN</v>
          </cell>
          <cell r="E1990" t="str">
            <v>974,65</v>
          </cell>
        </row>
        <row r="1991">
          <cell r="B1991">
            <v>100684</v>
          </cell>
          <cell r="C1991" t="str">
            <v>KIT DE PORTA DE MADEIRA PARA VERNIZ, SEMI-OCA (LEVE OU MÉDIA), PADRÃO POPULAR, 80X210CM, ESPESSURA DE 3,5CM, ITENS INCLUSOS: DOBRADIÇAS, MONTAGEM E INSTALAÇÃO DE BATENTE, FECHADURA COM EXECUÇÃO DO FURO - FORNECIMENTO E INSTALAÇÃO. AF_12/2019</v>
          </cell>
          <cell r="D1991" t="str">
            <v>UN</v>
          </cell>
          <cell r="E1991" t="str">
            <v>834,31</v>
          </cell>
        </row>
        <row r="1992">
          <cell r="B1992">
            <v>100685</v>
          </cell>
          <cell r="C1992" t="str">
            <v>KIT DE PORTA DE MADEIRA PARA VERNIZ, SEMI-OCA (LEVE OU MÉDIA), PADRÃO MÉDIO, 90X210CM, ESPESSURA DE 3,5CM, ITENS INCLUSOS: DOBRADIÇAS, MONTAGEM E INSTALAÇÃO DE BATENTE, FECHADURA COM EXECUÇÃO DO FURO - FORNECIMENTO E INSTALAÇÃO. AF_12/2019</v>
          </cell>
          <cell r="D1992" t="str">
            <v>UN</v>
          </cell>
          <cell r="E1992" t="str">
            <v>1.023,92</v>
          </cell>
        </row>
        <row r="1993">
          <cell r="B1993">
            <v>100686</v>
          </cell>
          <cell r="C1993" t="str">
            <v>KIT DE PORTA DE MADEIRA PARA VERNIZ, SEMI-OCA (LEVE OU MÉDIA), PADRÃO POPULAR, 90X210CM, ESPESSURA DE 3CM, ITENS INCLUSOS: DOBRADIÇAS, MONTAGEM E INSTALAÇÃO DE BATENTE, FECHADURA COM EXECUÇÃO DO FURO - FORNECIMENTO E INSTALAÇÃO. AF_12/2019</v>
          </cell>
          <cell r="D1993" t="str">
            <v>UN</v>
          </cell>
          <cell r="E1993" t="str">
            <v>883,13</v>
          </cell>
        </row>
        <row r="1994">
          <cell r="B1994">
            <v>100687</v>
          </cell>
          <cell r="C1994" t="str">
            <v>KIT DE PORTA DE MADEIRA FRISADA, SEMI-OCA (LEVE OU MÉDIA), PADRÃO MÉDIO, 60X210CM, ESPESSURA DE 3,5CM, ITENS INCLUSOS: DOBRADIÇAS, MONTAGEM E INSTALAÇÃO DE BATENTE, FECHADURA COM EXECUÇÃO DO FURO - FORNECIMENTO E INSTALAÇÃO. AF_12/2019</v>
          </cell>
          <cell r="D1994" t="str">
            <v>UN</v>
          </cell>
          <cell r="E1994" t="str">
            <v>893,12</v>
          </cell>
        </row>
        <row r="1995">
          <cell r="B1995">
            <v>100688</v>
          </cell>
          <cell r="C1995" t="str">
            <v>KIT DE PORTA DE MADEIRA FRISADA, SEMI-OCA (LEVE OU MÉDIA), PADRÃO POPULAR, 60X210CM, ESPESSURA DE 3CM, ITENS INCLUSOS: DOBRADIÇAS, MONTAGEM E INSTALAÇÃO DE BATENTE, FECHADURA COM EXECUÇÃO DO FURO - FORNECIMENTO E INSTALAÇÃO. AF_12/2019</v>
          </cell>
          <cell r="D1995" t="str">
            <v>UN</v>
          </cell>
          <cell r="E1995" t="str">
            <v>775,04</v>
          </cell>
        </row>
        <row r="1996">
          <cell r="B1996">
            <v>100689</v>
          </cell>
          <cell r="C1996" t="str">
            <v>KIT DE PORTA DE MADEIRA FRISADA, SEMI-OCA (LEVE OU MÉDIA), PADRÃO MÉDIO, 80X210CM, ESPESSURA DE 3,5CM, ITENS INCLUSOS: DOBRADIÇAS, MONTAGEM E INSTALAÇÃO DE BATENTE, FECHADURA COM EXECUÇÃO DO FURO - FORNECIMENTO E INSTALAÇÃO. AF_12/2019</v>
          </cell>
          <cell r="D1996" t="str">
            <v>UN</v>
          </cell>
          <cell r="E1996" t="str">
            <v>981,85</v>
          </cell>
        </row>
        <row r="1997">
          <cell r="B1997">
            <v>100690</v>
          </cell>
          <cell r="C1997" t="str">
            <v>KIT DE PORTA DE MADEIRA FRISADA, SEMI-OCA (LEVE OU MÉDIA), PADRÃO POPULAR, 80X210CM, ESPESSURA DE 3,5CM, ITENS INCLUSOS: DOBRADIÇAS, MONTAGEM E INSTALAÇÃO DE BATENTE, FECHADURA COM EXECUÇÃO DO FURO - FORNECIMENTO E INSTALAÇÃO. AF_12/2019</v>
          </cell>
          <cell r="D1997" t="str">
            <v>UN</v>
          </cell>
          <cell r="E1997" t="str">
            <v>841,51</v>
          </cell>
        </row>
        <row r="1998">
          <cell r="B1998">
            <v>100691</v>
          </cell>
          <cell r="C1998" t="str">
            <v>KIT DE PORTA DE MADEIRA TIPO VENEZIANA, 80X210CM (ESPESSURA DE 3CM), PADRÃO MÉDIO, ITENS INCLUSOS: DOBRADIÇAS, MONTAGEM E INSTALAÇÃO DE BATENTE, FECHADURA COM EXECUÇÃO DO FURO - FORNECIMENTO E INSTALAÇÃO. AF_12/2019</v>
          </cell>
          <cell r="D1998" t="str">
            <v>UN</v>
          </cell>
          <cell r="E1998" t="str">
            <v>1.267,07</v>
          </cell>
        </row>
        <row r="1999">
          <cell r="B1999">
            <v>100692</v>
          </cell>
          <cell r="C1999" t="str">
            <v>KIT DE PORTA DE MADEIRA TIPO VENEZIANA, 80X210CM (ESPESSURA DE 3CM), PADRÃO POPULAR, ITENS INCLUSOS: DOBRADIÇAS, MONTAGEM E INSTALAÇÃO DE BATENTE, FECHADURA COM EXECUÇÃO DO FURO - FORNECIMENTO E INSTALAÇÃO. AF_12/2019</v>
          </cell>
          <cell r="D1999" t="str">
            <v>UN</v>
          </cell>
          <cell r="E1999" t="str">
            <v>1.126,73</v>
          </cell>
        </row>
        <row r="2000">
          <cell r="B2000">
            <v>100693</v>
          </cell>
          <cell r="C2000" t="str">
            <v>KIT DE PORTA DE MADEIRA TIPO MEXICANA, MACIÇA (PESADA OU SUPERPESADA), PADRÃO MÉDIO, 80X210CM, ESPESSURA DE 3,5CM, ITENS INCLUSOS: DOBRADIÇAS, MONTAGEM E INSTALAÇÃO DE BATENTE, FECHADURA COM EXECUÇÃO DO FURO - FORNECIMENTO E INSTALAÇÃO. AF_12/2019</v>
          </cell>
          <cell r="D2000" t="str">
            <v>UN</v>
          </cell>
          <cell r="E2000" t="str">
            <v>1.545,49</v>
          </cell>
        </row>
        <row r="2001">
          <cell r="B2001">
            <v>100694</v>
          </cell>
          <cell r="C2001" t="str">
            <v>KIT DE PORTA DE MADEIRA TIPO MEXICANA, MACIÇA (PESADA OU SUPERPESADA), PADRÃO POPULAR, 80X210CM, ESPESSURA DE 3,5CM, ITENS INCLUSOS: DOBRADIÇAS, MONTAGEM E INSTALAÇÃO DE BATENTE, FECHADURA COM EXECUÇÃO DO FURO - FORNECIMENTO E INSTALAÇÃO. AF_12/2019</v>
          </cell>
          <cell r="D2001" t="str">
            <v>UN</v>
          </cell>
          <cell r="E2001" t="str">
            <v>1.405,15</v>
          </cell>
        </row>
        <row r="2002">
          <cell r="B2002">
            <v>100695</v>
          </cell>
          <cell r="C2002" t="str">
            <v>RECOLOCAÇÃO DE FOLHAS DE PORTA DE MADEIRA LEVE OU MÉDIA DE 60CM DE LARGURA, CONSIDERANDO REAPROVEITAMENTO DO MATERIAL. AF_12/2019</v>
          </cell>
          <cell r="D2002" t="str">
            <v>UN</v>
          </cell>
          <cell r="E2002" t="str">
            <v>49,46</v>
          </cell>
        </row>
        <row r="2003">
          <cell r="B2003">
            <v>100696</v>
          </cell>
          <cell r="C2003" t="str">
            <v>RECOLOCAÇÃO DE FOLHAS DE PORTA DE MADEIRA LEVE OU MÉDIA DE 70CM DE LARGURA, CONSIDERANDO REAPROVEITAMENTO DO MATERIAL. AF_12/2019</v>
          </cell>
          <cell r="D2003" t="str">
            <v>UN</v>
          </cell>
          <cell r="E2003" t="str">
            <v>54,99</v>
          </cell>
        </row>
        <row r="2004">
          <cell r="B2004">
            <v>100697</v>
          </cell>
          <cell r="C2004" t="str">
            <v>RECOLOCAÇÃO DE FOLHAS DE PORTA DE MADEIRA LEVE OU MÉDIA DE 80CM DE LARGURA, CONSIDERANDO REAPROVEITAMENTO DO MATERIAL. AF_12/2019</v>
          </cell>
          <cell r="D2004" t="str">
            <v>UN</v>
          </cell>
          <cell r="E2004" t="str">
            <v>60,57</v>
          </cell>
        </row>
        <row r="2005">
          <cell r="B2005">
            <v>100698</v>
          </cell>
          <cell r="C2005" t="str">
            <v>RECOLOCAÇÃO DE FOLHAS DE PORTA DE MADEIRA LEVE OU MÉDIA DE 90CM DE LARGURA, CONSIDERANDO REAPROVEITAMENTO DO MATERIAL. AF_12/2019</v>
          </cell>
          <cell r="D2005" t="str">
            <v>UN</v>
          </cell>
          <cell r="E2005" t="str">
            <v>66,14</v>
          </cell>
        </row>
        <row r="2006">
          <cell r="B2006">
            <v>100699</v>
          </cell>
          <cell r="C2006" t="str">
            <v>RECOLOCAÇÃO DE FOLHAS DE PORTA DE MADEIRA PESADA OU SUPERPESADA DE 80CM DE LARGURA, CONSIDERANDO REAPROVEITAMENTO DO MATERIAL. AF_12/2019</v>
          </cell>
          <cell r="D2006" t="str">
            <v>UN</v>
          </cell>
          <cell r="E2006" t="str">
            <v>78,59</v>
          </cell>
        </row>
        <row r="2007">
          <cell r="B2007">
            <v>100700</v>
          </cell>
          <cell r="C2007" t="str">
            <v>PORTA DE MADEIRA COMPENSADA LISA PARA PINTURA, 120X210X3,5CM, 2 FOLHAS, INCLUSO ADUELA 2A, ALIZAR 2A E DOBRADIÇAS. AF_12/2019</v>
          </cell>
          <cell r="D2007" t="str">
            <v>UN</v>
          </cell>
          <cell r="E2007" t="str">
            <v>797,95</v>
          </cell>
        </row>
        <row r="2008">
          <cell r="B2008">
            <v>100712</v>
          </cell>
          <cell r="C2008" t="str">
            <v>KIT DE PORTA DE MADEIRA PARA VERNIZ, SEMI-OCA (LEVE OU MÉDIA), PADRÃO POPULAR, 70X210CM, ESPESSURA DE 3,5CM, ITENS INCLUSOS: DOBRADIÇAS, MONTAGEM E INSTALAÇÃO DE BATENTE, FECHADURA COM EXECUÇÃO DO FURO - FORNECIMENTO E INSTALAÇÃO. AF_12/2019</v>
          </cell>
          <cell r="D2008" t="str">
            <v>UN</v>
          </cell>
          <cell r="E2008" t="str">
            <v>756,03</v>
          </cell>
        </row>
        <row r="2009">
          <cell r="B2009">
            <v>100665</v>
          </cell>
          <cell r="C2009" t="str">
            <v>JANELA DE MADEIRA - CEDRINHO/ANGELIM OU EQUIVALENTE DA REGIÃO - DE ABRIR COM 4 FOLHAS (2 VENEZIANAS E 2 GUILHOTINAS PARA VIDRO), COM BATENTE, ALIZAR E FERRAGENS. EXCLUSIVE VIDROS, ACABAMENTO E CONTRAMARCO. FORNECIMENTO E INSTALAÇÃO. AF_12/2019</v>
          </cell>
          <cell r="D2009" t="str">
            <v>M2</v>
          </cell>
          <cell r="E2009" t="str">
            <v>1.056,31</v>
          </cell>
        </row>
        <row r="2010">
          <cell r="B2010">
            <v>100666</v>
          </cell>
          <cell r="C2010" t="str">
            <v>JANELA DE MADEIRA (PINUS/EUCALIPTO OU EQUIV.) DE ABRIR COM 4 FOLHAS (2 VENEZIANAS E 2 GUILHOTINAS PARA VIDRO), COM BATENTE, ALIZAR E FERRAGENS. EXCLUSIVE VIDROS, ACABAMENTO E CONTRAMARCO. FORNECIMENTO E INSTALAÇÃO. AF_12/2019</v>
          </cell>
          <cell r="D2010" t="str">
            <v>M2</v>
          </cell>
          <cell r="E2010" t="str">
            <v>831,17</v>
          </cell>
        </row>
        <row r="2011">
          <cell r="B2011">
            <v>100667</v>
          </cell>
          <cell r="C2011" t="str">
            <v>JANELA DE MADEIRA (IMBUIA/CEDRO OU EQUIV.) DE ABRIR COM 4 FOLHAS (2 VENEZIANAS E 2 GUILHOTINAS PARA VIDRO), COM BATENTE, ALIZAR E FERRAGENS. EXCLUSIVE VIDROS, ACABAMENTO E CONTRAMARCO. FORNECIMENTO E INSTALAÇÃO. AF_12/2019</v>
          </cell>
          <cell r="D2011" t="str">
            <v>M2</v>
          </cell>
          <cell r="E2011" t="str">
            <v>1.374,59</v>
          </cell>
        </row>
        <row r="2012">
          <cell r="B2012">
            <v>100668</v>
          </cell>
          <cell r="C2012" t="str">
            <v>JANELA DE MADEIRA (CEDRINHO/ANGELIM OU EQUIV.) TIPO MAXIM-AR, PARA VIDRO, COM BATENTE, ALIZAR E FERRAGENS. EXCLUSIVE VIDRO, ACABAMENTO E CONTRAMARCO. FORNECIMENTO E INSTALAÇÃO. AF_12/2019</v>
          </cell>
          <cell r="D2012" t="str">
            <v>M2</v>
          </cell>
          <cell r="E2012" t="str">
            <v>1.640,56</v>
          </cell>
        </row>
        <row r="2013">
          <cell r="B2013">
            <v>100669</v>
          </cell>
          <cell r="C2013" t="str">
            <v>JANELA DE MADEIRA (PINUS/EUCALIPTO OU EQUIV.) TIPO BASCULANTE COM 2 FOLHAS PARA VIDRO, COM BATENTE, ALIZAR E FERRAGENS. EXCLUSIVE VIDROS, ACABAMENTO E CONTRAMARCO. FORNECIMENTO E INSTALAÇÃO. AF_12/2019</v>
          </cell>
          <cell r="D2013" t="str">
            <v>M2</v>
          </cell>
          <cell r="E2013" t="str">
            <v>969,51</v>
          </cell>
        </row>
        <row r="2014">
          <cell r="B2014">
            <v>100670</v>
          </cell>
          <cell r="C2014" t="str">
            <v>JANELA DE MADEIRA (CEDRINHO/ANGELIM OU EQUIV.) DE CORRER COM 6 FOLHAS (2 VENEZ. FIXAS, 2 VENEZ. DE CORRER E 2 DE CORRER PARA VIDRO), COM BATENTE, ALIZAR E FERRAGENS. EXCLUSIVE VIDROS, ACABAMENTO E CONTRAMARCO. FORNECIMENTO E INSTALAÇÃO. AF_12/2019</v>
          </cell>
          <cell r="D2014" t="str">
            <v>M2</v>
          </cell>
          <cell r="E2014" t="str">
            <v>1.315,24</v>
          </cell>
        </row>
        <row r="2015">
          <cell r="B2015">
            <v>100671</v>
          </cell>
          <cell r="C2015" t="str">
            <v>JANELA DE MADEIRA (IMBUIA/CEDRO OU EQUIV) DE CORRER COM 6 FOLHAS (2 VENEZIANAS FIXAS, 2 VENEZIANAS DE CORRER E 2 DE CORRER PARA VIDRO), COM BATENTE, ALIZAR E FERRAGENS. EXCLUSIVE VIDROS, ACABAMENTO E CONTRAMARCO. FORNECIMENTO E INSTALAÇÃO. AF_12/2019</v>
          </cell>
          <cell r="D2015" t="str">
            <v>M2</v>
          </cell>
          <cell r="E2015" t="str">
            <v>1.638,73</v>
          </cell>
        </row>
        <row r="2016">
          <cell r="B2016">
            <v>100672</v>
          </cell>
          <cell r="C2016" t="str">
            <v>JANELA DE MADEIRA (PINUS/EUCALIPTO OU EQUIV.) DE CORRER COM 6 FOLHAS (2 VENEZ. FIXAS, 2 VENEZ. DE CORRER E 2 DE CORRER PARA VIDRO), COM BATENTE, ALIZAR E FERRAGENS. EXCLUSIVE VIDROS, ACABAMENTO E CONTRAMARCO. FORNECIMENTO EINSTALAÇÃO. AF_12/2019</v>
          </cell>
          <cell r="D2016" t="str">
            <v>M2</v>
          </cell>
          <cell r="E2016" t="str">
            <v>1.048,44</v>
          </cell>
        </row>
        <row r="2017">
          <cell r="B2017">
            <v>100701</v>
          </cell>
          <cell r="C2017" t="str">
            <v>PORTA DE FERRO, DE ABRIR, TIPO GRADE COM CHAPA, COM GUARNIÇÕES. AF_12/2019</v>
          </cell>
          <cell r="D2017" t="str">
            <v>M2</v>
          </cell>
          <cell r="E2017" t="str">
            <v>607,04</v>
          </cell>
        </row>
        <row r="2018">
          <cell r="B2018">
            <v>94559</v>
          </cell>
          <cell r="C2018" t="str">
            <v>JANELA DE AÇO TIPO BASCULANTE PARA VIDROS, COM BATENTE, FERRAGENS E PINTURA ANTICORROSIVA. EXCLUSIVE VIDROS, ACABAMENTO, ALIZAR E CONTRAMARCO. FORNECIMENTO E INSTALAÇÃO. AF_12/2019</v>
          </cell>
          <cell r="D2018" t="str">
            <v>M2</v>
          </cell>
          <cell r="E2018" t="str">
            <v>793,92</v>
          </cell>
        </row>
        <row r="2019">
          <cell r="B2019">
            <v>94562</v>
          </cell>
          <cell r="C2019" t="str">
            <v>JANELA DE AÇO DE CORRER COM 4 FOLHAS PARA VIDRO, COM BATENTE, FERRAGENS E PINTURA ANTICORROSIVA. EXCLUSIVE VIDROS, ALIZAR E CONTRAMARCO. FORNECIMENTO E INSTALAÇÃO. AF_12/2019</v>
          </cell>
          <cell r="D2019" t="str">
            <v>M2</v>
          </cell>
          <cell r="E2019" t="str">
            <v>774,09</v>
          </cell>
        </row>
        <row r="2020">
          <cell r="B2020">
            <v>94587</v>
          </cell>
          <cell r="C2020" t="str">
            <v>CONTRAMARCO DE AÇO, FIXAÇÃO COM ARGAMASSA - FORNECIMENTO E INSTALAÇÃO. AF_12/2019</v>
          </cell>
          <cell r="D2020" t="str">
            <v>M</v>
          </cell>
          <cell r="E2020" t="str">
            <v>71,81</v>
          </cell>
        </row>
        <row r="2021">
          <cell r="B2021">
            <v>94588</v>
          </cell>
          <cell r="C2021" t="str">
            <v>CONTRAMARCO DE AÇO, FIXAÇÃO COM PARAFUSO - FORNECIMENTO E INSTALAÇÃO. AF_12/2019</v>
          </cell>
          <cell r="D2021" t="str">
            <v>M</v>
          </cell>
          <cell r="E2021" t="str">
            <v>66,52</v>
          </cell>
        </row>
        <row r="2022">
          <cell r="B2022">
            <v>99837</v>
          </cell>
          <cell r="C2022" t="str">
            <v>GUARDA-CORPO DE AÇO GALVANIZADO DE 1,10M, MONTANTES TUBULARES DE 1.1/4" ESPAÇADOS DE 1,20M, TRAVESSA SUPERIOR DE 1.1/2", GRADIL FORMADO POR TUBOS HORIZONTAIS DE 1" E VERTICAIS DE 3/4", FIXADO COM CHUMBADOR MECÂNICO. AF_04/2019_P</v>
          </cell>
          <cell r="D2022" t="str">
            <v>M</v>
          </cell>
          <cell r="E2022" t="str">
            <v>650,97</v>
          </cell>
        </row>
        <row r="2023">
          <cell r="B2023">
            <v>99839</v>
          </cell>
          <cell r="C2023" t="str">
            <v>GUARDA-CORPO DE AÇO GALVANIZADO DE 1,10M DE ALTURA, MONTANTES TUBULARES DE 1.1/2 ESPAÇADOS DE 1,20M, TRAVESSA SUPERIOR DE 2, GRADIL FORMADO POR BARRAS CHATAS EM FERRO DE 32X4,8MM, FIXADO COM CHUMBADOR MECÂNICO. AF_04/2019_P</v>
          </cell>
          <cell r="D2023" t="str">
            <v>M</v>
          </cell>
          <cell r="E2023" t="str">
            <v>534,14</v>
          </cell>
        </row>
        <row r="2024">
          <cell r="B2024">
            <v>99841</v>
          </cell>
          <cell r="C2024" t="str">
            <v>GUARDA-CORPO PANORÂMICO COM PERFIS DE ALUMÍNIO E VIDRO LAMINADO 8 MM, FIXADO COM CHUMBADOR MECÂNICO. AF_04/2019_P</v>
          </cell>
          <cell r="D2024" t="str">
            <v>M</v>
          </cell>
          <cell r="E2024" t="str">
            <v>1.554,23</v>
          </cell>
        </row>
        <row r="2025">
          <cell r="B2025">
            <v>99855</v>
          </cell>
          <cell r="C2025" t="str">
            <v>CORRIMÃO SIMPLES, DIÂMETRO EXTERNO = 1 1/2", EM AÇO GALVANIZADO. AF_04/2019_P</v>
          </cell>
          <cell r="D2025" t="str">
            <v>M</v>
          </cell>
          <cell r="E2025" t="str">
            <v>117,55</v>
          </cell>
        </row>
        <row r="2026">
          <cell r="B2026">
            <v>99857</v>
          </cell>
          <cell r="C2026" t="str">
            <v>CORRIMÃO SIMPLES, DIÂMETRO EXTERNO = 1 1/2", EM ALUMÍNIO. AF_04/2019_P</v>
          </cell>
          <cell r="D2026" t="str">
            <v>M</v>
          </cell>
          <cell r="E2026" t="str">
            <v>82,12</v>
          </cell>
        </row>
        <row r="2027">
          <cell r="B2027">
            <v>99861</v>
          </cell>
          <cell r="C2027" t="str">
            <v>GRADIL EM FERRO FIXADO EM VÃOS DE JANELAS, FORMADO POR BARRAS CHATAS DE 25X4,8 MM. AF_04/2019</v>
          </cell>
          <cell r="D2027" t="str">
            <v>M2</v>
          </cell>
          <cell r="E2027" t="str">
            <v>645,39</v>
          </cell>
        </row>
        <row r="2028">
          <cell r="B2028">
            <v>99862</v>
          </cell>
          <cell r="C2028" t="str">
            <v>GRADIL EM ALUMÍNIO FIXADO EM VÃOS DE JANELAS, FORMADO POR TUBOS DE 3/4". AF_04/2019</v>
          </cell>
          <cell r="D2028" t="str">
            <v>M2</v>
          </cell>
          <cell r="E2028" t="str">
            <v>545,38</v>
          </cell>
        </row>
        <row r="2029">
          <cell r="B2029">
            <v>90838</v>
          </cell>
          <cell r="C2029" t="str">
            <v>PORTA CORTA-FOGO 90X210X4CM - FORNECIMENTO E INSTALAÇÃO. AF_12/2019</v>
          </cell>
          <cell r="D2029" t="str">
            <v>UN</v>
          </cell>
          <cell r="E2029" t="str">
            <v>1.518,46</v>
          </cell>
        </row>
        <row r="2030">
          <cell r="B2030">
            <v>91338</v>
          </cell>
          <cell r="C2030" t="str">
            <v>PORTA DE ALUMÍNIO DE ABRIR COM LAMBRI, COM GUARNIÇÃO, FIXAÇÃO COM PARAFUSOS - FORNECIMENTO E INSTALAÇÃO. AF_12/2019</v>
          </cell>
          <cell r="D2030" t="str">
            <v>M2</v>
          </cell>
          <cell r="E2030" t="str">
            <v>824,75</v>
          </cell>
        </row>
        <row r="2031">
          <cell r="B2031">
            <v>91341</v>
          </cell>
          <cell r="C2031" t="str">
            <v>PORTA EM ALUMÍNIO DE ABRIR TIPO VENEZIANA COM GUARNIÇÃO, FIXAÇÃO COM PARAFUSOS - FORNECIMENTO E INSTALAÇÃO. AF_12/2019</v>
          </cell>
          <cell r="D2031" t="str">
            <v>M2</v>
          </cell>
          <cell r="E2031" t="str">
            <v>653,02</v>
          </cell>
        </row>
        <row r="2032">
          <cell r="B2032">
            <v>94805</v>
          </cell>
          <cell r="C2032" t="str">
            <v>PORTA DE ALUMÍNIO DE ABRIR PARA VIDRO SEM GUARNIÇÃO, 87X210CM, FIXAÇÃO COM PARAFUSOS, INCLUSIVE VIDROS - FORNECIMENTO E INSTALAÇÃO. AF_12/2019</v>
          </cell>
          <cell r="D2032" t="str">
            <v>UN</v>
          </cell>
          <cell r="E2032" t="str">
            <v>781,85</v>
          </cell>
        </row>
        <row r="2033">
          <cell r="B2033">
            <v>94806</v>
          </cell>
          <cell r="C2033" t="str">
            <v>PORTA EM AÇO DE ABRIR PARA VIDRO SEM GUARNIÇÃO, 87X210CM, FIXAÇÃO COM PARAFUSOS, EXCLUSIVE VIDROS - FORNECIMENTO E INSTALAÇÃO. AF_12/2019</v>
          </cell>
          <cell r="D2033" t="str">
            <v>UN</v>
          </cell>
          <cell r="E2033" t="str">
            <v>721,10</v>
          </cell>
        </row>
        <row r="2034">
          <cell r="B2034">
            <v>94807</v>
          </cell>
          <cell r="C2034" t="str">
            <v>PORTA EM AÇO DE ABRIR TIPO VENEZIANA SEM GUARNIÇÃO, 87X210CM, FIXAÇÃO COM PARAFUSOS - FORNECIMENTO E INSTALAÇÃO. AF_12/2019</v>
          </cell>
          <cell r="D2034" t="str">
            <v>UN</v>
          </cell>
          <cell r="E2034" t="str">
            <v>657,77</v>
          </cell>
        </row>
        <row r="2035">
          <cell r="B2035">
            <v>100702</v>
          </cell>
          <cell r="C2035" t="str">
            <v>PORTA DE CORRER DE ALUMÍNIO, COM DUAS FOLHAS PARA VIDRO, INCLUSO VIDRO LISO INCOLOR, FECHADURA E PUXADOR, SEM ALIZAR. AF_12/2019</v>
          </cell>
          <cell r="D2035" t="str">
            <v>M2</v>
          </cell>
          <cell r="E2035" t="str">
            <v>442,29</v>
          </cell>
        </row>
        <row r="2036">
          <cell r="B2036">
            <v>102188</v>
          </cell>
          <cell r="C2036" t="str">
            <v>MOLA HIDRAULICA DE PISO PARA PORTA DE VIDRO TEMPERADO. AF_01/2021</v>
          </cell>
          <cell r="D2036" t="str">
            <v>UN</v>
          </cell>
          <cell r="E2036" t="str">
            <v>937,12</v>
          </cell>
        </row>
        <row r="2037">
          <cell r="B2037">
            <v>102189</v>
          </cell>
          <cell r="C2037" t="str">
            <v>JOGO DE FERRAGENS CROMADAS PARA PORTA DE VIDRO TEMPERADO, UMA FOLHA COMPOSTO DE DOBRADICAS SUPERIOR E INFERIOR, TRINCO, FECHADURA, CONTRA FECHADURA COM CAPUCHINHO SEM MOLA E PUXADOR. AF_01/2021</v>
          </cell>
          <cell r="D2037" t="str">
            <v>UN</v>
          </cell>
          <cell r="E2037" t="str">
            <v>236,57</v>
          </cell>
        </row>
        <row r="2038">
          <cell r="B2038">
            <v>100703</v>
          </cell>
          <cell r="C2038" t="str">
            <v>PUXADOR CENTRAL PARA ESQUADRIA DE MADEIRA. AF_12/2019</v>
          </cell>
          <cell r="D2038" t="str">
            <v>UN</v>
          </cell>
          <cell r="E2038" t="str">
            <v>32,82</v>
          </cell>
        </row>
        <row r="2039">
          <cell r="B2039">
            <v>100704</v>
          </cell>
          <cell r="C2039" t="str">
            <v>PORTA CADEADO ZINCADO OXIDADO PRETO COM CADEADO DE AÇO INOX, LARGURA DE *50* MM. AF_12/2019</v>
          </cell>
          <cell r="D2039" t="str">
            <v>UN</v>
          </cell>
          <cell r="E2039" t="str">
            <v>71,39</v>
          </cell>
        </row>
        <row r="2040">
          <cell r="B2040">
            <v>100705</v>
          </cell>
          <cell r="C2040" t="str">
            <v>TARJETA TIPO LIVRE/OCUPADO PARA PORTA DE BANHEIRO. AF_12/2019</v>
          </cell>
          <cell r="D2040" t="str">
            <v>UN</v>
          </cell>
          <cell r="E2040" t="str">
            <v>79,05</v>
          </cell>
        </row>
        <row r="2041">
          <cell r="B2041">
            <v>100706</v>
          </cell>
          <cell r="C2041" t="str">
            <v>CREMONA EM LATÃO CROMADO OU POLIDO, COMPLETA. AF_12/2019</v>
          </cell>
          <cell r="D2041" t="str">
            <v>UN</v>
          </cell>
          <cell r="E2041" t="str">
            <v>66,64</v>
          </cell>
        </row>
        <row r="2042">
          <cell r="B2042">
            <v>100707</v>
          </cell>
          <cell r="C2042" t="str">
            <v>FECHO DE EMBUTIR TIPO UNHA 22CM. AF_12/2019</v>
          </cell>
          <cell r="D2042" t="str">
            <v>UN</v>
          </cell>
          <cell r="E2042" t="str">
            <v>150,99</v>
          </cell>
        </row>
        <row r="2043">
          <cell r="B2043">
            <v>100708</v>
          </cell>
          <cell r="C2043" t="str">
            <v>FECHO DE EMBUTIR TIPO UNHA 40CM. AF_12/2019</v>
          </cell>
          <cell r="D2043" t="str">
            <v>UN</v>
          </cell>
          <cell r="E2043" t="str">
            <v>190,74</v>
          </cell>
        </row>
        <row r="2044">
          <cell r="B2044">
            <v>100709</v>
          </cell>
          <cell r="C2044" t="str">
            <v>DOBRADIÇA EM AÇO/FERRO, 3" X 21/2", E=1,9 A 2MM, SEN ANEL, CROMADO OU ZINCADO, TAMPA BOLA, COM PARAFUSOS. AF_12/2019</v>
          </cell>
          <cell r="D2044" t="str">
            <v>UN</v>
          </cell>
          <cell r="E2044" t="str">
            <v>42,96</v>
          </cell>
        </row>
        <row r="2045">
          <cell r="B2045">
            <v>100710</v>
          </cell>
          <cell r="C2045" t="str">
            <v>DOBRADIÇA TIPO VAI E VEM EM LATÃO POLIDO 3". AF_12/2019</v>
          </cell>
          <cell r="D2045" t="str">
            <v>UN</v>
          </cell>
          <cell r="E2045" t="str">
            <v>118,36</v>
          </cell>
        </row>
        <row r="2046">
          <cell r="B2046">
            <v>102151</v>
          </cell>
          <cell r="C2046" t="str">
            <v>INSTALAÇÃO DE VIDRO LISO INCOLOR, E = 3 MM, EM ESQUADRIA DE MADEIRA, FIXADO COM BAGUETE. AF_01/2021</v>
          </cell>
          <cell r="D2046" t="str">
            <v>M2</v>
          </cell>
          <cell r="E2046" t="str">
            <v>225,05</v>
          </cell>
        </row>
        <row r="2047">
          <cell r="B2047">
            <v>102152</v>
          </cell>
          <cell r="C2047" t="str">
            <v>INSTALAÇÃO DE VIDRO LISO, E = 4 MM, EM ESQUADRIA DE MADEIRA, FIXADO COM BAGUETE. AF_01/2021</v>
          </cell>
          <cell r="D2047" t="str">
            <v>M2</v>
          </cell>
          <cell r="E2047" t="str">
            <v>286,71</v>
          </cell>
        </row>
        <row r="2048">
          <cell r="B2048">
            <v>102153</v>
          </cell>
          <cell r="C2048" t="str">
            <v>INSTALAÇÃO DE VIDRO LISO FUME, E = 4 MM, EM ESQUADRIA DE MADEIRA, FIXADO COM BAGUETE. AF_01/2021</v>
          </cell>
          <cell r="D2048" t="str">
            <v>M2</v>
          </cell>
          <cell r="E2048" t="str">
            <v>368,93</v>
          </cell>
        </row>
        <row r="2049">
          <cell r="B2049">
            <v>102154</v>
          </cell>
          <cell r="C2049" t="str">
            <v>INSTALAÇÃO DE VIDRO LISO INCOLOR, E = 5 MM, EM ESQUADRIA DE MADEIRA, FIXADO COM BAGUETE. AF_01/2021</v>
          </cell>
          <cell r="D2049" t="str">
            <v>M2</v>
          </cell>
          <cell r="E2049" t="str">
            <v>320,03</v>
          </cell>
        </row>
        <row r="2050">
          <cell r="B2050">
            <v>102155</v>
          </cell>
          <cell r="C2050" t="str">
            <v>INSTALAÇÃO DE VIDRO LISO FUME, E = 5 MM, EM ESQUADRIA DE MADEIRA, FIXADO COM BAGUETE. AF_01/2021</v>
          </cell>
          <cell r="D2050" t="str">
            <v>M2</v>
          </cell>
          <cell r="E2050" t="str">
            <v>387,27</v>
          </cell>
        </row>
        <row r="2051">
          <cell r="B2051">
            <v>102156</v>
          </cell>
          <cell r="C2051" t="str">
            <v>INSTALAÇÃO DE VIDRO LISO INCOLOR, E = 6 MM, EM ESQUADRIA DE MADEIRA, FIXADO COM BAGUETE. AF_01/2021</v>
          </cell>
          <cell r="D2051" t="str">
            <v>M2</v>
          </cell>
          <cell r="E2051" t="str">
            <v>374,22</v>
          </cell>
        </row>
        <row r="2052">
          <cell r="B2052">
            <v>102157</v>
          </cell>
          <cell r="C2052" t="str">
            <v>INSTALAÇÃO DE VIDRO LISO FUME, E = 6 MM, EM ESQUADRIA DE MADEIRA, FIXADO COM BAGUETE. AF_01/2021</v>
          </cell>
          <cell r="D2052" t="str">
            <v>M2</v>
          </cell>
          <cell r="E2052" t="str">
            <v>518,11</v>
          </cell>
        </row>
        <row r="2053">
          <cell r="B2053">
            <v>102158</v>
          </cell>
          <cell r="C2053" t="str">
            <v>INSTALAÇÃO DE VIDRO LISO INCOLOR, E = 8 MM, EM ESQUADRIA DE MADEIRA, FIXADO COM BAGUETE. AF_01/2021</v>
          </cell>
          <cell r="D2053" t="str">
            <v>M2</v>
          </cell>
          <cell r="E2053" t="str">
            <v>528,16</v>
          </cell>
        </row>
        <row r="2054">
          <cell r="B2054">
            <v>102159</v>
          </cell>
          <cell r="C2054" t="str">
            <v>INSTALAÇÃO DE VIDRO LISO INCOLOR, E = 10 MM, EM ESQUADRIA DE MADEIRA, FIXADO COM BAGUETE. AF_01/2021</v>
          </cell>
          <cell r="D2054" t="str">
            <v>M2</v>
          </cell>
          <cell r="E2054" t="str">
            <v>632,75</v>
          </cell>
        </row>
        <row r="2055">
          <cell r="B2055">
            <v>102160</v>
          </cell>
          <cell r="C2055" t="str">
            <v>INSTALAÇÃO DE VIDRO IMPRESSO, E = 4 MM, EM ESQUADRIA DE MADEIRA, FIXADO COM BAGUETE. AF_01/2021</v>
          </cell>
          <cell r="D2055" t="str">
            <v>M2</v>
          </cell>
          <cell r="E2055" t="str">
            <v>245,60</v>
          </cell>
        </row>
        <row r="2056">
          <cell r="B2056">
            <v>102161</v>
          </cell>
          <cell r="C2056" t="str">
            <v>INSTALAÇÃO DE VIDRO LISO INCOLOR, E = 3 MM, EM ESQUADRIA DE ALUMÍNIO OU PVC, FIXADO COM BAGUETE. AF_01/2021_P</v>
          </cell>
          <cell r="D2056" t="str">
            <v>M2</v>
          </cell>
          <cell r="E2056" t="str">
            <v>316,55</v>
          </cell>
        </row>
        <row r="2057">
          <cell r="B2057">
            <v>102162</v>
          </cell>
          <cell r="C2057" t="str">
            <v>INSTALAÇÃO DE VIDRO LISO INCOLOR, E = 4 MM, EM ESQUADRIA DE ALUMÍNIO OU PVC, FIXADO COM BAGUETE. AF_01/2021_P</v>
          </cell>
          <cell r="D2057" t="str">
            <v>M2</v>
          </cell>
          <cell r="E2057" t="str">
            <v>378,21</v>
          </cell>
        </row>
        <row r="2058">
          <cell r="B2058">
            <v>102163</v>
          </cell>
          <cell r="C2058" t="str">
            <v>INSTALAÇÃO DE VIDRO LISO FUME, E = 4 MM, EM ESQUADRIA DE ALUMÍNIO OU PVC, FIXADO COM BAGUETE. AF_01/2021_P</v>
          </cell>
          <cell r="D2058" t="str">
            <v>M2</v>
          </cell>
          <cell r="E2058" t="str">
            <v>460,43</v>
          </cell>
        </row>
        <row r="2059">
          <cell r="B2059">
            <v>102164</v>
          </cell>
          <cell r="C2059" t="str">
            <v>INSTALAÇÃO DE VIDRO LISO INCOLOR, E = 5 MM, EM ESQUADRIA DE ALUMÍNIO OU PVC, FIXADO COM BAGUETE. AF_01/2021_P</v>
          </cell>
          <cell r="D2059" t="str">
            <v>M2</v>
          </cell>
          <cell r="E2059" t="str">
            <v>394,72</v>
          </cell>
        </row>
        <row r="2060">
          <cell r="B2060">
            <v>102165</v>
          </cell>
          <cell r="C2060" t="str">
            <v>INSTALAÇÃO DE VIDRO LISO FUME, E = 5 MM, EM ESQUADRIA DE ALUMÍNIO OU PVC, FIXADO COM BAGUETE. AF_01/2021_P</v>
          </cell>
          <cell r="D2060" t="str">
            <v>M2</v>
          </cell>
          <cell r="E2060" t="str">
            <v>461,96</v>
          </cell>
        </row>
        <row r="2061">
          <cell r="B2061">
            <v>102166</v>
          </cell>
          <cell r="C2061" t="str">
            <v>INSTALAÇÃO DE VIDRO LISO INCOLOR, E = 6 MM, EM ESQUADRIA DE ALUMÍNIO OU PVC, FIXADO COM BAGUETE. AF_01/2021_P</v>
          </cell>
          <cell r="D2061" t="str">
            <v>M2</v>
          </cell>
          <cell r="E2061" t="str">
            <v>432,04</v>
          </cell>
        </row>
        <row r="2062">
          <cell r="B2062">
            <v>102167</v>
          </cell>
          <cell r="C2062" t="str">
            <v>INSTALAÇÃO DE VIDRO LISO FUME, E = 6 MM, EM ESQUADRIA DE ALUMÍNIO OU PVC, FIXADO COM BAGUETE. AF_01/2021_P</v>
          </cell>
          <cell r="D2062" t="str">
            <v>M2</v>
          </cell>
          <cell r="E2062" t="str">
            <v>575,93</v>
          </cell>
        </row>
        <row r="2063">
          <cell r="B2063">
            <v>102168</v>
          </cell>
          <cell r="C2063" t="str">
            <v>INSTALAÇÃO DE VIDRO LISO INCOLOR, E = 8 MM, EM ESQUADRIA DE ALUMÍNIO OU PVC, FIXADO COM BAGUETE. AF_01/2021_P</v>
          </cell>
          <cell r="D2063" t="str">
            <v>M2</v>
          </cell>
          <cell r="E2063" t="str">
            <v>571,02</v>
          </cell>
        </row>
        <row r="2064">
          <cell r="B2064">
            <v>102169</v>
          </cell>
          <cell r="C2064" t="str">
            <v>INSTALAÇÃO DE VIDRO LISO INCOLOR, E = 10 MM, EM ESQUADRIA DE ALUMÍNIO OU PVC, FIXADO COM BAGUETE. AF_01/2021_P</v>
          </cell>
          <cell r="D2064" t="str">
            <v>M2</v>
          </cell>
          <cell r="E2064" t="str">
            <v>670,06</v>
          </cell>
        </row>
        <row r="2065">
          <cell r="B2065">
            <v>102170</v>
          </cell>
          <cell r="C2065" t="str">
            <v>INSTALAÇÃO DE VIDRO IMPRESSO, E = 4 MM, EM ESQUADRIA DE ALUMÍNIO OU PVC, FIXADO COM BAGUETE. AF_01/2021_P</v>
          </cell>
          <cell r="D2065" t="str">
            <v>M2</v>
          </cell>
          <cell r="E2065" t="str">
            <v>337,10</v>
          </cell>
        </row>
        <row r="2066">
          <cell r="B2066">
            <v>102171</v>
          </cell>
          <cell r="C2066" t="str">
            <v>INSTALAÇÃO DE VIDRO ARAMADO, E = 6 MM, EM ESQUADRIA DE ALUMÍNIO OU PVC, FIXADO COM BAGUETE. AF_01/2021_P</v>
          </cell>
          <cell r="D2066" t="str">
            <v>M2</v>
          </cell>
          <cell r="E2066" t="str">
            <v>723,61</v>
          </cell>
        </row>
        <row r="2067">
          <cell r="B2067">
            <v>102172</v>
          </cell>
          <cell r="C2067" t="str">
            <v>INSTALAÇÃO DE VIDRO ARAMADO, E = 7 MM, EM ESQUADRIA DE ALUMÍNIO OU PVC, FIXADO COM BAGUETE. AF_01/2021_P</v>
          </cell>
          <cell r="D2067" t="str">
            <v>M2</v>
          </cell>
          <cell r="E2067" t="str">
            <v>719,82</v>
          </cell>
        </row>
        <row r="2068">
          <cell r="B2068">
            <v>102176</v>
          </cell>
          <cell r="C2068" t="str">
            <v>INSTALAÇÃO DE VIDRO LAMINADO, E = 8 MM (4+4), ENCAIXADO EM PERFIL U. AF_01/2021_P</v>
          </cell>
          <cell r="D2068" t="str">
            <v>M2</v>
          </cell>
          <cell r="E2068" t="str">
            <v>1.336,73</v>
          </cell>
        </row>
        <row r="2069">
          <cell r="B2069">
            <v>102177</v>
          </cell>
          <cell r="C2069" t="str">
            <v>INSTALAÇÃO DE VIDRO LAMINADO, E = 12 MM (4+4+4), ENCAIXADO EM PERFIL U. AF_01/2021_P</v>
          </cell>
          <cell r="D2069" t="str">
            <v>M2</v>
          </cell>
          <cell r="E2069" t="str">
            <v>2.810,48</v>
          </cell>
        </row>
        <row r="2070">
          <cell r="B2070">
            <v>102178</v>
          </cell>
          <cell r="C2070" t="str">
            <v>INSTALAÇÃO DE VIDRO LAMINADO, E = 15 MM (5+5+5), ENCAIXADO EM PERFIL U. AF_01/2021_P</v>
          </cell>
          <cell r="D2070" t="str">
            <v>M2</v>
          </cell>
          <cell r="E2070" t="str">
            <v>3.249,08</v>
          </cell>
        </row>
        <row r="2071">
          <cell r="B2071">
            <v>102179</v>
          </cell>
          <cell r="C2071" t="str">
            <v>INSTALAÇÃO DE VIDRO TEMPERADO, E = 6 MM, ENCAIXADO EM PERFIL U. AF_01/2021_P</v>
          </cell>
          <cell r="D2071" t="str">
            <v>M2</v>
          </cell>
          <cell r="E2071" t="str">
            <v>417,92</v>
          </cell>
        </row>
        <row r="2072">
          <cell r="B2072">
            <v>102180</v>
          </cell>
          <cell r="C2072" t="str">
            <v>INSTALAÇÃO DE VIDRO TEMPERADO, E = 8 MM, ENCAIXADO EM PERFIL U. AF_01/2021_P</v>
          </cell>
          <cell r="D2072" t="str">
            <v>M2</v>
          </cell>
          <cell r="E2072" t="str">
            <v>495,60</v>
          </cell>
        </row>
        <row r="2073">
          <cell r="B2073">
            <v>102181</v>
          </cell>
          <cell r="C2073" t="str">
            <v>INSTALAÇÃO DE VIDRO TEMPERADO, E = 10 MM, ENCAIXADO EM PERFIL U. AF_01/2021_P</v>
          </cell>
          <cell r="D2073" t="str">
            <v>M2</v>
          </cell>
          <cell r="E2073" t="str">
            <v>599,42</v>
          </cell>
        </row>
        <row r="2074">
          <cell r="B2074">
            <v>102182</v>
          </cell>
          <cell r="C2074" t="str">
            <v>PORTA PIVOTANTE DE VIDRO TEMPERADO, 90X210 CM, ESPESSURA 10 MM, INCLUSIVE ACESSÓRIOS. AF_01/2021</v>
          </cell>
          <cell r="D2074" t="str">
            <v>UN</v>
          </cell>
          <cell r="E2074" t="str">
            <v>1.243,95</v>
          </cell>
        </row>
        <row r="2075">
          <cell r="B2075">
            <v>102183</v>
          </cell>
          <cell r="C2075" t="str">
            <v>PORTA PIVOTANTE DE VIDRO TEMPERADO, 2 FOLHAS DE 90X210 CM, ESPESSURA DE 10MM, INCLUSIVE ACESSÓRIOS. AF_01/2021</v>
          </cell>
          <cell r="D2075" t="str">
            <v>UN</v>
          </cell>
          <cell r="E2075" t="str">
            <v>2.497,63</v>
          </cell>
        </row>
        <row r="2076">
          <cell r="B2076">
            <v>102184</v>
          </cell>
          <cell r="C2076" t="str">
            <v>PORTA DE ABRIR COM MOLA HIDRÁULICA, EM VIDRO TEMPERADO, 90X210 CM, ESPESSURA 10 MM, INCLUSIVE ACESSÓRIOS. AF_01/2021</v>
          </cell>
          <cell r="D2076" t="str">
            <v>UN</v>
          </cell>
          <cell r="E2076" t="str">
            <v>2.163,03</v>
          </cell>
        </row>
        <row r="2077">
          <cell r="B2077">
            <v>102185</v>
          </cell>
          <cell r="C2077" t="str">
            <v>PORTA DE ABRIR COM MOLA HIDRÁULICA, EM VIDRO TEMPERADO, 2 FOLHAS DE 90X210 CM, ESPESSURA DD 10MM, INCLUSIVE ACESSÓRIOS. AF_01/2021</v>
          </cell>
          <cell r="D2077" t="str">
            <v>UN</v>
          </cell>
          <cell r="E2077" t="str">
            <v>4.335,51</v>
          </cell>
        </row>
        <row r="2078">
          <cell r="B2078">
            <v>102190</v>
          </cell>
          <cell r="C2078" t="str">
            <v>REMOÇÃO DE VIDRO LISO COMUM DE ESQUADRIA COM BAGUETE DE MADEIRA. AF_01/2021</v>
          </cell>
          <cell r="D2078" t="str">
            <v>M2</v>
          </cell>
          <cell r="E2078" t="str">
            <v>14,91</v>
          </cell>
        </row>
        <row r="2079">
          <cell r="B2079">
            <v>102191</v>
          </cell>
          <cell r="C2079" t="str">
            <v>REMOÇÃO DE VIDRO LISO COMUM DE ESQUADRIA COM BAGUETE DE ALUMÍNIO OU PVC. AF_01/2021</v>
          </cell>
          <cell r="D2079" t="str">
            <v>M2</v>
          </cell>
          <cell r="E2079" t="str">
            <v>18,13</v>
          </cell>
        </row>
        <row r="2080">
          <cell r="B2080">
            <v>102192</v>
          </cell>
          <cell r="C2080" t="str">
            <v>REMOÇÃO DE VIDRO TEMPERADO FIXADO EM PERFIL U. AF_01/2021</v>
          </cell>
          <cell r="D2080" t="str">
            <v>M2</v>
          </cell>
          <cell r="E2080" t="str">
            <v>12,94</v>
          </cell>
        </row>
        <row r="2081">
          <cell r="B2081">
            <v>94569</v>
          </cell>
          <cell r="C2081" t="str">
            <v>JANELA DE ALUMÍNIO TIPO MAXIM-AR, COM VIDROS, BATENTE E FERRAGENS. EXCLUSIVE ALIZAR, ACABAMENTO E CONTRAMARCO. FORNECIMENTO E INSTALAÇÃO. AF_12/2019</v>
          </cell>
          <cell r="D2081" t="str">
            <v>M2</v>
          </cell>
          <cell r="E2081" t="str">
            <v>747,29</v>
          </cell>
        </row>
        <row r="2082">
          <cell r="B2082">
            <v>94570</v>
          </cell>
          <cell r="C2082" t="str">
            <v>JANELA DE ALUMÍNIO DE CORRER COM 2 FOLHAS PARA VIDROS, COM VIDROS, BATENTE, ACABAMENTO COM ACETATO OU BRILHANTE E FERRAGENS. EXCLUSIVE ALIZAR E CONTRAMARCO. FORNECIMENTO E INSTALAÇÃO. AF_12/2019</v>
          </cell>
          <cell r="D2082" t="str">
            <v>M2</v>
          </cell>
          <cell r="E2082" t="str">
            <v>390,87</v>
          </cell>
        </row>
        <row r="2083">
          <cell r="B2083">
            <v>94572</v>
          </cell>
          <cell r="C2083" t="str">
            <v>JANELA DE ALUMÍNIO DE CORRER COM 3 FOLHAS (2 VENEZIANAS E 1 PARA VIDRO), COM VIDROS, BATENTE E FERRAGENS. EXCLUSIVE ACABAMENTO, ALIZAR E CONTRAMARCO. FORNECIMENTO E INSTALAÇÃO. AF_12/2019</v>
          </cell>
          <cell r="D2083" t="str">
            <v>M2</v>
          </cell>
          <cell r="E2083" t="str">
            <v>557,20</v>
          </cell>
        </row>
        <row r="2084">
          <cell r="B2084">
            <v>94573</v>
          </cell>
          <cell r="C2084" t="str">
            <v>JANELA DE ALUMÍNIO DE CORRER COM 4 FOLHAS PARA VIDROS, COM VIDROS, BATENTE, ACABAMENTO COM ACETATO OU BRILHANTE E FERRAGENS. EXCLUSIVE ALIZAR E CONTRAMARCO. FORNECIMENTO E INSTALAÇÃO. AF_12/2019</v>
          </cell>
          <cell r="D2084" t="str">
            <v>M2</v>
          </cell>
          <cell r="E2084" t="str">
            <v>449,08</v>
          </cell>
        </row>
        <row r="2085">
          <cell r="B2085">
            <v>94580</v>
          </cell>
          <cell r="C2085" t="str">
            <v>JANELA DE ALUMÍNIO DE CORRER COM 6 FOLHAS (2 VENEZIANAS FIXAS, 2 VENEZIANAS DE CORRER E 2 PARA VIDRO), COM VIDROS, BATENTE, ACABAMENTO COM ACETATO OU BRILHANTE E FERRAGENS. EXCLUSIVE ALIZAR E CONTRAMARCO. FORNECIMENTO E INSTALAÇÃO. AF_12/2019</v>
          </cell>
          <cell r="D2085" t="str">
            <v>M2</v>
          </cell>
          <cell r="E2085" t="str">
            <v>617,32</v>
          </cell>
        </row>
        <row r="2086">
          <cell r="B2086">
            <v>94589</v>
          </cell>
          <cell r="C2086" t="str">
            <v>CONTRAMARCO DE ALUMÍNIO, FIXAÇÃO COM ARGAMASSA - FORNECIMENTO E INSTALAÇÃO. AF_12/2019</v>
          </cell>
          <cell r="D2086" t="str">
            <v>M</v>
          </cell>
          <cell r="E2086" t="str">
            <v>20,45</v>
          </cell>
        </row>
        <row r="2087">
          <cell r="B2087">
            <v>94590</v>
          </cell>
          <cell r="C2087" t="str">
            <v>CONTRAMARCO DE ALUMÍNIO, FIXAÇÃO COM PARAFUSO - FORNECIMENTO E INSTALAÇÃO. AF_12/2019</v>
          </cell>
          <cell r="D2087" t="str">
            <v>M</v>
          </cell>
          <cell r="E2087" t="str">
            <v>18,81</v>
          </cell>
        </row>
        <row r="2088">
          <cell r="B2088">
            <v>100674</v>
          </cell>
          <cell r="C2088" t="str">
            <v>JANELA FIXA DE ALUMÍNIO PARA VIDRO, COM VIDRO, BATENTE E FERRAGENS. EXCLUSIVE ACABAMENTO, ALIZAR E CONTRAMARCO. FORNECIMENTO E INSTALAÇÃO. AF_12/2019</v>
          </cell>
          <cell r="D2088" t="str">
            <v>M2</v>
          </cell>
          <cell r="E2088" t="str">
            <v>816,94</v>
          </cell>
        </row>
        <row r="2089">
          <cell r="B2089">
            <v>101096</v>
          </cell>
          <cell r="C2089" t="str">
            <v>TUBULÃO A CÉU ABERTO, DIÂMETRO DO FUSTE DE 70CM, ESCAVAÇÃO MANUAL, SEM ALARGAMENTO DE BASE, CONCRETO FEITO EM OBRA E LANÇADO COM JERICA. AF_05/2020</v>
          </cell>
          <cell r="D2089" t="str">
            <v>M3</v>
          </cell>
          <cell r="E2089" t="str">
            <v>1.215,97</v>
          </cell>
        </row>
        <row r="2090">
          <cell r="B2090">
            <v>101097</v>
          </cell>
          <cell r="C2090" t="str">
            <v>TUBULÃO A CÉU ABERTO, DIÂMETRO DO FUSTE DE 80CM, ESCAVAÇÃO MANUAL, SEM ALARGAMENTO DE BASE, CONCRETO FEITO EM OBRA E LANÇADO COM JERICA. AF_05/2020</v>
          </cell>
          <cell r="D2090" t="str">
            <v>M3</v>
          </cell>
          <cell r="E2090" t="str">
            <v>1.165,28</v>
          </cell>
        </row>
        <row r="2091">
          <cell r="B2091">
            <v>101098</v>
          </cell>
          <cell r="C2091" t="str">
            <v>TUBULÃO A CÉU ABERTO, DIÂMETRO DO FUSTE DE 100CM, ESCAVAÇÃO MANUAL, SEM ALARGAMENTO DE BASE, CONCRETO FEITO EM OBRA E LANÇADO COM JERICA. AF_05/2020</v>
          </cell>
          <cell r="D2091" t="str">
            <v>M3</v>
          </cell>
          <cell r="E2091" t="str">
            <v>1.107,44</v>
          </cell>
        </row>
        <row r="2092">
          <cell r="B2092">
            <v>101099</v>
          </cell>
          <cell r="C2092" t="str">
            <v>TUBULÃO A CÉU ABERTO, DIÂMETRO DO FUSTE DE 120CM, ESCAVAÇÃO MANUAL, SEM ALARGAMENTO DE BASE, CONCRETO FEITO EM OBRA E LANÇADO COM JERICA. AF_05/2020</v>
          </cell>
          <cell r="D2092" t="str">
            <v>M3</v>
          </cell>
          <cell r="E2092" t="str">
            <v>1.020,11</v>
          </cell>
        </row>
        <row r="2093">
          <cell r="B2093">
            <v>101100</v>
          </cell>
          <cell r="C2093" t="str">
            <v>TUBULÃO A CÉU ABERTO, DIÂMETRO DO FUSTE DE 70CM, ESCAVAÇÃO MECÂNICA, SEM ALARGAMENTO DE BASE, CONCRETO FEITO EM OBRA E LANÇADO COM JERICA. AF_05/2020</v>
          </cell>
          <cell r="D2093" t="str">
            <v>M3</v>
          </cell>
          <cell r="E2093" t="str">
            <v>986,78</v>
          </cell>
        </row>
        <row r="2094">
          <cell r="B2094">
            <v>101101</v>
          </cell>
          <cell r="C2094" t="str">
            <v>TUBULÃO A CÉU ABERTO, DIÂMETRO DO FUSTE DE 80CM, ESCAVAÇÃO MECÂNICA, SEM ALARGAMENTO DE BASE, CONCRETO FEITO EM OBRA E LANÇADO COM JERICA. AF_05/2020</v>
          </cell>
          <cell r="D2094" t="str">
            <v>M3</v>
          </cell>
          <cell r="E2094" t="str">
            <v>968,28</v>
          </cell>
        </row>
        <row r="2095">
          <cell r="B2095">
            <v>101102</v>
          </cell>
          <cell r="C2095" t="str">
            <v>TUBULÃO A CÉU ABERTO, DIÂMETRO DO FUSTE DE 100CM, ESCAVAÇÃO MECÂNICA, SEM ALARGAMENTO DE BASE, CONCRETO FEITO EM OBRA E LANÇADO COM JERICA. AF_05/2020</v>
          </cell>
          <cell r="D2095" t="str">
            <v>M3</v>
          </cell>
          <cell r="E2095" t="str">
            <v>954,96</v>
          </cell>
        </row>
        <row r="2096">
          <cell r="B2096">
            <v>101103</v>
          </cell>
          <cell r="C2096" t="str">
            <v>TUBULÃO A CÉU ABERTO, DIÂMETRO DO FUSTE DE 120CM, ESCAVAÇÃO MECÂNICA, SEM ALARGAMENTO DE BASE, CONCRETO FEITO EM OBRA E LANÇADO COM JERICA. AF_05/2020</v>
          </cell>
          <cell r="D2096" t="str">
            <v>M3</v>
          </cell>
          <cell r="E2096" t="str">
            <v>896,54</v>
          </cell>
        </row>
        <row r="2097">
          <cell r="B2097">
            <v>101104</v>
          </cell>
          <cell r="C2097" t="str">
            <v>TUBULÃO A CÉU ABERTO, DIÂMETRO DO FUSTE DE 70CM, ESCAVAÇÃO MANUAL, SEM ALARGAMENTO DE BASE, CONCRETO USINADO E LANÇADO COM BOMBA OU DIRETAMENTE DO CAMINHÃO. AF_05/2020</v>
          </cell>
          <cell r="D2097" t="str">
            <v>M3</v>
          </cell>
          <cell r="E2097" t="str">
            <v>1.327,93</v>
          </cell>
        </row>
        <row r="2098">
          <cell r="B2098">
            <v>101105</v>
          </cell>
          <cell r="C2098" t="str">
            <v>TUBULÃO A CÉU ABERTO, DIÂMETRO DO FUSTE DE 80CM, ESCAVAÇÃO MANUAL, SEM ALARGAMENTO DE BASE, CONCRETO USINADO E LANÇADO COM BOMBA OU DIRETAMENTE DO CAMINHÃO. AF_05/2020</v>
          </cell>
          <cell r="D2098" t="str">
            <v>M3</v>
          </cell>
          <cell r="E2098" t="str">
            <v>1.275,59</v>
          </cell>
        </row>
        <row r="2099">
          <cell r="B2099">
            <v>101106</v>
          </cell>
          <cell r="C2099" t="str">
            <v>TUBULÃO A CÉU ABERTO, DIÂMETRO DO FUSTE DE 100CM, ESCAVAÇÃO MANUAL, SEM ALARGAMENTO DE BASE, CONCRETO USINADO E LANÇADO COM BOMBA OU DIRETAMENTE DO CAMINHÃO. AF_05/2020</v>
          </cell>
          <cell r="D2099" t="str">
            <v>M3</v>
          </cell>
          <cell r="E2099" t="str">
            <v>1.215,63</v>
          </cell>
        </row>
        <row r="2100">
          <cell r="B2100">
            <v>101107</v>
          </cell>
          <cell r="C2100" t="str">
            <v>TUBULÃO A CÉU ABERTO, DIÂMETRO DO FUSTE DE 120CM, ESCAVAÇÃO MANUAL, SEM ALARGAMENTO DE BASE, CONCRETO USINADO E LANÇADO COM BOMBA OU DIRETAMENTE DO CAMINHÃO. AF_05/2020</v>
          </cell>
          <cell r="D2100" t="str">
            <v>M3</v>
          </cell>
          <cell r="E2100" t="str">
            <v>1.124,96</v>
          </cell>
        </row>
        <row r="2101">
          <cell r="B2101">
            <v>101108</v>
          </cell>
          <cell r="C2101" t="str">
            <v>TUBULÃO A CÉU ABERTO, DIÂMETRO DO FUSTE DE 70CM, ESCAVAÇÃO MECÂNICA, SEM ALARGAMENTO DE BASE, CONCRETO USINADO E LANÇADO COM BOMBA OU DIRETAMENTE DO CAMINHÃO. AF_05/2020</v>
          </cell>
          <cell r="D2101" t="str">
            <v>M3</v>
          </cell>
          <cell r="E2101" t="str">
            <v>1.094,16</v>
          </cell>
        </row>
        <row r="2102">
          <cell r="B2102">
            <v>101109</v>
          </cell>
          <cell r="C2102" t="str">
            <v>TUBULÃO A CÉU ABERTO, DIÂMETRO DO FUSTE DE 80CM, ESCAVAÇÃO MECÂNICA, SEM ALARGAMENTO DE BASE, CONCRETO USINADO E LANÇADO COM BOMBA OU DIRETAMENTE DO CAMINHÃO. AF_05/2020</v>
          </cell>
          <cell r="D2102" t="str">
            <v>M3</v>
          </cell>
          <cell r="E2102" t="str">
            <v>1.074,25</v>
          </cell>
        </row>
        <row r="2103">
          <cell r="B2103">
            <v>101110</v>
          </cell>
          <cell r="C2103" t="str">
            <v>TUBULÃO A CÉU ABERTO, DIÂMETRO DO FUSTE DE 100CM, ESCAVAÇÃO MECÂNICA, SEM ALARGAMENTO DE BASE, CONCRETO USINADO E LANÇADO COM BOMBA OU DIRETAMENTE DO CAMINHÃO. AF_05/2020</v>
          </cell>
          <cell r="D2103" t="str">
            <v>M3</v>
          </cell>
          <cell r="E2103" t="str">
            <v>1.059,33</v>
          </cell>
        </row>
        <row r="2104">
          <cell r="B2104">
            <v>101111</v>
          </cell>
          <cell r="C2104" t="str">
            <v>TUBULÃO A CÉU ABERTO, DIÂMETRO DO FUSTE DE 120CM, ESCAVAÇÃO MECÂNICA, SEM ALARGAMENTO DE BASE, CONCRETO USINADO E LANÇADO COM BOMBA OU DIRETAMENTE DO CAMINHÃO. AF_05/2020</v>
          </cell>
          <cell r="D2104" t="str">
            <v>M3</v>
          </cell>
          <cell r="E2104" t="str">
            <v>998,09</v>
          </cell>
        </row>
        <row r="2105">
          <cell r="B2105">
            <v>101112</v>
          </cell>
          <cell r="C2105" t="str">
            <v>ALARGAMENTO DE BASE DE TUBULÃO A CÉU ABERTO, ESCAVAÇÃO MANUAL, CONCRETO FEITO EM OBRA E LANÇADO COM JERICA. AF_05/2020</v>
          </cell>
          <cell r="D2105" t="str">
            <v>M3</v>
          </cell>
          <cell r="E2105" t="str">
            <v>856,48</v>
          </cell>
        </row>
        <row r="2106">
          <cell r="B2106">
            <v>101113</v>
          </cell>
          <cell r="C2106" t="str">
            <v>ALARGAMENTO DE BASE DE TUBULÃO A CÉU ABERTO, ESCAVAÇÃO MANUAL, CONCRETO USINADO E LANÇADO COM BOMBA OU DIRETAMENTE DO CAMINHÃO. AF_05/2020</v>
          </cell>
          <cell r="D2106" t="str">
            <v>M3</v>
          </cell>
          <cell r="E2106" t="str">
            <v>974,04</v>
          </cell>
        </row>
        <row r="2107">
          <cell r="B2107">
            <v>95601</v>
          </cell>
          <cell r="C2107" t="str">
            <v>ARRASAMENTO MECANICO DE ESTACA DE CONCRETO ARMADO, DIAMETROS DE ATÉ 40 CM. AF_05/2021</v>
          </cell>
          <cell r="D2107" t="str">
            <v>UN</v>
          </cell>
          <cell r="E2107" t="str">
            <v>12,34</v>
          </cell>
        </row>
        <row r="2108">
          <cell r="B2108">
            <v>95602</v>
          </cell>
          <cell r="C2108" t="str">
            <v>ARRASAMENTO MECANICO DE ESTACA DE CONCRETO ARMADO, DIAMETROS DE 41 CM A 60 CM. AF_05/2021</v>
          </cell>
          <cell r="D2108" t="str">
            <v>UN</v>
          </cell>
          <cell r="E2108" t="str">
            <v>19,76</v>
          </cell>
        </row>
        <row r="2109">
          <cell r="B2109">
            <v>95603</v>
          </cell>
          <cell r="C2109" t="str">
            <v>ARRASAMENTO MECANICO DE ESTACA DE CONCRETO ARMADO, DIAMETROS DE 61 CM A 80 CM. AF_05/2021</v>
          </cell>
          <cell r="D2109" t="str">
            <v>UN</v>
          </cell>
          <cell r="E2109" t="str">
            <v>33,73</v>
          </cell>
        </row>
        <row r="2110">
          <cell r="B2110">
            <v>95604</v>
          </cell>
          <cell r="C2110" t="str">
            <v>ARRASAMENTO MECANICO DE ESTACA DE CONCRETO ARMADO, DIAMETROS DE 81 CM A 100 CM. AF_05/2021</v>
          </cell>
          <cell r="D2110" t="str">
            <v>UN</v>
          </cell>
          <cell r="E2110" t="str">
            <v>52,34</v>
          </cell>
        </row>
        <row r="2111">
          <cell r="B2111">
            <v>95605</v>
          </cell>
          <cell r="C2111" t="str">
            <v>ARRASAMENTO MECANICO DE ESTACA DE CONCRETO ARMADO, DIAMETROS DE 101 CM A 150 CM. AF_05/2021</v>
          </cell>
          <cell r="D2111" t="str">
            <v>UN</v>
          </cell>
          <cell r="E2111" t="str">
            <v>96,13</v>
          </cell>
        </row>
        <row r="2112">
          <cell r="B2112">
            <v>95607</v>
          </cell>
          <cell r="C2112" t="str">
            <v>ARRASAMENTO DE ESTACA METÁLICA, PERFIL LAMINADO TIPO  I  FAMÍLIA 250. AF_05/2021</v>
          </cell>
          <cell r="D2112" t="str">
            <v>UN</v>
          </cell>
          <cell r="E2112" t="str">
            <v>13,48</v>
          </cell>
        </row>
        <row r="2113">
          <cell r="B2113">
            <v>95608</v>
          </cell>
          <cell r="C2113" t="str">
            <v>ARRASAMENTO MECÂNICO DE ESTACA METÁLICA, PERFIL LAMINADO TIPO  H - FAMÍLIA 250. AF_05/2021</v>
          </cell>
          <cell r="D2113" t="str">
            <v>UN</v>
          </cell>
          <cell r="E2113" t="str">
            <v>19,57</v>
          </cell>
        </row>
        <row r="2114">
          <cell r="B2114">
            <v>95609</v>
          </cell>
          <cell r="C2114" t="str">
            <v>ARRASAMENTO MECÂNICO DE ESTACA METÁLICA, PERFIL LAMINADO TIPO  H - FAMÍLIA 310. AF_05/2021</v>
          </cell>
          <cell r="D2114" t="str">
            <v>UN</v>
          </cell>
          <cell r="E2114" t="str">
            <v>24,81</v>
          </cell>
        </row>
        <row r="2115">
          <cell r="B2115">
            <v>100651</v>
          </cell>
          <cell r="C2115" t="str">
            <v>ESTACA HÉLICE CONTÍNUA, DIÂMETRO DE 30 CM, INCLUSO CONCRETO FCK=30MPA E ARMADURA MÍNIMA (EXCLUSIVE MOBILIZAÇÃO, DESMOBILIZAÇÃO E BOMBEAMENTO). AF_12/2019</v>
          </cell>
          <cell r="D2115" t="str">
            <v>M</v>
          </cell>
          <cell r="E2115" t="str">
            <v>154,66</v>
          </cell>
        </row>
        <row r="2116">
          <cell r="B2116">
            <v>100652</v>
          </cell>
          <cell r="C2116" t="str">
            <v>ESTACA HÉLICE CONTÍNUA , DIÂMETRO DE 50 CM, INCLUSO CONCRETO FCK=30MPA E ARMADURA MÍNIMA (EXCLUSIVE MOBILIZAÇÃO, DESMOBILIZAÇÃO E BOMBEAMENTO). AF_12/2019</v>
          </cell>
          <cell r="D2116" t="str">
            <v>M</v>
          </cell>
          <cell r="E2116" t="str">
            <v>301,41</v>
          </cell>
        </row>
        <row r="2117">
          <cell r="B2117">
            <v>100653</v>
          </cell>
          <cell r="C2117" t="str">
            <v>ESTACA HÉLICE CONTÍNUA, DIÂMETRO DE 70 CM, INCLUSO CONCRETO FCK=30MPA E ARMADURA MÍNIMA (EXCLUSIVE MOBILIZAÇÃO, DESMOBILIZAÇÃO E BOMBEAMENTO). AF_12/2019</v>
          </cell>
          <cell r="D2117" t="str">
            <v>M</v>
          </cell>
          <cell r="E2117" t="str">
            <v>508,23</v>
          </cell>
        </row>
        <row r="2118">
          <cell r="B2118">
            <v>100654</v>
          </cell>
          <cell r="C2118" t="str">
            <v>ESTACA HÉLICE CONTÍNUA, DIÂMETRO DE 80 CM, INCLUSO CONCRETO FCK=30MPA E ARMADURA MÍNIMA (EXCLUSIVE MOBILIZAÇÃO, DESMOBILIZAÇÃO E BOMBEAMENTO). AF_12/2019.</v>
          </cell>
          <cell r="D2118" t="str">
            <v>M</v>
          </cell>
          <cell r="E2118" t="str">
            <v>697,41</v>
          </cell>
        </row>
        <row r="2119">
          <cell r="B2119">
            <v>100655</v>
          </cell>
          <cell r="C2119" t="str">
            <v>ESTACA HÉLICE CONTÍNUA, DIÂMETRO DE 90 CM, INCLUSO CONCRETO FCK=30MPA E ARMADURA MÍNIMA (EXCLUSIVE MOBILIZAÇÃO, DESMOBILIZAÇÃO E BOMBEAMENTO). AF_12/2019.</v>
          </cell>
          <cell r="D2119" t="str">
            <v>M</v>
          </cell>
          <cell r="E2119" t="str">
            <v>808,29</v>
          </cell>
        </row>
        <row r="2120">
          <cell r="B2120">
            <v>100656</v>
          </cell>
          <cell r="C2120" t="str">
            <v>ESTACA PRÉ-MOLDADA DE CONCRETO, SEÇÃO QUADRADA, CAPACIDADE DE 25 TONELADAS, INCLUSO EMENDA (EXCLUSIVE MOBILIZAÇÃO E DESMOBILIZAÇÃO). AF_12/2019</v>
          </cell>
          <cell r="D2120" t="str">
            <v>M</v>
          </cell>
          <cell r="E2120" t="str">
            <v>105,85</v>
          </cell>
        </row>
        <row r="2121">
          <cell r="B2121">
            <v>100657</v>
          </cell>
          <cell r="C2121" t="str">
            <v>ESTACA PRÉ-MOLDADA DE CONCRETO SEÇÃO QUADRADA, CAPACIDADE DE 50 TONELADAS, INCLUSO EMENDA (EXCLUSIVE MOBILIZAÇÃO E DESMOBILIZAÇÃO). AF_12/2019</v>
          </cell>
          <cell r="D2121" t="str">
            <v>M</v>
          </cell>
          <cell r="E2121" t="str">
            <v>137,40</v>
          </cell>
        </row>
        <row r="2122">
          <cell r="B2122">
            <v>100658</v>
          </cell>
          <cell r="C2122" t="str">
            <v>ESTACA PRÉ-MOLDADA DE CONCRETO CENTRIFUGADO, SEÇÃO CIRCULAR, CAPACIDADE DE 100 TONELADAS, INCLUSO EMENDA (EXCLUSIVE MOBILIZAÇÃO E DESMOBILIZAÇÃO). AF_12/2019</v>
          </cell>
          <cell r="D2122" t="str">
            <v>M</v>
          </cell>
          <cell r="E2122" t="str">
            <v>320,72</v>
          </cell>
        </row>
        <row r="2123">
          <cell r="B2123">
            <v>100889</v>
          </cell>
          <cell r="C2123" t="str">
            <v>ESTACA METÁLICA PARA FUNDAÇÃO, UTILIZANDO PERFIL LAMINADO HP250X62 (EXCLUSIVE MOBILIZAÇÃO E DESMOBILIZAÇÃO). AF_01/2020</v>
          </cell>
          <cell r="D2123" t="str">
            <v>KG</v>
          </cell>
          <cell r="E2123" t="str">
            <v>17,18</v>
          </cell>
        </row>
        <row r="2124">
          <cell r="B2124">
            <v>100890</v>
          </cell>
          <cell r="C2124" t="str">
            <v>ESTACA METÁLICA PARA FUNDAÇÃO, UTILIZANDO PERFIL LAMINADO HP310X79 (EXCLUSIVE MOBILIZAÇÃO E DESMOBILIZAÇÃO). AF_01/2020</v>
          </cell>
          <cell r="D2124" t="str">
            <v>KG</v>
          </cell>
          <cell r="E2124" t="str">
            <v>17,04</v>
          </cell>
        </row>
        <row r="2125">
          <cell r="B2125">
            <v>100892</v>
          </cell>
          <cell r="C2125" t="str">
            <v>ESTACA METÁLICA PARA CONTENÇÃO, UTILIZANDO PERFIL LAMINADO W250X32,7 (EXCLUSIVE MOBILIZAÇÃO E DESMOBILIZAÇÃO). AF_01/2020</v>
          </cell>
          <cell r="D2125" t="str">
            <v>KG</v>
          </cell>
          <cell r="E2125" t="str">
            <v>16,18</v>
          </cell>
        </row>
        <row r="2126">
          <cell r="B2126">
            <v>100893</v>
          </cell>
          <cell r="C2126" t="str">
            <v>ESTACA METÁLICA PARA CONTENÇÃO, UTILIZANDO PERFIL LAMINADO W250X38,5 (EXCLUSIVE MOBILIZAÇÃO E DESMOBILIZAÇÃO). AF_01/2020</v>
          </cell>
          <cell r="D2126" t="str">
            <v>KG</v>
          </cell>
          <cell r="E2126" t="str">
            <v>16,04</v>
          </cell>
        </row>
        <row r="2127">
          <cell r="B2127">
            <v>100894</v>
          </cell>
          <cell r="C2127" t="str">
            <v>ESTACA METÁLICA PARA CONTENÇÃO, UTILIZANDO PERFIL LAMINADO W250X44,8 (EXCLUSIVE MOBILIZAÇÃO E DESMOBILIZAÇÃO). AF_01/2020</v>
          </cell>
          <cell r="D2127" t="str">
            <v>KG</v>
          </cell>
          <cell r="E2127" t="str">
            <v>15,93</v>
          </cell>
        </row>
        <row r="2128">
          <cell r="B2128">
            <v>100896</v>
          </cell>
          <cell r="C2128" t="str">
            <v>ESTACA ESCAVADA MECANICAMENTE, SEM FLUIDO ESTABILIZANTE, COM 25CM DE DIÂMETRO, CONCRETO LANÇADO POR CAMINHÃO BETONEIRA (EXCLUSIVE MOBILIZAÇÃO E DESMOBILIZAÇÃO). AF_01/2020</v>
          </cell>
          <cell r="D2128" t="str">
            <v>M</v>
          </cell>
          <cell r="E2128" t="str">
            <v>67,27</v>
          </cell>
        </row>
        <row r="2129">
          <cell r="B2129">
            <v>100897</v>
          </cell>
          <cell r="C2129" t="str">
            <v>ESTACA ESCAVADA MECANICAMENTE, SEM FLUIDO ESTABILIZANTE, COM 40CM DE DIÂMETRO, CONCRETO LANÇADO POR CAMINHÃO BETONEIRA (EXCLUSIVE MOBILIZAÇÃO E DESMOBILIZAÇÃO). AF_01/2020</v>
          </cell>
          <cell r="D2129" t="str">
            <v>M</v>
          </cell>
          <cell r="E2129" t="str">
            <v>134,81</v>
          </cell>
        </row>
        <row r="2130">
          <cell r="B2130">
            <v>100898</v>
          </cell>
          <cell r="C2130" t="str">
            <v>ESTACA ESCAVADA MECANICAMENTE, SEM FLUIDO ESTABILIZANTE, COM 60CM DE DIÂMETRO, CONCRETO LANÇADO POR CAMINHÃO BETONEIRA (EXCLUSIVE MOBILIZAÇÃO E DESMOBILIZAÇÃO). AF_01/2020</v>
          </cell>
          <cell r="D2130" t="str">
            <v>M</v>
          </cell>
          <cell r="E2130" t="str">
            <v>265,77</v>
          </cell>
        </row>
        <row r="2131">
          <cell r="B2131">
            <v>100899</v>
          </cell>
          <cell r="C2131" t="str">
            <v>ESTACA ESCAVADA MECANICAMENTE, SEM FLUIDO ESTABILIZANTE, COM 25CM DE DIÂMETRO, CONCRETO LANÇADO MANUALMENTE (EXCLUSIVE MOBILIZAÇÃO E DESMOBILIZAÇÃO). AF_01/2020</v>
          </cell>
          <cell r="D2131" t="str">
            <v>M</v>
          </cell>
          <cell r="E2131" t="str">
            <v>87,12</v>
          </cell>
        </row>
        <row r="2132">
          <cell r="B2132">
            <v>100900</v>
          </cell>
          <cell r="C2132" t="str">
            <v>ESTACA ESCAVADA MECANICAMENTE, SEM FLUIDO ESTABILIZANTE, COM 60CM DE DIÂMETRO, CONCRETO LANÇADO POR BOMBA LANÇA (EXCLUSIVE MOBILIZAÇÃO E DESMOBILIZAÇÃO). AF_01/2020</v>
          </cell>
          <cell r="D2132" t="str">
            <v>M</v>
          </cell>
          <cell r="E2132" t="str">
            <v>304,55</v>
          </cell>
        </row>
        <row r="2133">
          <cell r="B2133">
            <v>101173</v>
          </cell>
          <cell r="C2133" t="str">
            <v>ESTACA BROCA DE CONCRETO, DIÂMETRO DE 20CM, ESCAVAÇÃO MANUAL COM TRADO CONCHA, COM ARMADURA DE ARRANQUE. AF_05/2020</v>
          </cell>
          <cell r="D2133" t="str">
            <v>M</v>
          </cell>
          <cell r="E2133" t="str">
            <v>62,17</v>
          </cell>
        </row>
        <row r="2134">
          <cell r="B2134">
            <v>101174</v>
          </cell>
          <cell r="C2134" t="str">
            <v>ESTACA BROCA DE CONCRETO, DIÂMETRO DE 25CM, ESCAVAÇÃO MANUAL COM TRADO CONCHA, COM ARMADURA DE ARRANQUE. AF_05/2020</v>
          </cell>
          <cell r="D2134" t="str">
            <v>M</v>
          </cell>
          <cell r="E2134" t="str">
            <v>83,99</v>
          </cell>
        </row>
        <row r="2135">
          <cell r="B2135">
            <v>101175</v>
          </cell>
          <cell r="C2135" t="str">
            <v>ESTACA BROCA DE CONCRETO, DIÂMETRO DE 30CM, ESCAVAÇÃO MANUAL COM TRADO CONCHA, COM ARMADURA DE ARRANQUE. AF_05/2020</v>
          </cell>
          <cell r="D2135" t="str">
            <v>M</v>
          </cell>
          <cell r="E2135" t="str">
            <v>114,68</v>
          </cell>
        </row>
        <row r="2136">
          <cell r="B2136">
            <v>101176</v>
          </cell>
          <cell r="C2136" t="str">
            <v>ESTACA BROCA DE CONCRETO, DIÂMETRO DE 30CM, ESCAVAÇÃO MANUAL COM TRADO CONCHA, INTEIRAMENTE ARMADA. AF_05/2020</v>
          </cell>
          <cell r="D2136" t="str">
            <v>M</v>
          </cell>
          <cell r="E2136" t="str">
            <v>150,21</v>
          </cell>
        </row>
        <row r="2137">
          <cell r="B2137">
            <v>102521</v>
          </cell>
          <cell r="C2137" t="str">
            <v>ARRASAMENTO MECÂNICO DE ESTACA BARRETE DE CONCRETO ARMADO, SEÇÃO DE 0,40 X 2,50 M. AF_05/2021</v>
          </cell>
          <cell r="D2137" t="str">
            <v>UN</v>
          </cell>
          <cell r="E2137" t="str">
            <v>79,29</v>
          </cell>
        </row>
        <row r="2138">
          <cell r="B2138">
            <v>102522</v>
          </cell>
          <cell r="C2138" t="str">
            <v>ARRASAMENTO MECÂNICO DE ESTACA BARRETE DE CONCRETO ARMADO, SEÇÃO DE 0,60 X 2,50 M. AF_05/2021</v>
          </cell>
          <cell r="D2138" t="str">
            <v>UN</v>
          </cell>
          <cell r="E2138" t="str">
            <v>116,34</v>
          </cell>
        </row>
        <row r="2139">
          <cell r="B2139">
            <v>102523</v>
          </cell>
          <cell r="C2139" t="str">
            <v>ARRASAMENTO MECÂNICO DE ESTACA BARRETE DE CONCRETO ARMADO, SEÇÃO DE 0,80 X 2,50 M. AF_05/2021</v>
          </cell>
          <cell r="D2139" t="str">
            <v>UN</v>
          </cell>
          <cell r="E2139" t="str">
            <v>153,38</v>
          </cell>
        </row>
        <row r="2140">
          <cell r="B2140">
            <v>95240</v>
          </cell>
          <cell r="C2140" t="str">
            <v>LASTRO DE CONCRETO MAGRO, APLICADO EM PISOS, LAJES SOBRE SOLO OU RADIERS, ESPESSURA DE 3 CM. AF_07/2016</v>
          </cell>
          <cell r="D2140" t="str">
            <v>M2</v>
          </cell>
          <cell r="E2140" t="str">
            <v>17,59</v>
          </cell>
        </row>
        <row r="2141">
          <cell r="B2141">
            <v>95241</v>
          </cell>
          <cell r="C2141" t="str">
            <v>LASTRO DE CONCRETO MAGRO, APLICADO EM PISOS, LAJES SOBRE SOLO OU RADIERS, ESPESSURA DE 5 CM. AF_07/2016</v>
          </cell>
          <cell r="D2141" t="str">
            <v>M2</v>
          </cell>
          <cell r="E2141" t="str">
            <v>29,33</v>
          </cell>
        </row>
        <row r="2142">
          <cell r="B2142">
            <v>96616</v>
          </cell>
          <cell r="C2142" t="str">
            <v>LASTRO DE CONCRETO MAGRO, APLICADO EM BLOCOS DE COROAMENTO OU SAPATAS. AF_08/2017</v>
          </cell>
          <cell r="D2142" t="str">
            <v>M3</v>
          </cell>
          <cell r="E2142" t="str">
            <v>607,88</v>
          </cell>
        </row>
        <row r="2143">
          <cell r="B2143">
            <v>96617</v>
          </cell>
          <cell r="C2143" t="str">
            <v>LASTRO DE CONCRETO MAGRO, APLICADO EM BLOCOS DE COROAMENTO OU SAPATAS, ESPESSURA DE 3 CM. AF_08/2017</v>
          </cell>
          <cell r="D2143" t="str">
            <v>M2</v>
          </cell>
          <cell r="E2143" t="str">
            <v>18,22</v>
          </cell>
        </row>
        <row r="2144">
          <cell r="B2144">
            <v>96619</v>
          </cell>
          <cell r="C2144" t="str">
            <v>LASTRO DE CONCRETO MAGRO, APLICADO EM BLOCOS DE COROAMENTO OU SAPATAS, ESPESSURA DE 5 CM. AF_08/2017</v>
          </cell>
          <cell r="D2144" t="str">
            <v>M2</v>
          </cell>
          <cell r="E2144" t="str">
            <v>30,38</v>
          </cell>
        </row>
        <row r="2145">
          <cell r="B2145">
            <v>96620</v>
          </cell>
          <cell r="C2145" t="str">
            <v>LASTRO DE CONCRETO MAGRO, APLICADO EM PISOS, LAJES SOBRE SOLO OU RADIERS. AF_08/2017</v>
          </cell>
          <cell r="D2145" t="str">
            <v>M3</v>
          </cell>
          <cell r="E2145" t="str">
            <v>586,75</v>
          </cell>
        </row>
        <row r="2146">
          <cell r="B2146">
            <v>96621</v>
          </cell>
          <cell r="C2146" t="str">
            <v>LASTRO COM MATERIAL GRANULAR, APLICAÇÃO EM BLOCOS DE COROAMENTO, ESPESSURA DE *5 CM*. AF_08/2017</v>
          </cell>
          <cell r="D2146" t="str">
            <v>M3</v>
          </cell>
          <cell r="E2146" t="str">
            <v>194,56</v>
          </cell>
        </row>
        <row r="2147">
          <cell r="B2147">
            <v>96622</v>
          </cell>
          <cell r="C2147" t="str">
            <v>LASTRO COM MATERIAL GRANULAR, APLICADO EM PISOS OU LAJES SOBRE SOLO, ESPESSURA DE *5 CM*. AF_08/2017</v>
          </cell>
          <cell r="D2147" t="str">
            <v>M3</v>
          </cell>
          <cell r="E2147" t="str">
            <v>132,29</v>
          </cell>
        </row>
        <row r="2148">
          <cell r="B2148">
            <v>96623</v>
          </cell>
          <cell r="C2148" t="str">
            <v>LASTRO COM MATERIAL GRANULAR, APLICADO EM BLOCOS DE COROAMENTO, ESPESSURA DE *10 CM*. AF_08/2017</v>
          </cell>
          <cell r="D2148" t="str">
            <v>M3</v>
          </cell>
          <cell r="E2148" t="str">
            <v>180,10</v>
          </cell>
        </row>
        <row r="2149">
          <cell r="B2149">
            <v>96624</v>
          </cell>
          <cell r="C2149" t="str">
            <v>LASTRO COM MATERIAL GRANULAR (PEDRA BRITADA N.2), APLICADO EM PISOS OU LAJES SOBRE SOLO, ESPESSURA DE *10 CM*. AF_08/2017</v>
          </cell>
          <cell r="D2149" t="str">
            <v>M3</v>
          </cell>
          <cell r="E2149" t="str">
            <v>127,19</v>
          </cell>
        </row>
        <row r="2150">
          <cell r="B2150">
            <v>97082</v>
          </cell>
          <cell r="C2150" t="str">
            <v>ESCAVAÇÃO MANUAL DE VIGA DE BORDA PARA RADIER. AF_09/2021</v>
          </cell>
          <cell r="D2150" t="str">
            <v>M3</v>
          </cell>
          <cell r="E2150" t="str">
            <v>51,74</v>
          </cell>
        </row>
        <row r="2151">
          <cell r="B2151">
            <v>97083</v>
          </cell>
          <cell r="C2151" t="str">
            <v>COMPACTAÇÃO MECÂNICA DE SOLO PARA EXECUÇÃO DE RADIER, PISO DE CONCRETO OU LAJE SOBRE SOLO, COM COMPACTADOR DE SOLOS A PERCUSSÃO. AF_09/2021</v>
          </cell>
          <cell r="D2151" t="str">
            <v>M2</v>
          </cell>
          <cell r="E2151" t="str">
            <v>2,80</v>
          </cell>
        </row>
        <row r="2152">
          <cell r="B2152">
            <v>97084</v>
          </cell>
          <cell r="C2152" t="str">
            <v>COMPACTAÇÃO MECÂNICA DE SOLO PARA EXECUÇÃO DE RADIER, PISO DE CONCRETO OU LAJE SOBRE SOLO, COM COMPACTADOR DE SOLOS TIPO PLACA VIBRATÓRIA. AF_09/2021</v>
          </cell>
          <cell r="D2152" t="str">
            <v>M2</v>
          </cell>
          <cell r="E2152" t="str">
            <v>0,58</v>
          </cell>
        </row>
        <row r="2153">
          <cell r="B2153">
            <v>97086</v>
          </cell>
          <cell r="C2153" t="str">
            <v>FABRICAÇÃO, MONTAGEM E DESMONTAGEM DE FORMA PARA RADIER, PISO DE CONCRETO OU LAJE SOBRE SOLO, EM MADEIRA SERRADA, 4 UTILIZAÇÕES. AF_09/2021</v>
          </cell>
          <cell r="D2153" t="str">
            <v>M2</v>
          </cell>
          <cell r="E2153" t="str">
            <v>109,57</v>
          </cell>
        </row>
        <row r="2154">
          <cell r="B2154">
            <v>97087</v>
          </cell>
          <cell r="C2154" t="str">
            <v>CAMADA SEPARADORA PARA EXECUÇÃO DE RADIER, PISO DE CONCRETO OU LAJE SOBRE SOLO, EM LONA PLÁSTICA. AF_09/2021</v>
          </cell>
          <cell r="D2154" t="str">
            <v>M2</v>
          </cell>
          <cell r="E2154" t="str">
            <v>1,81</v>
          </cell>
        </row>
        <row r="2155">
          <cell r="B2155">
            <v>97088</v>
          </cell>
          <cell r="C2155" t="str">
            <v>ARMAÇÃO PARA EXECUÇÃO DE RADIER, PISO DE CONCRETO OU LAJE SOBRE SOLO, COM USO DE TELA Q-92. AF_09/2021</v>
          </cell>
          <cell r="D2155" t="str">
            <v>KG</v>
          </cell>
          <cell r="E2155" t="str">
            <v>23,67</v>
          </cell>
        </row>
        <row r="2156">
          <cell r="B2156">
            <v>97089</v>
          </cell>
          <cell r="C2156" t="str">
            <v>ARMAÇÃO PARA EXECUÇÃO DE RADIER, PISO DE CONCRETO OU LAJE SOBRE SOLO, COM USO DE TELA Q-113. AF_09/2021</v>
          </cell>
          <cell r="D2156" t="str">
            <v>KG</v>
          </cell>
          <cell r="E2156" t="str">
            <v>21,67</v>
          </cell>
        </row>
        <row r="2157">
          <cell r="B2157">
            <v>97090</v>
          </cell>
          <cell r="C2157" t="str">
            <v>ARMAÇÃO PARA EXECUÇÃO DE RADIER, PISO DE CONCRETO OU LAJE SOBRE SOLO, COM USO DE TELA Q-138. AF_09/2021</v>
          </cell>
          <cell r="D2157" t="str">
            <v>KG</v>
          </cell>
          <cell r="E2157" t="str">
            <v>21,34</v>
          </cell>
        </row>
        <row r="2158">
          <cell r="B2158">
            <v>97091</v>
          </cell>
          <cell r="C2158" t="str">
            <v>ARMAÇÃO PARA EXECUÇÃO DE RADIER, PISO DE CONCRETO OU LAJE SOBRE SOLO, COM USO DE TELA Q-159. AF_09/2021</v>
          </cell>
          <cell r="D2158" t="str">
            <v>KG</v>
          </cell>
          <cell r="E2158" t="str">
            <v>20,70</v>
          </cell>
        </row>
        <row r="2159">
          <cell r="B2159">
            <v>97092</v>
          </cell>
          <cell r="C2159" t="str">
            <v>ARMAÇÃO PARA EXECUÇÃO DE RADIER, PISO DE CONCRETO OU LAJE SOBRE SOLO, COM USO DE TELA Q-196. AF_09/2021</v>
          </cell>
          <cell r="D2159" t="str">
            <v>KG</v>
          </cell>
          <cell r="E2159" t="str">
            <v>20,09</v>
          </cell>
        </row>
        <row r="2160">
          <cell r="B2160">
            <v>97093</v>
          </cell>
          <cell r="C2160" t="str">
            <v>ARMAÇÃO PARA EXECUÇÃO DE RADIER, PISO DE CONCRETO OU LAJE SOBRE SOLO, COM USO DE TELA Q-283. AF_09/2021</v>
          </cell>
          <cell r="D2160" t="str">
            <v>KG</v>
          </cell>
          <cell r="E2160" t="str">
            <v>18,89</v>
          </cell>
        </row>
        <row r="2161">
          <cell r="B2161">
            <v>97096</v>
          </cell>
          <cell r="C2161" t="str">
            <v>CONCRETAGEM DE RADIER, PISO DE CONCRETO OU LAJE SOBRE SOLO, FCK 30 MPA - LANÇAMENTO, ADENSAMENTO E ACABAMENTO. AF_09/2021</v>
          </cell>
          <cell r="D2161" t="str">
            <v>M3</v>
          </cell>
          <cell r="E2161" t="str">
            <v>716,41</v>
          </cell>
        </row>
        <row r="2162">
          <cell r="B2162">
            <v>97097</v>
          </cell>
          <cell r="C2162" t="str">
            <v>ACABAMENTO POLIDO PARA PISO DE CONCRETO ARMADO OU LAJE SOBRE SOLO DE ALTA RESISTÊNCIA. AF_09/2021</v>
          </cell>
          <cell r="D2162" t="str">
            <v>M2</v>
          </cell>
          <cell r="E2162" t="str">
            <v>43,32</v>
          </cell>
        </row>
        <row r="2163">
          <cell r="B2163">
            <v>97101</v>
          </cell>
          <cell r="C2163" t="str">
            <v>EXECUÇÃO DE RADIER, ESPESSURA DE 10 CM, FCK = 30 MPA, COM USO DE FORMAS EM MADEIRA SERRADA. AF_09/2021</v>
          </cell>
          <cell r="D2163" t="str">
            <v>M2</v>
          </cell>
          <cell r="E2163" t="str">
            <v>203,04</v>
          </cell>
        </row>
        <row r="2164">
          <cell r="B2164">
            <v>97102</v>
          </cell>
          <cell r="C2164" t="str">
            <v>EXECUÇÃO DE RADIER, ESPESSURA DE 15 CM, FCK = 30 MPA, COM USO DE FORMAS EM MADEIRA SERRADA. AF_09/2021</v>
          </cell>
          <cell r="D2164" t="str">
            <v>M2</v>
          </cell>
          <cell r="E2164" t="str">
            <v>256,93</v>
          </cell>
        </row>
        <row r="2165">
          <cell r="B2165">
            <v>97103</v>
          </cell>
          <cell r="C2165" t="str">
            <v>EXECUÇÃO DE RADIER, ESPESSURA DE 20 CM, FCK = 30 MPA, COM USO DE FORMAS EM MADEIRA SERRADA. AF_09/2021</v>
          </cell>
          <cell r="D2165" t="str">
            <v>M2</v>
          </cell>
          <cell r="E2165" t="str">
            <v>305,37</v>
          </cell>
        </row>
        <row r="2166">
          <cell r="B2166">
            <v>100322</v>
          </cell>
          <cell r="C2166" t="str">
            <v>LASTRO COM MATERIAL GRANULAR (PEDRA BRITADA N.3), APLICADO EM PISOS OU LAJES SOBRE SOLO, ESPESSURA DE *10 CM*. AF_07/2019</v>
          </cell>
          <cell r="D2166" t="str">
            <v>M3</v>
          </cell>
          <cell r="E2166" t="str">
            <v>121,29</v>
          </cell>
        </row>
        <row r="2167">
          <cell r="B2167">
            <v>100323</v>
          </cell>
          <cell r="C2167" t="str">
            <v>LASTRO COM MATERIAL GRANULAR (AREIA MÉDIA), APLICADO EM PISOS OU LAJES SOBRE SOLO, ESPESSURA DE *10 CM*. AF_07/2019</v>
          </cell>
          <cell r="D2167" t="str">
            <v>M3</v>
          </cell>
          <cell r="E2167" t="str">
            <v>158,38</v>
          </cell>
        </row>
        <row r="2168">
          <cell r="B2168">
            <v>100324</v>
          </cell>
          <cell r="C2168" t="str">
            <v>LASTRO COM MATERIAL GRANULAR (PEDRA BRITADA N.1 E PEDRA BRITADA N.2), APLICADO EM PISOS OU LAJES SOBRE SOLO, ESPESSURA DE *10 CM*. AF_07/2019</v>
          </cell>
          <cell r="D2168" t="str">
            <v>M3</v>
          </cell>
          <cell r="E2168" t="str">
            <v>126,92</v>
          </cell>
        </row>
        <row r="2169">
          <cell r="B2169">
            <v>103072</v>
          </cell>
          <cell r="C2169" t="str">
            <v>EXECUÇÃO DE RADIER, ESPESSURA DE 25 CM, FCK = 30 MPA, COM USO DE FORMAS EM MADEIRA SERRADA. AF_09/2021</v>
          </cell>
          <cell r="D2169" t="str">
            <v>M2</v>
          </cell>
          <cell r="E2169" t="str">
            <v>364,01</v>
          </cell>
        </row>
        <row r="2170">
          <cell r="B2170">
            <v>103073</v>
          </cell>
          <cell r="C2170" t="str">
            <v>EXECUÇÃO DE RADIER, ESPESSURA DE 30 CM, FCK = 30 MPA, COM USO DE FORMAS EM MADEIRA SERRADA. AF_09/2021</v>
          </cell>
          <cell r="D2170" t="str">
            <v>M2</v>
          </cell>
          <cell r="E2170" t="str">
            <v>446,33</v>
          </cell>
        </row>
        <row r="2171">
          <cell r="B2171">
            <v>103074</v>
          </cell>
          <cell r="C2171" t="str">
            <v>EXECUÇÃO DE PISO DE CONCRETO, SEM ACABAMENTO SUPERFICIAL, ESPESSURA DE 15 CM, FCK = 30 MPA, COM USO DE FORMAS EM MADEIRA SERRADA. AF_09/2021</v>
          </cell>
          <cell r="D2171" t="str">
            <v>M2</v>
          </cell>
          <cell r="E2171" t="str">
            <v>198,20</v>
          </cell>
        </row>
        <row r="2172">
          <cell r="B2172">
            <v>103075</v>
          </cell>
          <cell r="C2172" t="str">
            <v>EXECUÇÃO DE PISO DE CONCRETO, COM ACABAMENTO SUPERFICIAL, ESPESSURA DE 15 CM, FCK = 30 MPA, COM USO DE FORMAS EM MADEIRA SERRADA. AF_09/2021</v>
          </cell>
          <cell r="D2172" t="str">
            <v>M2</v>
          </cell>
          <cell r="E2172" t="str">
            <v>241,52</v>
          </cell>
        </row>
        <row r="2173">
          <cell r="B2173">
            <v>103076</v>
          </cell>
          <cell r="C2173" t="str">
            <v>EXECUÇÃO DE LAJE SOBRE SOLO, ESPESSURA DE 10 CM, FCK = 30 MPA, COM USO DE FORMAS EM MADEIRA SERRADA. AF_09/2021</v>
          </cell>
          <cell r="D2173" t="str">
            <v>M2</v>
          </cell>
          <cell r="E2173" t="str">
            <v>175,73</v>
          </cell>
        </row>
        <row r="2174">
          <cell r="B2174">
            <v>103077</v>
          </cell>
          <cell r="C2174" t="str">
            <v>EXECUÇÃO DE LAJE SOBRE SOLO, ESPESSURA DE 15 CM, FCK = 30 MPA, COM USO DE FORMAS EM MADEIRA SERRADA. AF_09/2021</v>
          </cell>
          <cell r="D2174" t="str">
            <v>M2</v>
          </cell>
          <cell r="E2174" t="str">
            <v>229,62</v>
          </cell>
        </row>
        <row r="2175">
          <cell r="B2175">
            <v>103078</v>
          </cell>
          <cell r="C2175" t="str">
            <v>EXECUÇÃO DE LAJE SOBRE SOLO, ESPESSURA DE 20 CM, FCK = 30 MPA, COM USO DE FORMAS EM MADEIRA SERRADA. AF_09/2021</v>
          </cell>
          <cell r="D2175" t="str">
            <v>M2</v>
          </cell>
          <cell r="E2175" t="str">
            <v>278,06</v>
          </cell>
        </row>
        <row r="2176">
          <cell r="B2176">
            <v>103079</v>
          </cell>
          <cell r="C2176" t="str">
            <v>EXECUÇÃO DE LAJE SOBRE SOLO, ESPESSURA DE 25 CM, FCK = 30 MPA, COM USO DE FORMAS EM MADEIRA SERRADA. AF_09/2021</v>
          </cell>
          <cell r="D2176" t="str">
            <v>M2</v>
          </cell>
          <cell r="E2176" t="str">
            <v>336,70</v>
          </cell>
        </row>
        <row r="2177">
          <cell r="B2177">
            <v>103080</v>
          </cell>
          <cell r="C2177" t="str">
            <v>EXECUÇÃO DE LAJE SOBRE SOLO, ESPESSURA DE 30 CM, FCK = 30 MPA, COM USO DE FORMAS EM MADEIRA SERRADA. AF_09/2021</v>
          </cell>
          <cell r="D2177" t="str">
            <v>M2</v>
          </cell>
          <cell r="E2177" t="str">
            <v>419,02</v>
          </cell>
        </row>
        <row r="2178">
          <cell r="B2178">
            <v>92263</v>
          </cell>
          <cell r="C2178" t="str">
            <v>FABRICAÇÃO DE FÔRMA PARA PILARES E ESTRUTURAS SIMILARES, EM CHAPA DE MADEIRA COMPENSADA RESINADA, E = 17 MM. AF_09/2020</v>
          </cell>
          <cell r="D2178" t="str">
            <v>M2</v>
          </cell>
          <cell r="E2178" t="str">
            <v>185,14</v>
          </cell>
        </row>
        <row r="2179">
          <cell r="B2179">
            <v>92264</v>
          </cell>
          <cell r="C2179" t="str">
            <v>FABRICAÇÃO DE FÔRMA PARA PILARES E ESTRUTURAS SIMILARES, EM CHAPA DE MADEIRA COMPENSADA PLASTIFICADA, E = 18 MM. AF_09/2020</v>
          </cell>
          <cell r="D2179" t="str">
            <v>M2</v>
          </cell>
          <cell r="E2179" t="str">
            <v>247,41</v>
          </cell>
        </row>
        <row r="2180">
          <cell r="B2180">
            <v>92265</v>
          </cell>
          <cell r="C2180" t="str">
            <v>FABRICAÇÃO DE FÔRMA PARA VIGAS, EM CHAPA DE MADEIRA COMPENSADA RESINADA, E = 17 MM. AF_09/2020</v>
          </cell>
          <cell r="D2180" t="str">
            <v>M2</v>
          </cell>
          <cell r="E2180" t="str">
            <v>135,28</v>
          </cell>
        </row>
        <row r="2181">
          <cell r="B2181">
            <v>92266</v>
          </cell>
          <cell r="C2181" t="str">
            <v>FABRICAÇÃO DE FÔRMA PARA VIGAS, EM CHAPA DE MADEIRA COMPENSADA PLASTIFICADA, E = 18 MM. AF_09/2020</v>
          </cell>
          <cell r="D2181" t="str">
            <v>M2</v>
          </cell>
          <cell r="E2181" t="str">
            <v>188,69</v>
          </cell>
        </row>
        <row r="2182">
          <cell r="B2182">
            <v>92267</v>
          </cell>
          <cell r="C2182" t="str">
            <v>FABRICAÇÃO DE FÔRMA PARA LAJES, EM CHAPA DE MADEIRA COMPENSADA RESINADA, E = 17 MM. AF_09/2020</v>
          </cell>
          <cell r="D2182" t="str">
            <v>M2</v>
          </cell>
          <cell r="E2182" t="str">
            <v>71,24</v>
          </cell>
        </row>
        <row r="2183">
          <cell r="B2183">
            <v>92268</v>
          </cell>
          <cell r="C2183" t="str">
            <v>FABRICAÇÃO DE FÔRMA PARA LAJES, EM CHAPA DE MADEIRA COMPENSADA PLASTIFICADA, E = 18 MM. AF_09/2020</v>
          </cell>
          <cell r="D2183" t="str">
            <v>M2</v>
          </cell>
          <cell r="E2183" t="str">
            <v>120,18</v>
          </cell>
        </row>
        <row r="2184">
          <cell r="B2184">
            <v>92269</v>
          </cell>
          <cell r="C2184" t="str">
            <v>FABRICAÇÃO DE FÔRMA PARA PILARES E ESTRUTURAS SIMILARES, EM MADEIRA SERRADA, E=25 MM. AF_09/2020</v>
          </cell>
          <cell r="D2184" t="str">
            <v>M2</v>
          </cell>
          <cell r="E2184" t="str">
            <v>193,01</v>
          </cell>
        </row>
        <row r="2185">
          <cell r="B2185">
            <v>92270</v>
          </cell>
          <cell r="C2185" t="str">
            <v>FABRICAÇÃO DE FÔRMA PARA VIGAS, COM MADEIRA SERRADA, E = 25 MM. AF_09/2020</v>
          </cell>
          <cell r="D2185" t="str">
            <v>M2</v>
          </cell>
          <cell r="E2185" t="str">
            <v>149,23</v>
          </cell>
        </row>
        <row r="2186">
          <cell r="B2186">
            <v>92271</v>
          </cell>
          <cell r="C2186" t="str">
            <v>FABRICAÇÃO DE FÔRMA PARA LAJES, EM MADEIRA SERRADA, E=25 MM. AF_09/2020</v>
          </cell>
          <cell r="D2186" t="str">
            <v>M2</v>
          </cell>
          <cell r="E2186" t="str">
            <v>92,00</v>
          </cell>
        </row>
        <row r="2187">
          <cell r="B2187">
            <v>92272</v>
          </cell>
          <cell r="C2187" t="str">
            <v>FABRICAÇÃO DE ESCORAS DE VIGA DO TIPO GARFO, EM MADEIRA. AF_09/2020</v>
          </cell>
          <cell r="D2187" t="str">
            <v>M</v>
          </cell>
          <cell r="E2187" t="str">
            <v>42,74</v>
          </cell>
        </row>
        <row r="2188">
          <cell r="B2188">
            <v>92273</v>
          </cell>
          <cell r="C2188" t="str">
            <v>FABRICAÇÃO DE ESCORAS DO TIPO PONTALETE, EM MADEIRA, PARA PÉ-DIREITO SIMPLES. AF_09/2020</v>
          </cell>
          <cell r="D2188" t="str">
            <v>M</v>
          </cell>
          <cell r="E2188" t="str">
            <v>16,28</v>
          </cell>
        </row>
        <row r="2189">
          <cell r="B2189">
            <v>92409</v>
          </cell>
          <cell r="C2189" t="str">
            <v>MONTAGEM E DESMONTAGEM DE FÔRMA DE PILARES RETANGULARES E ESTRUTURAS SIMILARES, PÉ-DIREITO SIMPLES, EM MADEIRA SERRADA, 1 UTILIZAÇÃO. AF_09/2020</v>
          </cell>
          <cell r="D2189" t="str">
            <v>M2</v>
          </cell>
          <cell r="E2189" t="str">
            <v>275,27</v>
          </cell>
        </row>
        <row r="2190">
          <cell r="B2190">
            <v>92411</v>
          </cell>
          <cell r="C2190" t="str">
            <v>MONTAGEM E DESMONTAGEM DE FÔRMA DE PILARES RETANGULARES E ESTRUTURAS SIMILARES, PÉ-DIREITO SIMPLES, EM MADEIRA SERRADA, 2 UTILIZAÇÕES. AF_09/2020</v>
          </cell>
          <cell r="D2190" t="str">
            <v>M2</v>
          </cell>
          <cell r="E2190" t="str">
            <v>171,61</v>
          </cell>
        </row>
        <row r="2191">
          <cell r="B2191">
            <v>92413</v>
          </cell>
          <cell r="C2191" t="str">
            <v>MONTAGEM E DESMONTAGEM DE FÔRMA DE PILARES RETANGULARES E ESTRUTURAS SIMILARES, PÉ-DIREITO SIMPLES, EM MADEIRA SERRADA, 4 UTILIZAÇÕES. AF_09/2020</v>
          </cell>
          <cell r="D2191" t="str">
            <v>M2</v>
          </cell>
          <cell r="E2191" t="str">
            <v>106,62</v>
          </cell>
        </row>
        <row r="2192">
          <cell r="B2192">
            <v>92415</v>
          </cell>
          <cell r="C2192" t="str">
            <v>MONTAGEM E DESMONTAGEM DE FÔRMA DE PILARES RETANGULARES E ESTRUTURAS SIMILARES, PÉ-DIREITO SIMPLES, EM CHAPA DE MADEIRA COMPENSADA RESINADA, 2 UTILIZAÇÕES. AF_09/2020</v>
          </cell>
          <cell r="D2192" t="str">
            <v>M2</v>
          </cell>
          <cell r="E2192" t="str">
            <v>141,88</v>
          </cell>
        </row>
        <row r="2193">
          <cell r="B2193">
            <v>92417</v>
          </cell>
          <cell r="C2193" t="str">
            <v>MONTAGEM E DESMONTAGEM DE FÔRMA DE PILARES RETANGULARES E ESTRUTURAS SIMILARES, PÉ-DIREITO DUPLO, EM CHAPA DE MADEIRA COMPENSADA RESINADA, 2 UTILIZAÇÕES. AF_09/2020</v>
          </cell>
          <cell r="D2193" t="str">
            <v>M2</v>
          </cell>
          <cell r="E2193" t="str">
            <v>160,50</v>
          </cell>
        </row>
        <row r="2194">
          <cell r="B2194">
            <v>92419</v>
          </cell>
          <cell r="C2194" t="str">
            <v>MONTAGEM E DESMONTAGEM DE FÔRMA DE PILARES RETANGULARES E ESTRUTURAS SIMILARES, PÉ-DIREITO SIMPLES, EM CHAPA DE MADEIRA COMPENSADA RESINADA, 4 UTILIZAÇÕES. AF_09/2020</v>
          </cell>
          <cell r="D2194" t="str">
            <v>M2</v>
          </cell>
          <cell r="E2194" t="str">
            <v>86,75</v>
          </cell>
        </row>
        <row r="2195">
          <cell r="B2195">
            <v>92421</v>
          </cell>
          <cell r="C2195" t="str">
            <v>MONTAGEM E DESMONTAGEM DE FÔRMA DE PILARES RETANGULARES E ESTRUTURAS SIMILARES, PÉ-DIREITO DUPLO, EM CHAPA DE MADEIRA COMPENSADA RESINADA, 4 UTILIZAÇÕES. AF_09/2020</v>
          </cell>
          <cell r="D2195" t="str">
            <v>M2</v>
          </cell>
          <cell r="E2195" t="str">
            <v>101,03</v>
          </cell>
        </row>
        <row r="2196">
          <cell r="B2196">
            <v>92423</v>
          </cell>
          <cell r="C2196" t="str">
            <v>MONTAGEM E DESMONTAGEM DE FÔRMA DE PILARES RETANGULARES E ESTRUTURAS SIMILARES, PÉ-DIREITO SIMPLES, EM CHAPA DE MADEIRA COMPENSADA RESINADA, 6 UTILIZAÇÕES. AF_09/2020</v>
          </cell>
          <cell r="D2196" t="str">
            <v>M2</v>
          </cell>
          <cell r="E2196" t="str">
            <v>69,94</v>
          </cell>
        </row>
        <row r="2197">
          <cell r="B2197">
            <v>92425</v>
          </cell>
          <cell r="C2197" t="str">
            <v>MONTAGEM E DESMONTAGEM DE FÔRMA DE PILARES RETANGULARES E ESTRUTURAS SIMILARES, PÉ-DIREITO DUPLO, EM CHAPA DE MADEIRA COMPENSADA RESINADA, 6 UTILIZAÇÕES. AF_09/2020</v>
          </cell>
          <cell r="D2197" t="str">
            <v>M2</v>
          </cell>
          <cell r="E2197" t="str">
            <v>82,36</v>
          </cell>
        </row>
        <row r="2198">
          <cell r="B2198">
            <v>92427</v>
          </cell>
          <cell r="C2198" t="str">
            <v>MONTAGEM E DESMONTAGEM DE FÔRMA DE PILARES RETANGULARES E ESTRUTURAS SIMILARES, PÉ-DIREITO SIMPLES, EM CHAPA DE MADEIRA COMPENSADA RESINADA, 8 UTILIZAÇÕES. AF_09/2020</v>
          </cell>
          <cell r="D2198" t="str">
            <v>M2</v>
          </cell>
          <cell r="E2198" t="str">
            <v>61,44</v>
          </cell>
        </row>
        <row r="2199">
          <cell r="B2199">
            <v>92429</v>
          </cell>
          <cell r="C2199" t="str">
            <v>MONTAGEM E DESMONTAGEM DE FÔRMA DE PILARES RETANGULARES E ESTRUTURAS SIMILARES, PÉ-DIREITO DUPLO, EM CHAPA DE MADEIRA COMPENSADA RESINADA, 8 UTILIZAÇÕES. AF_09/2020</v>
          </cell>
          <cell r="D2199" t="str">
            <v>M2</v>
          </cell>
          <cell r="E2199" t="str">
            <v>72,95</v>
          </cell>
        </row>
        <row r="2200">
          <cell r="B2200">
            <v>92431</v>
          </cell>
          <cell r="C2200" t="str">
            <v>MONTAGEM E DESMONTAGEM DE FÔRMA DE PILARES RETANGULARES E ESTRUTURAS SIMILARES, PÉ-DIREITO SIMPLES, EM CHAPA DE MADEIRA COMPENSADA PLASTIFICADA, 10 UTILIZAÇÕES. AF_09/2020</v>
          </cell>
          <cell r="D2200" t="str">
            <v>M2</v>
          </cell>
          <cell r="E2200" t="str">
            <v>58,72</v>
          </cell>
        </row>
        <row r="2201">
          <cell r="B2201">
            <v>92433</v>
          </cell>
          <cell r="C2201" t="str">
            <v>MONTAGEM E DESMONTAGEM DE FÔRMA DE PILARES RETANGULARES E ESTRUTURAS SIMILARES, PÉ-DIREITO DUPLO, EM CHAPA DE MADEIRA COMPENSADA PLASTIFICADA, 10 UTILIZAÇÕES. AF_09/2020</v>
          </cell>
          <cell r="D2201" t="str">
            <v>M2</v>
          </cell>
          <cell r="E2201" t="str">
            <v>69,65</v>
          </cell>
        </row>
        <row r="2202">
          <cell r="B2202">
            <v>92435</v>
          </cell>
          <cell r="C2202" t="str">
            <v>MONTAGEM E DESMONTAGEM DE FÔRMA DE PILARES RETANGULARES E ESTRUTURAS SIMILARES, PÉ-DIREITO SIMPLES, EM CHAPA DE MADEIRA COMPENSADA PLASTIFICADA, 12 UTILIZAÇÕES. AF_09/2020</v>
          </cell>
          <cell r="D2202" t="str">
            <v>M2</v>
          </cell>
          <cell r="E2202" t="str">
            <v>55,41</v>
          </cell>
        </row>
        <row r="2203">
          <cell r="B2203">
            <v>92437</v>
          </cell>
          <cell r="C2203" t="str">
            <v>MONTAGEM E DESMONTAGEM DE FÔRMA DE PILARES RETANGULARES E ESTRUTURAS SIMILARES, PÉ-DIREITO DUPLO, EM CHAPA DE MADEIRA COMPENSADA PLASTIFICADA, 12 UTILIZAÇÕES. AF_09/2020</v>
          </cell>
          <cell r="D2203" t="str">
            <v>M2</v>
          </cell>
          <cell r="E2203" t="str">
            <v>65,97</v>
          </cell>
        </row>
        <row r="2204">
          <cell r="B2204">
            <v>92439</v>
          </cell>
          <cell r="C2204" t="str">
            <v>MONTAGEM E DESMONTAGEM DE FÔRMA DE PILARES RETANGULARES E ESTRUTURAS SIMILARES, PÉ-DIREITO SIMPLES, EM CHAPA DE MADEIRA COMPENSADA PLASTIFICADA, 14 UTILIZAÇÕES. AF_09/2020</v>
          </cell>
          <cell r="D2204" t="str">
            <v>M2</v>
          </cell>
          <cell r="E2204" t="str">
            <v>53,03</v>
          </cell>
        </row>
        <row r="2205">
          <cell r="B2205">
            <v>92441</v>
          </cell>
          <cell r="C2205" t="str">
            <v>MONTAGEM E DESMONTAGEM DE FÔRMA DE PILARES RETANGULARES E ESTRUTURAS SIMILARES, PÉ-DIREITO DUPLO, EM CHAPA DE MADEIRA COMPENSADA PLASTIFICADA, 14 UTILIZAÇÕES. AF_09/2020</v>
          </cell>
          <cell r="D2205" t="str">
            <v>M2</v>
          </cell>
          <cell r="E2205" t="str">
            <v>63,33</v>
          </cell>
        </row>
        <row r="2206">
          <cell r="B2206">
            <v>92443</v>
          </cell>
          <cell r="C2206" t="str">
            <v>MONTAGEM E DESMONTAGEM DE FÔRMA DE PILARES RETANGULARES E ESTRUTURAS SIMILARES, PÉ-DIREITO SIMPLES, EM CHAPA DE MADEIRA COMPENSADA PLASTIFICADA, 18 UTILIZAÇÕES. AF_09/2020</v>
          </cell>
          <cell r="D2206" t="str">
            <v>M2</v>
          </cell>
          <cell r="E2206" t="str">
            <v>47,76</v>
          </cell>
        </row>
        <row r="2207">
          <cell r="B2207">
            <v>92445</v>
          </cell>
          <cell r="C2207" t="str">
            <v>MONTAGEM E DESMONTAGEM DE FÔRMA DE PILARES RETANGULARES E ESTRUTURAS SIMILARES, PÉ-DIREITO DUPLO, EM CHAPA DE MADEIRA COMPENSADA PLASTIFICADA, 18 UTILIZAÇÕES. AF_09/2020</v>
          </cell>
          <cell r="D2207" t="str">
            <v>M2</v>
          </cell>
          <cell r="E2207" t="str">
            <v>57,70</v>
          </cell>
        </row>
        <row r="2208">
          <cell r="B2208">
            <v>92446</v>
          </cell>
          <cell r="C2208" t="str">
            <v>MONTAGEM E DESMONTAGEM DE FÔRMA DE VIGA, ESCORAMENTO COM PONTALETE DE MADEIRA, PÉ-DIREITO SIMPLES, EM MADEIRA SERRADA, 1 UTILIZAÇÃO. AF_09/2020</v>
          </cell>
          <cell r="D2208" t="str">
            <v>M2</v>
          </cell>
          <cell r="E2208" t="str">
            <v>260,28</v>
          </cell>
        </row>
        <row r="2209">
          <cell r="B2209">
            <v>92447</v>
          </cell>
          <cell r="C2209" t="str">
            <v>MONTAGEM E DESMONTAGEM DE FÔRMA DE VIGA, ESCORAMENTO COM PONTALETE DE MADEIRA, PÉ-DIREITO SIMPLES, EM MADEIRA SERRADA, 2 UTILIZAÇÕES. AF_09/2020</v>
          </cell>
          <cell r="D2209" t="str">
            <v>M2</v>
          </cell>
          <cell r="E2209" t="str">
            <v>181,58</v>
          </cell>
        </row>
        <row r="2210">
          <cell r="B2210">
            <v>92448</v>
          </cell>
          <cell r="C2210" t="str">
            <v>MONTAGEM E DESMONTAGEM DE FÔRMA DE VIGA, ESCORAMENTO COM PONTALETE DE MADEIRA, PÉ-DIREITO SIMPLES, EM MADEIRA SERRADA, 4 UTILIZAÇÕES. AF_09/2020</v>
          </cell>
          <cell r="D2210" t="str">
            <v>M2</v>
          </cell>
          <cell r="E2210" t="str">
            <v>143,92</v>
          </cell>
        </row>
        <row r="2211">
          <cell r="B2211">
            <v>92449</v>
          </cell>
          <cell r="C2211" t="str">
            <v>MONTAGEM E DESMONTAGEM DE FÔRMA DE VIGA, ESCORAMENTO COM GARFO DE MADEIRA, PÉ-DIREITO DUPLO, EM CHAPA DE MADEIRA RESINADA, 2 UTILIZAÇÕES. AF_09/2020</v>
          </cell>
          <cell r="D2211" t="str">
            <v>M2</v>
          </cell>
          <cell r="E2211" t="str">
            <v>294,69</v>
          </cell>
        </row>
        <row r="2212">
          <cell r="B2212">
            <v>92450</v>
          </cell>
          <cell r="C2212" t="str">
            <v>MONTAGEM E DESMONTAGEM DE FÔRMA DE VIGA, ESCORAMENTO METÁLICO, PÉ-DIREITO DUPLO, EM CHAPA DE MADEIRA RESINADA, 2 UTILIZAÇÕES. AF_09/2020</v>
          </cell>
          <cell r="D2212" t="str">
            <v>M2</v>
          </cell>
          <cell r="E2212" t="str">
            <v>331,31</v>
          </cell>
        </row>
        <row r="2213">
          <cell r="B2213">
            <v>92451</v>
          </cell>
          <cell r="C2213" t="str">
            <v>MONTAGEM E DESMONTAGEM DE FÔRMA DE VIGA, ESCORAMENTO COM GARFO DE MADEIRA, PÉ-DIREITO SIMPLES, EM CHAPA DE MADEIRA RESINADA, 2 UTILIZAÇÕES. AF_09/2020</v>
          </cell>
          <cell r="D2213" t="str">
            <v>M2</v>
          </cell>
          <cell r="E2213" t="str">
            <v>199,69</v>
          </cell>
        </row>
        <row r="2214">
          <cell r="B2214">
            <v>92452</v>
          </cell>
          <cell r="C2214" t="str">
            <v>MONTAGEM E DESMONTAGEM DE FÔRMA DE VIGA, ESCORAMENTO METÁLICO, PÉ-DIREITO SIMPLES, EM CHAPA DE MADEIRA RESINADA, 2 UTILIZAÇÕES. AF_09/2020</v>
          </cell>
          <cell r="D2214" t="str">
            <v>M2</v>
          </cell>
          <cell r="E2214" t="str">
            <v>165,29</v>
          </cell>
        </row>
        <row r="2215">
          <cell r="B2215">
            <v>92453</v>
          </cell>
          <cell r="C2215" t="str">
            <v>MONTAGEM E DESMONTAGEM DE FÔRMA DE VIGA, ESCORAMENTO COM GARFO DE MADEIRA, PÉ-DIREITO DUPLO, EM CHAPA DE MADEIRA RESINADA, 4 UTILIZAÇÕES. AF_09/2020</v>
          </cell>
          <cell r="D2215" t="str">
            <v>M2</v>
          </cell>
          <cell r="E2215" t="str">
            <v>252,58</v>
          </cell>
        </row>
        <row r="2216">
          <cell r="B2216">
            <v>92454</v>
          </cell>
          <cell r="C2216" t="str">
            <v>MONTAGEM E DESMONTAGEM DE FÔRMA DE VIGA, ESCORAMENTO METÁLICO, PÉ-DIREITO DUPLO, EM CHAPA DE MADEIRA RESINADA, 4 UTILIZAÇÕES. AF_09/2020</v>
          </cell>
          <cell r="D2216" t="str">
            <v>M2</v>
          </cell>
          <cell r="E2216" t="str">
            <v>298,76</v>
          </cell>
        </row>
        <row r="2217">
          <cell r="B2217">
            <v>92455</v>
          </cell>
          <cell r="C2217" t="str">
            <v>MONTAGEM E DESMONTAGEM DE FÔRMA DE VIGA, ESCORAMENTO COM GARFO DE MADEIRA, PÉ-DIREITO SIMPLES, EM CHAPA DE MADEIRA RESINADA, 4 UTILIZAÇÕES. AF_09/2020</v>
          </cell>
          <cell r="D2217" t="str">
            <v>M2</v>
          </cell>
          <cell r="E2217" t="str">
            <v>163,43</v>
          </cell>
        </row>
        <row r="2218">
          <cell r="B2218">
            <v>92456</v>
          </cell>
          <cell r="C2218" t="str">
            <v>MONTAGEM E DESMONTAGEM DE FÔRMA DE VIGA, ESCORAMENTO METÁLICO, PÉ-DIREITO SIMPLES, EM CHAPA DE MADEIRA RESINADA, 4 UTILIZAÇÕES. AF_09/2020</v>
          </cell>
          <cell r="D2218" t="str">
            <v>M2</v>
          </cell>
          <cell r="E2218" t="str">
            <v>131,87</v>
          </cell>
        </row>
        <row r="2219">
          <cell r="B2219">
            <v>92457</v>
          </cell>
          <cell r="C2219" t="str">
            <v>MONTAGEM E DESMONTAGEM DE FÔRMA DE VIGA, ESCORAMENTO COM GARFO DE MADEIRA, PÉ-DIREITO DUPLO, EM CHAPA DE MADEIRA RESINADA, 6 UTILIZAÇÕES. AF_09/2020</v>
          </cell>
          <cell r="D2219" t="str">
            <v>M2</v>
          </cell>
          <cell r="E2219" t="str">
            <v>218,55</v>
          </cell>
        </row>
        <row r="2220">
          <cell r="B2220">
            <v>92458</v>
          </cell>
          <cell r="C2220" t="str">
            <v>MONTAGEM E DESMONTAGEM DE FÔRMA DE VIGA, ESCORAMENTO METÁLICO, PÉ-DIREITO DUPLO, EM CHAPA DE MADEIRA RESINADA, 6 UTILIZAÇÕES. AF_12/2015</v>
          </cell>
          <cell r="D2220" t="str">
            <v>M2</v>
          </cell>
          <cell r="E2220" t="str">
            <v>278,70</v>
          </cell>
        </row>
        <row r="2221">
          <cell r="B2221">
            <v>92459</v>
          </cell>
          <cell r="C2221" t="str">
            <v>MONTAGEM E DESMONTAGEM DE FÔRMA DE VIGA, ESCORAMENTO COM GARFO DE MADEIRA, PÉ-DIREITO SIMPLES, EM CHAPA DE MADEIRA RESINADA, 6 UTILIZAÇÕES. AF_09/2020</v>
          </cell>
          <cell r="D2221" t="str">
            <v>M2</v>
          </cell>
          <cell r="E2221" t="str">
            <v>137,97</v>
          </cell>
        </row>
        <row r="2222">
          <cell r="B2222">
            <v>92460</v>
          </cell>
          <cell r="C2222" t="str">
            <v>MONTAGEM E DESMONTAGEM DE FÔRMA DE VIGA, ESCORAMENTO METÁLICO, PÉ-DIREITO SIMPLES, EM CHAPA DE MADEIRA RESINADA, 6 UTILIZAÇÕES. AF_09/2020</v>
          </cell>
          <cell r="D2222" t="str">
            <v>M2</v>
          </cell>
          <cell r="E2222" t="str">
            <v>105,81</v>
          </cell>
        </row>
        <row r="2223">
          <cell r="B2223">
            <v>92461</v>
          </cell>
          <cell r="C2223" t="str">
            <v>MONTAGEM E DESMONTAGEM DE FÔRMA DE VIGA, ESCORAMENTO COM GARFO DE MADEIRA, PÉ-DIREITO DUPLO, EM CHAPA DE MADEIRA RESINADA, 8 UTILIZAÇÕES. AF_09/2020</v>
          </cell>
          <cell r="D2223" t="str">
            <v>M2</v>
          </cell>
          <cell r="E2223" t="str">
            <v>201,68</v>
          </cell>
        </row>
        <row r="2224">
          <cell r="B2224">
            <v>92462</v>
          </cell>
          <cell r="C2224" t="str">
            <v>MONTAGEM E DESMONTAGEM DE FÔRMA DE VIGA, ESCORAMENTO METÁLICO, PÉ-DIREITO DUPLO, EM CHAPA DE MADEIRA RESINADA, 8 UTILIZAÇÕES. AF_09/2020</v>
          </cell>
          <cell r="D2224" t="str">
            <v>M2</v>
          </cell>
          <cell r="E2224" t="str">
            <v>266,52</v>
          </cell>
        </row>
        <row r="2225">
          <cell r="B2225">
            <v>92463</v>
          </cell>
          <cell r="C2225" t="str">
            <v>MONTAGEM E DESMONTAGEM DE FÔRMA DE VIGA, ESCORAMENTO COM GARFO DE MADEIRA, PÉ-DIREITO SIMPLES, EM CHAPA DE MADEIRA RESINADA, 8 UTILIZAÇÕES. AF_09/2020</v>
          </cell>
          <cell r="D2225" t="str">
            <v>M2</v>
          </cell>
          <cell r="E2225" t="str">
            <v>124,92</v>
          </cell>
        </row>
        <row r="2226">
          <cell r="B2226">
            <v>92464</v>
          </cell>
          <cell r="C2226" t="str">
            <v>MONTAGEM E DESMONTAGEM DE FÔRMA DE VIGA, ESCORAMENTO METÁLICO, PÉ-DIREITO SIMPLES, EM CHAPA DE MADEIRA RESINADA, 8 UTILIZAÇÕES. AF_09/2020</v>
          </cell>
          <cell r="D2226" t="str">
            <v>M2</v>
          </cell>
          <cell r="E2226" t="str">
            <v>99,54</v>
          </cell>
        </row>
        <row r="2227">
          <cell r="B2227">
            <v>92465</v>
          </cell>
          <cell r="C2227" t="str">
            <v>MONTAGEM E DESMONTAGEM DE FÔRMA DE VIGA, ESCORAMENTO COM GARFO DE MADEIRA, PÉ-DIREITO DUPLO, EM CHAPA DE MADEIRA PLASTIFICADA, 10 UTILIZAÇÕES. AF_09/2020</v>
          </cell>
          <cell r="D2227" t="str">
            <v>M2</v>
          </cell>
          <cell r="E2227" t="str">
            <v>160,32</v>
          </cell>
        </row>
        <row r="2228">
          <cell r="B2228">
            <v>92466</v>
          </cell>
          <cell r="C2228" t="str">
            <v>MONTAGEM E DESMONTAGEM DE FÔRMA DE VIGA, ESCORAMENTO METÁLICO, PÉ-DIREITO DUPLO, EM CHAPA DE MADEIRA PLASTIFICADA, 10 UTILIZAÇÕES. AF_09/2020</v>
          </cell>
          <cell r="D2228" t="str">
            <v>M2</v>
          </cell>
          <cell r="E2228" t="str">
            <v>262,09</v>
          </cell>
        </row>
        <row r="2229">
          <cell r="B2229">
            <v>92467</v>
          </cell>
          <cell r="C2229" t="str">
            <v>MONTAGEM E DESMONTAGEM DE FÔRMA DE VIGA, ESCORAMENTO COM GARFO DE MADEIRA, PÉ-DIREITO SIMPLES, EM CHAPA DE MADEIRA PLASTIFICADA, 10 UTILIZAÇÕES. AF_09/2020</v>
          </cell>
          <cell r="D2229" t="str">
            <v>M2</v>
          </cell>
          <cell r="E2229" t="str">
            <v>103,39</v>
          </cell>
        </row>
        <row r="2230">
          <cell r="B2230">
            <v>92468</v>
          </cell>
          <cell r="C2230" t="str">
            <v>MONTAGEM E DESMONTAGEM DE FÔRMA DE VIGA, ESCORAMENTO METÁLICO, PÉ-DIREITO SIMPLES, EM CHAPA DE MADEIRA PLASTIFICADA, 10 UTILIZAÇÕES. AF_09/2020</v>
          </cell>
          <cell r="D2230" t="str">
            <v>M2</v>
          </cell>
          <cell r="E2230" t="str">
            <v>95,14</v>
          </cell>
        </row>
        <row r="2231">
          <cell r="B2231">
            <v>92469</v>
          </cell>
          <cell r="C2231" t="str">
            <v>MONTAGEM E DESMONTAGEM DE FÔRMA DE VIGA, ESCORAMENTO COM GARFO DE MADEIRA, PÉ-DIREITO DUPLO, EM CHAPA DE MADEIRA PLASTIFICADA, 12 UTILIZAÇÕES. AF_09/2020</v>
          </cell>
          <cell r="D2231" t="str">
            <v>M2</v>
          </cell>
          <cell r="E2231" t="str">
            <v>145,60</v>
          </cell>
        </row>
        <row r="2232">
          <cell r="B2232">
            <v>92470</v>
          </cell>
          <cell r="C2232" t="str">
            <v>MONTAGEM E DESMONTAGEM DE FÔRMA DE VIGA, ESCORAMENTO METÁLICO, PÉ-DIREITO DUPLO, EM CHAPA DE MADEIRA PLASTIFICADA, 12 UTILIZAÇÕES. AF_09/2020</v>
          </cell>
          <cell r="D2232" t="str">
            <v>M2</v>
          </cell>
          <cell r="E2232" t="str">
            <v>255,55</v>
          </cell>
        </row>
        <row r="2233">
          <cell r="B2233">
            <v>92471</v>
          </cell>
          <cell r="C2233" t="str">
            <v>MONTAGEM E DESMONTAGEM DE FÔRMA DE VIGA, ESCORAMENTO COM GARFO DE MADEIRA, PÉ-DIREITO SIMPLES, EM CHAPA DE MADEIRA PLASTIFICADA, 12 UTILIZAÇÕES. AF_09/2020</v>
          </cell>
          <cell r="D2233" t="str">
            <v>M2</v>
          </cell>
          <cell r="E2233" t="str">
            <v>94,04</v>
          </cell>
        </row>
        <row r="2234">
          <cell r="B2234">
            <v>92472</v>
          </cell>
          <cell r="C2234" t="str">
            <v>MONTAGEM E DESMONTAGEM DE FÔRMA DE VIGA, ESCORAMENTO METÁLICO, PÉ-DIREITO SIMPLES, EM CHAPA DE MADEIRA PLASTIFICADA, 12 UTILIZAÇÕES. AF_09/2020</v>
          </cell>
          <cell r="D2234" t="str">
            <v>M2</v>
          </cell>
          <cell r="E2234" t="str">
            <v>89,21</v>
          </cell>
        </row>
        <row r="2235">
          <cell r="B2235">
            <v>92473</v>
          </cell>
          <cell r="C2235" t="str">
            <v>MONTAGEM E DESMONTAGEM DE FÔRMA DE VIGA, ESCORAMENTO COM GARFO DE MADEIRA, PÉ-DIREITO DUPLO, EM CHAPA DE MADEIRA PLASTIFICADA, 14 UTILIZAÇÕES. AF_09/2020</v>
          </cell>
          <cell r="D2235" t="str">
            <v>M2</v>
          </cell>
          <cell r="E2235" t="str">
            <v>133,83</v>
          </cell>
        </row>
        <row r="2236">
          <cell r="B2236">
            <v>92474</v>
          </cell>
          <cell r="C2236" t="str">
            <v>MONTAGEM E DESMONTAGEM DE FÔRMA DE VIGA, ESCORAMENTO METÁLICO, PÉ-DIREITO DUPLO, EM CHAPA DE MADEIRA PLASTIFICADA, 14 UTILIZAÇÕES. AF_09/2020</v>
          </cell>
          <cell r="D2236" t="str">
            <v>M2</v>
          </cell>
          <cell r="E2236" t="str">
            <v>250,03</v>
          </cell>
        </row>
        <row r="2237">
          <cell r="B2237">
            <v>92475</v>
          </cell>
          <cell r="C2237" t="str">
            <v>MONTAGEM E DESMONTAGEM DE FÔRMA DE VIGA, ESCORAMENTO COM GARFO DE MADEIRA, PÉ-DIREITO SIMPLES, EM CHAPA DE MADEIRA PLASTIFICADA, 14 UTILIZAÇÕES. AF_09/2020</v>
          </cell>
          <cell r="D2237" t="str">
            <v>M2</v>
          </cell>
          <cell r="E2237" t="str">
            <v>86,52</v>
          </cell>
        </row>
        <row r="2238">
          <cell r="B2238">
            <v>92476</v>
          </cell>
          <cell r="C2238" t="str">
            <v>MONTAGEM E DESMONTAGEM DE FÔRMA DE VIGA, ESCORAMENTO METÁLICO, PÉ-DIREITO SIMPLES, EM CHAPA DE MADEIRA PLASTIFICADA, 14 UTILIZAÇÕES. AF_09/2020</v>
          </cell>
          <cell r="D2238" t="str">
            <v>M2</v>
          </cell>
          <cell r="E2238" t="str">
            <v>84,29</v>
          </cell>
        </row>
        <row r="2239">
          <cell r="B2239">
            <v>92477</v>
          </cell>
          <cell r="C2239" t="str">
            <v>MONTAGEM E DESMONTAGEM DE FÔRMA DE VIGA, ESCORAMENTO COM GARFO DE MADEIRA, PÉ-DIREITO DUPLO, EM CHAPA DE MADEIRA PLASTIFICADA, 18 UTILIZAÇÕES. AF_09/2020</v>
          </cell>
          <cell r="D2239" t="str">
            <v>M2</v>
          </cell>
          <cell r="E2239" t="str">
            <v>108,27</v>
          </cell>
        </row>
        <row r="2240">
          <cell r="B2240">
            <v>92478</v>
          </cell>
          <cell r="C2240" t="str">
            <v>MONTAGEM E DESMONTAGEM DE FÔRMA DE VIGA, ESCORAMENTO METÁLICO, PÉ-DIREITO DUPLO, EM CHAPA DE MADEIRA PLASTIFICADA, 18 UTILIZAÇÕES. AF_09/2020</v>
          </cell>
          <cell r="D2240" t="str">
            <v>M2</v>
          </cell>
          <cell r="E2240" t="str">
            <v>238,86</v>
          </cell>
        </row>
        <row r="2241">
          <cell r="B2241">
            <v>92479</v>
          </cell>
          <cell r="C2241" t="str">
            <v>MONTAGEM E DESMONTAGEM DE FÔRMA DE VIGA, ESCORAMENTO COM GARFO DE MADEIRA, PÉ-DIREITO SIMPLES, EM CHAPA DE MADEIRA PLASTIFICADA, 18 UTILIZAÇÕES. AF_09/2020</v>
          </cell>
          <cell r="D2241" t="str">
            <v>M2</v>
          </cell>
          <cell r="E2241" t="str">
            <v>70,20</v>
          </cell>
        </row>
        <row r="2242">
          <cell r="B2242">
            <v>92480</v>
          </cell>
          <cell r="C2242" t="str">
            <v>MONTAGEM E DESMONTAGEM DE FÔRMA DE VIGA, ESCORAMENTO METÁLICO, PÉ-DIREITO SIMPLES, EM CHAPA DE MADEIRA PLASTIFICADA, 18 UTILIZAÇÕES. AF_09/2020</v>
          </cell>
          <cell r="D2242" t="str">
            <v>M2</v>
          </cell>
          <cell r="E2242" t="str">
            <v>74,16</v>
          </cell>
        </row>
        <row r="2243">
          <cell r="B2243">
            <v>92482</v>
          </cell>
          <cell r="C2243" t="str">
            <v>MONTAGEM E DESMONTAGEM DE FÔRMA DE LAJE MACIÇA, PÉ-DIREITO SIMPLES, EM MADEIRA SERRADA, 1 UTILIZAÇÃO. AF_09/2020</v>
          </cell>
          <cell r="D2243" t="str">
            <v>M2</v>
          </cell>
          <cell r="E2243" t="str">
            <v>282,79</v>
          </cell>
        </row>
        <row r="2244">
          <cell r="B2244">
            <v>92484</v>
          </cell>
          <cell r="C2244" t="str">
            <v>MONTAGEM E DESMONTAGEM DE FÔRMA DE LAJE MACIÇA, PÉ-DIREITO SIMPLES, EM MADEIRA SERRADA, 2 UTILIZAÇÕES. AF_09/2020</v>
          </cell>
          <cell r="D2244" t="str">
            <v>M2</v>
          </cell>
          <cell r="E2244" t="str">
            <v>195,94</v>
          </cell>
        </row>
        <row r="2245">
          <cell r="B2245">
            <v>92486</v>
          </cell>
          <cell r="C2245" t="str">
            <v>MONTAGEM E DESMONTAGEM DE FÔRMA DE LAJE MACIÇA, PÉ-DIREITO SIMPLES, EM MADEIRA SERRADA, 4 UTILIZAÇÕES. AF_09/2020</v>
          </cell>
          <cell r="D2245" t="str">
            <v>M2</v>
          </cell>
          <cell r="E2245" t="str">
            <v>140,48</v>
          </cell>
        </row>
        <row r="2246">
          <cell r="B2246">
            <v>92488</v>
          </cell>
          <cell r="C2246" t="str">
            <v>MONTAGEM E DESMONTAGEM DE FÔRMA DE LAJE NERVURADA COM CUBETA E ASSOALHO, PÉ-DIREITO DUPLO, EM CHAPA DE MADEIRA COMPENSADA RESINADA, 8 UTILIZAÇÕES. AF_09/2020</v>
          </cell>
          <cell r="D2246" t="str">
            <v>M2</v>
          </cell>
          <cell r="E2246" t="str">
            <v>114,59</v>
          </cell>
        </row>
        <row r="2247">
          <cell r="B2247">
            <v>92490</v>
          </cell>
          <cell r="C2247" t="str">
            <v>MONTAGEM E DESMONTAGEM DE FÔRMA DE LAJE NERVURADA COM CUBETA E ASSOALHO, PÉ-DIREITO SIMPLES, EM CHAPA DE MADEIRA COMPENSADA RESINADA, 8 UTILIZAÇÕES. AF_09/2020</v>
          </cell>
          <cell r="D2247" t="str">
            <v>M2</v>
          </cell>
          <cell r="E2247" t="str">
            <v>70,17</v>
          </cell>
        </row>
        <row r="2248">
          <cell r="B2248">
            <v>92492</v>
          </cell>
          <cell r="C2248" t="str">
            <v>MONTAGEM E DESMONTAGEM DE FÔRMA DE LAJE NERVURADA COM CUBETA E ASSOALHO, PÉ-DIREITO DUPLO, EM CHAPA DE MADEIRA COMPENSADA RESINADA, 10 UTILIZAÇÕES. AF_09/2020</v>
          </cell>
          <cell r="D2248" t="str">
            <v>M2</v>
          </cell>
          <cell r="E2248" t="str">
            <v>109,02</v>
          </cell>
        </row>
        <row r="2249">
          <cell r="B2249">
            <v>92494</v>
          </cell>
          <cell r="C2249" t="str">
            <v>MONTAGEM E DESMONTAGEM DE FÔRMA DE LAJE NERVURADA COM CUBETA E ASSOALHO, PÉ-DIREITO SIMPLES, EM CHAPA DE MADEIRA COMPENSADA RESINADA, 10 UTILIZAÇÕES. AF_09/2020</v>
          </cell>
          <cell r="D2249" t="str">
            <v>M2</v>
          </cell>
          <cell r="E2249" t="str">
            <v>65,49</v>
          </cell>
        </row>
        <row r="2250">
          <cell r="B2250">
            <v>92496</v>
          </cell>
          <cell r="C2250" t="str">
            <v>MONTAGEM E DESMONTAGEM DE FÔRMA DE LAJE NERVURADA COM CUBETA E ASSOALHO, PÉ-DIREITO DUPLO, EM CHAPA DE MADEIRA COMPENSADA RESINADA, 12 UTILIZAÇÕES. AF_09/2020</v>
          </cell>
          <cell r="D2250" t="str">
            <v>M2</v>
          </cell>
          <cell r="E2250" t="str">
            <v>104,51</v>
          </cell>
        </row>
        <row r="2251">
          <cell r="B2251">
            <v>92498</v>
          </cell>
          <cell r="C2251" t="str">
            <v>MONTAGEM E DESMONTAGEM DE FÔRMA DE LAJE NERVURADA COM CUBETA E ASSOALHO, PÉ-DIREITO SIMPLES, EM CHAPA DE MADEIRA COMPENSADA RESINADA, 12 UTILIZAÇÕES. AF_09/2020</v>
          </cell>
          <cell r="D2251" t="str">
            <v>M2</v>
          </cell>
          <cell r="E2251" t="str">
            <v>61,75</v>
          </cell>
        </row>
        <row r="2252">
          <cell r="B2252">
            <v>92500</v>
          </cell>
          <cell r="C2252" t="str">
            <v>MONTAGEM E DESMONTAGEM DE FÔRMA DE LAJE NERVURADA COM CUBETA E ASSOALHO, PÉ-DIREITO DUPLO, EM CHAPA DE MADEIRA COMPENSADA RESINADA, 14 UTILIZAÇÕES. AF_09/2020</v>
          </cell>
          <cell r="D2252" t="str">
            <v>M2</v>
          </cell>
          <cell r="E2252" t="str">
            <v>101,16</v>
          </cell>
        </row>
        <row r="2253">
          <cell r="B2253">
            <v>92502</v>
          </cell>
          <cell r="C2253" t="str">
            <v>MONTAGEM E DESMONTAGEM DE FÔRMA DE LAJE NERVURADA COM CUBETA E ASSOALHO, PÉ-DIREITO SIMPLES, EM CHAPA DE MADEIRA COMPENSADA RESINADA, 14 UTILIZAÇÕES. AF_09/2020</v>
          </cell>
          <cell r="D2253" t="str">
            <v>M2</v>
          </cell>
          <cell r="E2253" t="str">
            <v>59,11</v>
          </cell>
        </row>
        <row r="2254">
          <cell r="B2254">
            <v>92504</v>
          </cell>
          <cell r="C2254" t="str">
            <v>MONTAGEM E DESMONTAGEM DE FÔRMA DE LAJE NERVURADA COM CUBETA E ASSOALHO, PÉ-DIREITO DUPLO, EM CHAPA DE MADEIRA COMPENSADA RESINADA, 18 UTILIZAÇÕES. AF_09/2020</v>
          </cell>
          <cell r="D2254" t="str">
            <v>M2</v>
          </cell>
          <cell r="E2254" t="str">
            <v>61,63</v>
          </cell>
        </row>
        <row r="2255">
          <cell r="B2255">
            <v>92506</v>
          </cell>
          <cell r="C2255" t="str">
            <v>MONTAGEM E DESMONTAGEM DE FÔRMA DE LAJE NERVURADA COM CUBETA E ASSOALHO, PÉ-DIREITO SIMPLES, EM CHAPA DE MADEIRA COMPENSADA RESINADA, 18 UTILIZAÇÕES. AF_09/2020</v>
          </cell>
          <cell r="D2255" t="str">
            <v>M2</v>
          </cell>
          <cell r="E2255" t="str">
            <v>54,16</v>
          </cell>
        </row>
        <row r="2256">
          <cell r="B2256">
            <v>92508</v>
          </cell>
          <cell r="C2256" t="str">
            <v>MONTAGEM E DESMONTAGEM DE FÔRMA DE LAJE MACIÇA, PÉ-DIREITO DUPLO, EM CHAPA DE MADEIRA COMPENSADA RESINADA, 2 UTILIZAÇÕES. AF_09/2020</v>
          </cell>
          <cell r="D2256" t="str">
            <v>M2</v>
          </cell>
          <cell r="E2256" t="str">
            <v>119,21</v>
          </cell>
        </row>
        <row r="2257">
          <cell r="B2257">
            <v>92510</v>
          </cell>
          <cell r="C2257" t="str">
            <v>MONTAGEM E DESMONTAGEM DE FÔRMA DE LAJE MACIÇA, PÉ-DIREITO SIMPLES, EM CHAPA DE MADEIRA COMPENSADA RESINADA, 2 UTILIZAÇÕES. AF_09/2020</v>
          </cell>
          <cell r="D2257" t="str">
            <v>M2</v>
          </cell>
          <cell r="E2257" t="str">
            <v>73,26</v>
          </cell>
        </row>
        <row r="2258">
          <cell r="B2258">
            <v>92512</v>
          </cell>
          <cell r="C2258" t="str">
            <v>MONTAGEM E DESMONTAGEM DE FÔRMA DE LAJE MACIÇA, PÉ-DIREITO DUPLO, EM CHAPA DE MADEIRA COMPENSADA RESINADA, 4 UTILIZAÇÕES. AF_09/2020</v>
          </cell>
          <cell r="D2258" t="str">
            <v>M2</v>
          </cell>
          <cell r="E2258" t="str">
            <v>100,11</v>
          </cell>
        </row>
        <row r="2259">
          <cell r="B2259">
            <v>92514</v>
          </cell>
          <cell r="C2259" t="str">
            <v>MONTAGEM E DESMONTAGEM DE FÔRMA DE LAJE MACIÇA, PÉ-DIREITO SIMPLES, EM CHAPA DE MADEIRA COMPENSADA RESINADA, 4 UTILIZAÇÕES. AF_09/2020</v>
          </cell>
          <cell r="D2259" t="str">
            <v>M2</v>
          </cell>
          <cell r="E2259" t="str">
            <v>55,11</v>
          </cell>
        </row>
        <row r="2260">
          <cell r="B2260">
            <v>92515</v>
          </cell>
          <cell r="C2260" t="str">
            <v>MONTAGEM E DESMONTAGEM DE FÔRMA DE LAJE MACIÇA, PÉ-DIREITO DUPLO, EM CHAPA DE MADEIRA COMPENSADA RESINADA, 6 UTILIZAÇÕES. AF_09/2020</v>
          </cell>
          <cell r="D2260" t="str">
            <v>M2</v>
          </cell>
          <cell r="E2260" t="str">
            <v>91,15</v>
          </cell>
        </row>
        <row r="2261">
          <cell r="B2261">
            <v>92518</v>
          </cell>
          <cell r="C2261" t="str">
            <v>MONTAGEM E DESMONTAGEM DE FÔRMA DE LAJE MACIÇA, PÉ-DIREITO SIMPLES, EM CHAPA DE MADEIRA COMPENSADA RESINADA, 6 UTILIZAÇÕES. AF_09/2020</v>
          </cell>
          <cell r="D2261" t="str">
            <v>M2</v>
          </cell>
          <cell r="E2261" t="str">
            <v>47,05</v>
          </cell>
        </row>
        <row r="2262">
          <cell r="B2262">
            <v>92520</v>
          </cell>
          <cell r="C2262" t="str">
            <v>MONTAGEM E DESMONTAGEM DE FÔRMA DE LAJE MACIÇA, PÉ-DIREITO DUPLO, EM CHAPA DE MADEIRA COMPENSADA RESINADA, 8 UTILIZAÇÕES. AF_09/2020</v>
          </cell>
          <cell r="D2262" t="str">
            <v>M2</v>
          </cell>
          <cell r="E2262" t="str">
            <v>85,62</v>
          </cell>
        </row>
        <row r="2263">
          <cell r="B2263">
            <v>92522</v>
          </cell>
          <cell r="C2263" t="str">
            <v>MONTAGEM E DESMONTAGEM DE FÔRMA DE LAJE MACIÇA, PÉ-DIREITO SIMPLES, EM CHAPA DE MADEIRA COMPENSADA RESINADA, 8 UTILIZAÇÕES. AF_09/2020</v>
          </cell>
          <cell r="D2263" t="str">
            <v>M2</v>
          </cell>
          <cell r="E2263" t="str">
            <v>42,36</v>
          </cell>
        </row>
        <row r="2264">
          <cell r="B2264">
            <v>92524</v>
          </cell>
          <cell r="C2264" t="str">
            <v>MONTAGEM E DESMONTAGEM DE FÔRMA DE LAJE MACIÇA, PÉ-DIREITO DUPLO, EM CHAPA DE MADEIRA COMPENSADA PLASTIFICADA, 10 UTILIZAÇÕES. AF_09/2020</v>
          </cell>
          <cell r="D2264" t="str">
            <v>M2</v>
          </cell>
          <cell r="E2264" t="str">
            <v>86,20</v>
          </cell>
        </row>
        <row r="2265">
          <cell r="B2265">
            <v>92526</v>
          </cell>
          <cell r="C2265" t="str">
            <v>MONTAGEM E DESMONTAGEM DE FÔRMA DE LAJE MACIÇA, PÉ-DIREITO SIMPLES, EM CHAPA DE MADEIRA COMPENSADA PLASTIFICADA, 10 UTILIZAÇÕES. AF_09/2020</v>
          </cell>
          <cell r="D2265" t="str">
            <v>M2</v>
          </cell>
          <cell r="E2265" t="str">
            <v>43,71</v>
          </cell>
        </row>
        <row r="2266">
          <cell r="B2266">
            <v>92528</v>
          </cell>
          <cell r="C2266" t="str">
            <v>MONTAGEM E DESMONTAGEM DE FÔRMA DE LAJE MACIÇA, PÉ-DIREITO DUPLO, EM CHAPA DE MADEIRA COMPENSADA PLASTIFICADA, 12 UTILIZAÇÕES. AF_09/2020</v>
          </cell>
          <cell r="D2266" t="str">
            <v>M2</v>
          </cell>
          <cell r="E2266" t="str">
            <v>82,84</v>
          </cell>
        </row>
        <row r="2267">
          <cell r="B2267">
            <v>92530</v>
          </cell>
          <cell r="C2267" t="str">
            <v>MONTAGEM E DESMONTAGEM DE FÔRMA DE LAJE MACIÇA, PÉ-DIREITO SIMPLES, EM CHAPA DE MADEIRA COMPENSADA PLASTIFICADA, 12 UTILIZAÇÕES. AF_09/2020</v>
          </cell>
          <cell r="D2267" t="str">
            <v>M2</v>
          </cell>
          <cell r="E2267" t="str">
            <v>41,06</v>
          </cell>
        </row>
        <row r="2268">
          <cell r="B2268">
            <v>92532</v>
          </cell>
          <cell r="C2268" t="str">
            <v>MONTAGEM E DESMONTAGEM DE FÔRMA DE LAJE MACIÇA, PÉ-DIREITO DUPLO, EM CHAPA DE MADEIRA COMPENSADA PLASTIFICADA, 14 UTILIZAÇÕES. AF_09/2020</v>
          </cell>
          <cell r="D2268" t="str">
            <v>M2</v>
          </cell>
          <cell r="E2268" t="str">
            <v>79,97</v>
          </cell>
        </row>
        <row r="2269">
          <cell r="B2269">
            <v>92534</v>
          </cell>
          <cell r="C2269" t="str">
            <v>MONTAGEM E DESMONTAGEM DE FÔRMA DE LAJE MACIÇA, PÉ-DIREITO SIMPLES, EM CHAPA DE MADEIRA COMPENSADA PLASTIFICADA, 14 UTILIZAÇÕES. AF_09/2020</v>
          </cell>
          <cell r="D2269" t="str">
            <v>M2</v>
          </cell>
          <cell r="E2269" t="str">
            <v>38,84</v>
          </cell>
        </row>
        <row r="2270">
          <cell r="B2270">
            <v>92536</v>
          </cell>
          <cell r="C2270" t="str">
            <v>MONTAGEM E DESMONTAGEM DE FÔRMA DE LAJE MACIÇA, PÉ-DIREITO DUPLO, EM CHAPA DE MADEIRA COMPENSADA PLASTIFICADA, 18 UTILIZAÇÕES. AF_09/2020</v>
          </cell>
          <cell r="D2270" t="str">
            <v>M2</v>
          </cell>
          <cell r="E2270" t="str">
            <v>74,31</v>
          </cell>
        </row>
        <row r="2271">
          <cell r="B2271">
            <v>92538</v>
          </cell>
          <cell r="C2271" t="str">
            <v>MONTAGEM E DESMONTAGEM DE FÔRMA DE LAJE MACIÇA, PÉ-DIREITO SIMPLES, EM CHAPA DE MADEIRA COMPENSADA PLASTIFICADA, 18 UTILIZAÇÕES. AF_09/2020</v>
          </cell>
          <cell r="D2271" t="str">
            <v>M2</v>
          </cell>
          <cell r="E2271" t="str">
            <v>34,34</v>
          </cell>
        </row>
        <row r="2272">
          <cell r="B2272">
            <v>96252</v>
          </cell>
          <cell r="C2272" t="str">
            <v>FABRICAÇÃO DE FÔRMA PARA PILARES CIRCULARES, EM CHAPA DE MADEIRA COMPENSADA RESINADA. AF_06/2017</v>
          </cell>
          <cell r="D2272" t="str">
            <v>M2</v>
          </cell>
          <cell r="E2272" t="str">
            <v>261,42</v>
          </cell>
        </row>
        <row r="2273">
          <cell r="B2273">
            <v>96257</v>
          </cell>
          <cell r="C2273" t="str">
            <v>MONTAGEM E DESMONTAGEM DE FÔRMA DE PILARES CIRCULARES, COM ÁREA MÉDIA DAS SEÇÕES MENOR OU IGUAL A 0,28 M², PÉ-DIREITO SIMPLES, EM MADEIRA, 2 UTILIZAÇÕES. AF_06/2017</v>
          </cell>
          <cell r="D2273" t="str">
            <v>M2</v>
          </cell>
          <cell r="E2273" t="str">
            <v>198,97</v>
          </cell>
        </row>
        <row r="2274">
          <cell r="B2274">
            <v>96258</v>
          </cell>
          <cell r="C2274" t="str">
            <v>MONTAGEM E DESMONTAGEM DE FÔRMA DE PILARES CIRCULARES, COM ÁREA MÉDIA DAS SEÇÕES MAIOR QUE 0,28 M², PÉ-DIREITO SIMPLES, EM MADEIRA, 2 UTILIZAÇÕES. AF_06/2017</v>
          </cell>
          <cell r="D2274" t="str">
            <v>M2</v>
          </cell>
          <cell r="E2274" t="str">
            <v>187,94</v>
          </cell>
        </row>
        <row r="2275">
          <cell r="B2275">
            <v>96259</v>
          </cell>
          <cell r="C2275" t="str">
            <v>MONTAGEM E DESMONTAGEM DE FÔRMA DE PILARES CIRCULARES, COM ÁREA MÉDIA DAS SEÇÕES MENOR OU IGUAL A 0,28 M², PÉ-DIREITO DUPLO, EM MADEIRA, 2 UTILIZAÇÕES. AF_06/2017</v>
          </cell>
          <cell r="D2275" t="str">
            <v>M2</v>
          </cell>
          <cell r="E2275" t="str">
            <v>218,02</v>
          </cell>
        </row>
        <row r="2276">
          <cell r="B2276">
            <v>96529</v>
          </cell>
          <cell r="C2276" t="str">
            <v>FABRICAÇÃO, MONTAGEM E DESMONTAGEM DE FÔRMA PARA SAPATA, EM MADEIRA SERRADA, E=25 MM, 1 UTILIZAÇÃO. AF_06/2017</v>
          </cell>
          <cell r="D2276" t="str">
            <v>M2</v>
          </cell>
          <cell r="E2276" t="str">
            <v>308,61</v>
          </cell>
        </row>
        <row r="2277">
          <cell r="B2277">
            <v>96530</v>
          </cell>
          <cell r="C2277" t="str">
            <v>FABRICAÇÃO, MONTAGEM E DESMONTAGEM DE FÔRMA PARA VIGA BALDRAME, EM MADEIRA SERRADA, E=25 MM, 1 UTILIZAÇÃO. AF_06/2017</v>
          </cell>
          <cell r="D2277" t="str">
            <v>M2</v>
          </cell>
          <cell r="E2277" t="str">
            <v>168,69</v>
          </cell>
        </row>
        <row r="2278">
          <cell r="B2278">
            <v>96531</v>
          </cell>
          <cell r="C2278" t="str">
            <v>FABRICAÇÃO, MONTAGEM E DESMONTAGEM DE FÔRMA PARA BLOCO DE COROAMENTO, EM MADEIRA SERRADA, E=25 MM, 2 UTILIZAÇÕES. AF_06/2017</v>
          </cell>
          <cell r="D2278" t="str">
            <v>M2</v>
          </cell>
          <cell r="E2278" t="str">
            <v>115,76</v>
          </cell>
        </row>
        <row r="2279">
          <cell r="B2279">
            <v>96532</v>
          </cell>
          <cell r="C2279" t="str">
            <v>FABRICAÇÃO, MONTAGEM E DESMONTAGEM DE FÔRMA PARA SAPATA, EM MADEIRA SERRADA, E=25 MM, 2 UTILIZAÇÕES. AF_06/2017</v>
          </cell>
          <cell r="D2279" t="str">
            <v>M2</v>
          </cell>
          <cell r="E2279" t="str">
            <v>192,51</v>
          </cell>
        </row>
        <row r="2280">
          <cell r="B2280">
            <v>96533</v>
          </cell>
          <cell r="C2280" t="str">
            <v>FABRICAÇÃO, MONTAGEM E DESMONTAGEM DE FÔRMA PARA VIGA BALDRAME, EM MADEIRA SERRADA, E=25 MM, 2 UTILIZAÇÕES. AF_06/2017</v>
          </cell>
          <cell r="D2280" t="str">
            <v>M2</v>
          </cell>
          <cell r="E2280" t="str">
            <v>102,74</v>
          </cell>
        </row>
        <row r="2281">
          <cell r="B2281">
            <v>96534</v>
          </cell>
          <cell r="C2281" t="str">
            <v>FABRICAÇÃO, MONTAGEM E DESMONTAGEM DE FÔRMA PARA BLOCO DE COROAMENTO, EM MADEIRA SERRADA, E=25 MM, 4 UTILIZAÇÕES. AF_06/2017</v>
          </cell>
          <cell r="D2281" t="str">
            <v>M2</v>
          </cell>
          <cell r="E2281" t="str">
            <v>79,17</v>
          </cell>
        </row>
        <row r="2282">
          <cell r="B2282">
            <v>96535</v>
          </cell>
          <cell r="C2282" t="str">
            <v>FABRICAÇÃO, MONTAGEM E DESMONTAGEM DE FÔRMA PARA SAPATA, EM MADEIRA SERRADA, E=25 MM, 4 UTILIZAÇÕES. AF_06/2017</v>
          </cell>
          <cell r="D2282" t="str">
            <v>M2</v>
          </cell>
          <cell r="E2282" t="str">
            <v>132,04</v>
          </cell>
        </row>
        <row r="2283">
          <cell r="B2283">
            <v>96536</v>
          </cell>
          <cell r="C2283" t="str">
            <v>FABRICAÇÃO, MONTAGEM E DESMONTAGEM DE FÔRMA PARA VIGA BALDRAME, EM MADEIRA SERRADA, E=25 MM, 4 UTILIZAÇÕES. AF_06/2017</v>
          </cell>
          <cell r="D2283" t="str">
            <v>M2</v>
          </cell>
          <cell r="E2283" t="str">
            <v>68,44</v>
          </cell>
        </row>
        <row r="2284">
          <cell r="B2284">
            <v>96537</v>
          </cell>
          <cell r="C2284" t="str">
            <v>FABRICAÇÃO, MONTAGEM E DESMONTAGEM DE FÔRMA PARA BLOCO DE COROAMENTO, EM CHAPA DE MADEIRA COMPENSADA RESINADA, E=17 MM, 2 UTILIZAÇÕES. AF_06/2017</v>
          </cell>
          <cell r="D2284" t="str">
            <v>M2</v>
          </cell>
          <cell r="E2284" t="str">
            <v>189,40</v>
          </cell>
        </row>
        <row r="2285">
          <cell r="B2285">
            <v>96538</v>
          </cell>
          <cell r="C2285" t="str">
            <v>FABRICAÇÃO, MONTAGEM E DESMONTAGEM DE FÔRMA PARA SAPATA, EM CHAPA DE MADEIRA COMPENSADA RESINADA, E=17 MM, 2 UTILIZAÇÕES. AF_06/2017</v>
          </cell>
          <cell r="D2285" t="str">
            <v>M2</v>
          </cell>
          <cell r="E2285" t="str">
            <v>266,39</v>
          </cell>
        </row>
        <row r="2286">
          <cell r="B2286">
            <v>96539</v>
          </cell>
          <cell r="C2286" t="str">
            <v>FABRICAÇÃO, MONTAGEM E DESMONTAGEM DE FÔRMA PARA VIGA BALDRAME, EM CHAPA DE MADEIRA COMPENSADA RESINADA, E=17 MM, 2 UTILIZAÇÕES. AF_06/2017</v>
          </cell>
          <cell r="D2286" t="str">
            <v>M2</v>
          </cell>
          <cell r="E2286" t="str">
            <v>126,81</v>
          </cell>
        </row>
        <row r="2287">
          <cell r="B2287">
            <v>96540</v>
          </cell>
          <cell r="C2287" t="str">
            <v>FABRICAÇÃO, MONTAGEM E DESMONTAGEM DE FÔRMA PARA BLOCO DE COROAMENTO, EM CHAPA DE MADEIRA COMPENSADA RESINADA, E=17 MM, 4 UTILIZAÇÕES. AF_06/2017</v>
          </cell>
          <cell r="D2287" t="str">
            <v>M2</v>
          </cell>
          <cell r="E2287" t="str">
            <v>126,69</v>
          </cell>
        </row>
        <row r="2288">
          <cell r="B2288">
            <v>96541</v>
          </cell>
          <cell r="C2288" t="str">
            <v>FABRICAÇÃO, MONTAGEM E DESMONTAGEM DE FÔRMA PARA SAPATA, EM CHAPA DE MADEIRA COMPENSADA RESINADA, E=17 MM, 4 UTILIZAÇÕES. AF_06/2017</v>
          </cell>
          <cell r="D2288" t="str">
            <v>M2</v>
          </cell>
          <cell r="E2288" t="str">
            <v>180,79</v>
          </cell>
        </row>
        <row r="2289">
          <cell r="B2289">
            <v>96542</v>
          </cell>
          <cell r="C2289" t="str">
            <v>FABRICAÇÃO, MONTAGEM E DESMONTAGEM DE FÔRMA PARA VIGA BALDRAME, EM CHAPA DE MADEIRA COMPENSADA RESINADA, E=17 MM, 4 UTILIZAÇÕES. AF_06/2017</v>
          </cell>
          <cell r="D2289" t="str">
            <v>M2</v>
          </cell>
          <cell r="E2289" t="str">
            <v>89,50</v>
          </cell>
        </row>
        <row r="2290">
          <cell r="B2290">
            <v>96543</v>
          </cell>
          <cell r="C2290" t="str">
            <v>ARMAÇÃO DE BLOCO, VIGA BALDRAME E SAPATA UTILIZANDO AÇO CA-60 DE 5 MM - MONTAGEM. AF_06/2017</v>
          </cell>
          <cell r="D2290" t="str">
            <v>KG</v>
          </cell>
          <cell r="E2290" t="str">
            <v>20,92</v>
          </cell>
        </row>
        <row r="2291">
          <cell r="B2291">
            <v>97747</v>
          </cell>
          <cell r="C2291" t="str">
            <v>MONTAGEM E DESMONTAGEM DE FÔRMA DE PILARES CIRCULARES, COM ÁREA MÉDIA DAS SEÇÕES MAIOR QUE 0,28 M², PÉ-DIREITO DUPLO, EM MADEIRA, 2 UTILIZAÇÕES.  AF_06/2017</v>
          </cell>
          <cell r="D2291" t="str">
            <v>M2</v>
          </cell>
          <cell r="E2291" t="str">
            <v>204,57</v>
          </cell>
        </row>
        <row r="2292">
          <cell r="B2292">
            <v>101791</v>
          </cell>
          <cell r="C2292" t="str">
            <v>FABRICAÇÃO DE ESCORAS DO TIPO PONTALETE, EM MADEIRA, PARA PÉ-DIREITO DUPLO. AF_09/2020</v>
          </cell>
          <cell r="D2292" t="str">
            <v>M</v>
          </cell>
          <cell r="E2292" t="str">
            <v>29,62</v>
          </cell>
        </row>
        <row r="2293">
          <cell r="B2293">
            <v>101792</v>
          </cell>
          <cell r="C2293" t="str">
            <v>ESCORAMENTO DE FÔRMAS DE LAJE EM MADEIRA NÃO APARELHADA, PÉ-DIREITO SIMPLES, INCLUSO TRAVAMENTO, 4 UTILIZAÇÕES. AF_09/2020</v>
          </cell>
          <cell r="D2293" t="str">
            <v>M3</v>
          </cell>
          <cell r="E2293" t="str">
            <v>16,05</v>
          </cell>
        </row>
        <row r="2294">
          <cell r="B2294">
            <v>101793</v>
          </cell>
          <cell r="C2294" t="str">
            <v>ESCORAMENTO DE FÔRMAS DE LAJE EM MADEIRA NÃO APARELHADA, PÉ-DIREITO DUPLO, INCLUSO TRAVAMENTO, 4 UTILIZAÇÕES. AF_09/2020</v>
          </cell>
          <cell r="D2294" t="str">
            <v>M3</v>
          </cell>
          <cell r="E2294" t="str">
            <v>25,67</v>
          </cell>
        </row>
        <row r="2295">
          <cell r="B2295">
            <v>101969</v>
          </cell>
          <cell r="C2295" t="str">
            <v>FABRICAÇÃO DE FÔRMA PARA ESCADAS, COM 2 LANCES EM "U" E LAJE PLANA, EM CHAPA DE MADEIRA COMPENSADA PLASTIFICADA, E=18 MM. AF_11/2020</v>
          </cell>
          <cell r="D2295" t="str">
            <v>M2</v>
          </cell>
          <cell r="E2295" t="str">
            <v>229,98</v>
          </cell>
        </row>
        <row r="2296">
          <cell r="B2296">
            <v>101971</v>
          </cell>
          <cell r="C2296" t="str">
            <v>FABRICAÇÃO DE FÔRMA PARA ESCADAS, COM 2 LANCES EM "U" E LAJE PLANA, EM CHAPA DE MADEIRA COMPENSADA RESINADA, E= 17 MM. AF_11/2020</v>
          </cell>
          <cell r="D2296" t="str">
            <v>M2</v>
          </cell>
          <cell r="E2296" t="str">
            <v>174,14</v>
          </cell>
        </row>
        <row r="2297">
          <cell r="B2297">
            <v>101973</v>
          </cell>
          <cell r="C2297" t="str">
            <v>FABRICAÇÃO DE FÔRMA PARA ESCADAS, COM 2 LANCES EM "U" E LAJE PLANA, EM MADEIRA SERRADA, E=25 MM. AF_11/2020</v>
          </cell>
          <cell r="D2297" t="str">
            <v>M2</v>
          </cell>
          <cell r="E2297" t="str">
            <v>183,92</v>
          </cell>
        </row>
        <row r="2298">
          <cell r="B2298">
            <v>101974</v>
          </cell>
          <cell r="C2298" t="str">
            <v>MONTAGEM E DESMONTAGEM DE FÔRMA PARA ESCADAS, COM 2 LANCES EM "U" E LAJE PLANA, EM MADEIRA SERRADA, 1 UTILIZAÇÃO. AF_11/2020</v>
          </cell>
          <cell r="D2298" t="str">
            <v>M2</v>
          </cell>
          <cell r="E2298" t="str">
            <v>429,44</v>
          </cell>
        </row>
        <row r="2299">
          <cell r="B2299">
            <v>101975</v>
          </cell>
          <cell r="C2299" t="str">
            <v>MONTAGEM E DESMONTAGEM DE FÔRMA PARA ESCADAS, COM 2 LANCES EM "U"  E LAJE PLANA, EM MADEIRA SERRADA, 2 UTILIZAÇÕES. AF_11/2020</v>
          </cell>
          <cell r="D2299" t="str">
            <v>M2</v>
          </cell>
          <cell r="E2299" t="str">
            <v>367,00</v>
          </cell>
        </row>
        <row r="2300">
          <cell r="B2300">
            <v>101977</v>
          </cell>
          <cell r="C2300" t="str">
            <v>MONTAGEM E DESMONTAGEM DE FÔRMA PARA ESCADAS, COM 2 LANCES EM "U" E LAJE PLANA, EM CHAPA DE MADEIRA COMPENSADA RESINADA, 2 UTILIZAÇÕES. AF_11/2020</v>
          </cell>
          <cell r="D2300" t="str">
            <v>M2</v>
          </cell>
          <cell r="E2300" t="str">
            <v>288,40</v>
          </cell>
        </row>
        <row r="2301">
          <cell r="B2301">
            <v>101980</v>
          </cell>
          <cell r="C2301" t="str">
            <v>MONTAGEM E DESMONTAGEM DE FÔRMA PARA ESCADAS, COM 2 LANCES EM "U" E LAJE PLANA, EM CHAPA DE MADEIRA COMPENSADA RESINADA, 4 UTILIZAÇÕES. AF_11/2020</v>
          </cell>
          <cell r="D2301" t="str">
            <v>M2</v>
          </cell>
          <cell r="E2301" t="str">
            <v>265,41</v>
          </cell>
        </row>
        <row r="2302">
          <cell r="B2302">
            <v>101981</v>
          </cell>
          <cell r="C2302" t="str">
            <v>MONTAGEM E DESMONTAGEM DE FÔRMA PARA ESCADAS, COM 2 LANCES EM "U" E LAJE PLANA, EM CHAPA DE MADEIRA COMPENSADA PLASTIFICADA, 6 UTILIZAÇÕES. AF_11/2020</v>
          </cell>
          <cell r="D2302" t="str">
            <v>M2</v>
          </cell>
          <cell r="E2302" t="str">
            <v>228,53</v>
          </cell>
        </row>
        <row r="2303">
          <cell r="B2303">
            <v>101982</v>
          </cell>
          <cell r="C2303" t="str">
            <v>MONTAGEM E DESMONTAGEM DE FÔRMA PARA ESCADAS, COM 2 LANCES EM "U" E LAJE PLANA, EM CHAPA DE MADEIRA COMPENSADA PLASTIFICADA, 8 UTILIZAÇÕES. AF_11/2020</v>
          </cell>
          <cell r="D2303" t="str">
            <v>M2</v>
          </cell>
          <cell r="E2303" t="str">
            <v>198,80</v>
          </cell>
        </row>
        <row r="2304">
          <cell r="B2304">
            <v>101983</v>
          </cell>
          <cell r="C2304" t="str">
            <v>MONTAGEM E DESMONTAGEM DE FÔRMA PARA ESCADAS, COM 2 LANCES EM "U" E LAJE PLANA, EM CHAPA DE MADEIRA COMPENSADA PLASTIFICADA, 10 UTILIZAÇÕES. AF_11/2020</v>
          </cell>
          <cell r="D2304" t="str">
            <v>M2</v>
          </cell>
          <cell r="E2304" t="str">
            <v>180,03</v>
          </cell>
        </row>
        <row r="2305">
          <cell r="B2305">
            <v>101985</v>
          </cell>
          <cell r="C2305" t="str">
            <v>FABRICAÇÃO DE FÔRMA PARA ESCADAS, COM 2 LANCES EM "U" E LAJE CASCATA, EM CHAPA DE MADEIRA COMPENSADA PLASTIFICADA, E=18 MM. AF_11/2020</v>
          </cell>
          <cell r="D2305" t="str">
            <v>M2</v>
          </cell>
          <cell r="E2305" t="str">
            <v>242,56</v>
          </cell>
        </row>
        <row r="2306">
          <cell r="B2306">
            <v>101986</v>
          </cell>
          <cell r="C2306" t="str">
            <v>FABRICAÇÃO DE FÔRMA PARA ESCADAS, COM 2 LANCES EM "U" E LAJE CASCATA, EM CHAPA DE MADEIRA COMPENSADA RESINADA, E= 17 MM. AF_11/2020</v>
          </cell>
          <cell r="D2306" t="str">
            <v>M2</v>
          </cell>
          <cell r="E2306" t="str">
            <v>171,57</v>
          </cell>
        </row>
        <row r="2307">
          <cell r="B2307">
            <v>101987</v>
          </cell>
          <cell r="C2307" t="str">
            <v>FABRICAÇÃO DE FÔRMA PARA ESCADAS, COM 2 LANCES EM "U" E LAJE CASCATA, EM MADEIRA SERRADA, E=25 MM. AF_11/2020</v>
          </cell>
          <cell r="D2307" t="str">
            <v>M2</v>
          </cell>
          <cell r="E2307" t="str">
            <v>212,94</v>
          </cell>
        </row>
        <row r="2308">
          <cell r="B2308">
            <v>101988</v>
          </cell>
          <cell r="C2308" t="str">
            <v>FABRICAÇÃO DE FÔRMA PARA ESCADAS, COM 2 LANCES EM "L" E LAJE PLANA, EM CHAPA DE MADEIRA COMPENSADA PLASTIFICADA, E=18 MM. AF_11/2020</v>
          </cell>
          <cell r="D2308" t="str">
            <v>M2</v>
          </cell>
          <cell r="E2308" t="str">
            <v>236,34</v>
          </cell>
        </row>
        <row r="2309">
          <cell r="B2309">
            <v>101989</v>
          </cell>
          <cell r="C2309" t="str">
            <v>FABRICAÇÃO DE FÔRMA PARA ESCADAS, COM 2 LANCES EM "L" E LAJE PLANA, EM CHAPA DE MADEIRA COMPENSADA RESINADA, E= 17 MM. AF_11/2020</v>
          </cell>
          <cell r="D2309" t="str">
            <v>M2</v>
          </cell>
          <cell r="E2309" t="str">
            <v>181,20</v>
          </cell>
        </row>
        <row r="2310">
          <cell r="B2310">
            <v>101990</v>
          </cell>
          <cell r="C2310" t="str">
            <v>FABRICAÇÃO DE FÔRMA PARA ESCADAS, COM 2 LANCES EM "L" E LAJE PLANA, EM MADEIRA SERRADA, E=25 MM. AF_11/2020</v>
          </cell>
          <cell r="D2310" t="str">
            <v>M2</v>
          </cell>
          <cell r="E2310" t="str">
            <v>197,70</v>
          </cell>
        </row>
        <row r="2311">
          <cell r="B2311">
            <v>101991</v>
          </cell>
          <cell r="C2311" t="str">
            <v>FABRICAÇÃO DE FÔRMA PARA ESCADAS, COM 2 LANCES EM "L" E LAJE CASCATA, EM CHAPA DE MADEIRA COMPENSADA PLASTIFICADA, E=18 MM. AF_11/2020</v>
          </cell>
          <cell r="D2311" t="str">
            <v>M2</v>
          </cell>
          <cell r="E2311" t="str">
            <v>240,11</v>
          </cell>
        </row>
        <row r="2312">
          <cell r="B2312">
            <v>101992</v>
          </cell>
          <cell r="C2312" t="str">
            <v>FABRICAÇÃO DE FÔRMA PARA ESCADAS, COM 2 LANCES EM "L" E LAJE CASCATA, EM CHAPA DE MADEIRA COMPENSADA RESINADA, E= 17 MM. AF_11/2020</v>
          </cell>
          <cell r="D2312" t="str">
            <v>M2</v>
          </cell>
          <cell r="E2312" t="str">
            <v>172,25</v>
          </cell>
        </row>
        <row r="2313">
          <cell r="B2313">
            <v>101993</v>
          </cell>
          <cell r="C2313" t="str">
            <v>FABRICAÇÃO DE FÔRMA PARA ESCADAS, COM 2 LANCES EM "L" E LAJE CASCATA, EM MADEIRA SERRADA, E=25 MM. AF_11/2020</v>
          </cell>
          <cell r="D2313" t="str">
            <v>M2</v>
          </cell>
          <cell r="E2313" t="str">
            <v>249,12</v>
          </cell>
        </row>
        <row r="2314">
          <cell r="B2314">
            <v>101994</v>
          </cell>
          <cell r="C2314" t="str">
            <v>FABRICAÇÃO DE FÔRMA PARA ESCADAS, COM 1 LANCE E LAJE PLANA, EM CHAPA DE MADEIRA COMPENSADA PLASTIFICADA, E=18 MM. AF_11/2020</v>
          </cell>
          <cell r="D2314" t="str">
            <v>M2</v>
          </cell>
          <cell r="E2314" t="str">
            <v>253,44</v>
          </cell>
        </row>
        <row r="2315">
          <cell r="B2315">
            <v>101995</v>
          </cell>
          <cell r="C2315" t="str">
            <v>FABRICAÇÃO DE FÔRMA PARA ESCADAS, COM 1 LANCE E LAJE PLANA, EM CHAPA DE MADEIRA COMPENSADA RESINADA, E= 17 MM. AF_11/2020</v>
          </cell>
          <cell r="D2315" t="str">
            <v>M2</v>
          </cell>
          <cell r="E2315" t="str">
            <v>191,54</v>
          </cell>
        </row>
        <row r="2316">
          <cell r="B2316">
            <v>101996</v>
          </cell>
          <cell r="C2316" t="str">
            <v>FABRICAÇÃO DE FÔRMA PARA ESCADAS, COM 1 LANCE E LAJE PLANA, EM MADEIRA SERRADA, E=25 MM. AF_11/2020</v>
          </cell>
          <cell r="D2316" t="str">
            <v>M2</v>
          </cell>
          <cell r="E2316" t="str">
            <v>212,21</v>
          </cell>
        </row>
        <row r="2317">
          <cell r="B2317">
            <v>101997</v>
          </cell>
          <cell r="C2317" t="str">
            <v>FABRICAÇÃO DE FÔRMA PARA ESCADAS, COM 1 LANCE E LAJE CASCATA, EM CHAPA DE MADEIRA COMPENSADA PLASTIFICADA, E=18 MM. AF_11/2020</v>
          </cell>
          <cell r="D2317" t="str">
            <v>M2</v>
          </cell>
          <cell r="E2317" t="str">
            <v>240,41</v>
          </cell>
        </row>
        <row r="2318">
          <cell r="B2318">
            <v>101998</v>
          </cell>
          <cell r="C2318" t="str">
            <v>FABRICAÇÃO DE FÔRMA PARA ESCADAS, COM 1 LANCE E LAJE CASCATA, EM CHAPA DE MADEIRA COMPENSADA RESINADA, E= 17 MM. AF_11/2020</v>
          </cell>
          <cell r="D2318" t="str">
            <v>M2</v>
          </cell>
          <cell r="E2318" t="str">
            <v>171,01</v>
          </cell>
        </row>
        <row r="2319">
          <cell r="B2319">
            <v>101999</v>
          </cell>
          <cell r="C2319" t="str">
            <v>FABRICAÇÃO DE FÔRMA PARA ESCADAS, COM 1 LANCE E LAJE CASCATA, EM MADEIRA SERRADA, E=25 MM. AF_11/2020</v>
          </cell>
          <cell r="D2319" t="str">
            <v>M2</v>
          </cell>
          <cell r="E2319" t="str">
            <v>266,56</v>
          </cell>
        </row>
        <row r="2320">
          <cell r="B2320">
            <v>102000</v>
          </cell>
          <cell r="C2320" t="str">
            <v>MONTAGEM E DESMONTAGEM DE FÔRMA PARA ESCADAS, COM 2 LANCES EM "U" E LAJE CASCATA, EM MADEIRA SERRADA, 1 UTILIZAÇÃO. AF_11/2020</v>
          </cell>
          <cell r="D2320" t="str">
            <v>M2</v>
          </cell>
          <cell r="E2320" t="str">
            <v>428,52</v>
          </cell>
        </row>
        <row r="2321">
          <cell r="B2321">
            <v>102001</v>
          </cell>
          <cell r="C2321" t="str">
            <v>MONTAGEM E DESMONTAGEM DE FÔRMA PARA ESCADAS, COM 2 LANCES EM "U" E LAJE CASCATA, EM MADEIRA SERRADA, 2 UTILIZAÇÕES. AF_11/2020</v>
          </cell>
          <cell r="D2321" t="str">
            <v>M2</v>
          </cell>
          <cell r="E2321" t="str">
            <v>370,25</v>
          </cell>
        </row>
        <row r="2322">
          <cell r="B2322">
            <v>102002</v>
          </cell>
          <cell r="C2322" t="str">
            <v>MONTAGEM E DESMONTAGEM DE FÔRMA PARA ESCADAS, COM 2 LANCES EM "U" E LAJE CASCATA, EM CHAPA DE MADEIRA COMPENSADA RESINADA, 2 UTILIZAÇÕES. AF_11/2020</v>
          </cell>
          <cell r="D2322" t="str">
            <v>M2</v>
          </cell>
          <cell r="E2322" t="str">
            <v>285,59</v>
          </cell>
        </row>
        <row r="2323">
          <cell r="B2323">
            <v>102003</v>
          </cell>
          <cell r="C2323" t="str">
            <v>MONTAGEM E DESMONTAGEM DE FÔRMA PARA ESCADAS, COM 2 LANCES EM "U" E LAJE CASCATA, EM CHAPA DE MADEIRA COMPENSADA RESINADA, 4 UTILIZAÇÕES. AF_11/2020</v>
          </cell>
          <cell r="D2323" t="str">
            <v>M2</v>
          </cell>
          <cell r="E2323" t="str">
            <v>264,21</v>
          </cell>
        </row>
        <row r="2324">
          <cell r="B2324">
            <v>102004</v>
          </cell>
          <cell r="C2324" t="str">
            <v>MONTAGEM E DESMONTAGEM DE FÔRMA PARA ESCADAS, COM 2 LANCES EM "U" E LAJE CASCATA, EM CHAPA DE MADEIRA COMPENSADA PLASTIFICADA, 6 UTILIZAÇÕES. AF_11/2020</v>
          </cell>
          <cell r="D2324" t="str">
            <v>M2</v>
          </cell>
          <cell r="E2324" t="str">
            <v>234,68</v>
          </cell>
        </row>
        <row r="2325">
          <cell r="B2325">
            <v>102005</v>
          </cell>
          <cell r="C2325" t="str">
            <v>MONTAGEM E DESMONTAGEM DE FÔRMA PARA ESCADAS, COM 2 LANCES EM "U" E LAJE CASCATA, EM CHAPA DE MADEIRA COMPENSADA PLASTIFICADA, 8 UTILIZAÇÕES. AF_11/2020</v>
          </cell>
          <cell r="D2325" t="str">
            <v>M2</v>
          </cell>
          <cell r="E2325" t="str">
            <v>203,56</v>
          </cell>
        </row>
        <row r="2326">
          <cell r="B2326">
            <v>102006</v>
          </cell>
          <cell r="C2326" t="str">
            <v>MONTAGEM E DESMONTAGEM DE FÔRMA PARA ESCADAS, COM 2 LANCES EM "U" E LAJE CASCATA, EM CHAPA DE MADEIRA COMPENSADA PLASTIFICADA, 10 UTILIZAÇÕES. AF_11/2020</v>
          </cell>
          <cell r="D2326" t="str">
            <v>M2</v>
          </cell>
          <cell r="E2326" t="str">
            <v>183,91</v>
          </cell>
        </row>
        <row r="2327">
          <cell r="B2327">
            <v>102007</v>
          </cell>
          <cell r="C2327" t="str">
            <v>MONTAGEM E DESMONTAGEM DE FÔRMA PARA ESCADAS, COM 2 LANCES EM "L" E LAJE PLANA, EM MADEIRA SERRADA, 1 UTILIZAÇÃO. AF_11/2020</v>
          </cell>
          <cell r="D2327" t="str">
            <v>M2</v>
          </cell>
          <cell r="E2327" t="str">
            <v>423,36</v>
          </cell>
        </row>
        <row r="2328">
          <cell r="B2328">
            <v>102008</v>
          </cell>
          <cell r="C2328" t="str">
            <v>MONTAGEM E DESMONTAGEM DE FÔRMA PARA ESCADAS, COM 2 LANCES EM "L" E LAJE PLANA, EM MADEIRA SERRADA, 2 UTILIZAÇÕES. AF_11/2020</v>
          </cell>
          <cell r="D2328" t="str">
            <v>M2</v>
          </cell>
          <cell r="E2328" t="str">
            <v>355,48</v>
          </cell>
        </row>
        <row r="2329">
          <cell r="B2329">
            <v>102009</v>
          </cell>
          <cell r="C2329" t="str">
            <v>MONTAGEM E DESMONTAGEM DE FÔRMA PARA ESCADAS, COM 2 LANCES EM "L" E LAJE PLANA, EM CHAPA DE MADEIRA COMPENSADA RESINADA, 2 UTILIZAÇÕES. AF_11/2020</v>
          </cell>
          <cell r="D2329" t="str">
            <v>M2</v>
          </cell>
          <cell r="E2329" t="str">
            <v>290,23</v>
          </cell>
        </row>
        <row r="2330">
          <cell r="B2330">
            <v>102010</v>
          </cell>
          <cell r="C2330" t="str">
            <v>MONTAGEM E DESMONTAGEM DE FÔRMA PARA ESCADAS, COM 2 LANCES EM "L" E LAJE PLANA, EM CHAPA DE MADEIRA COMPENSADA RESINADA, 4 UTILIZAÇÕES. AF_11/2020</v>
          </cell>
          <cell r="D2330" t="str">
            <v>M2</v>
          </cell>
          <cell r="E2330" t="str">
            <v>264,80</v>
          </cell>
        </row>
        <row r="2331">
          <cell r="B2331">
            <v>102011</v>
          </cell>
          <cell r="C2331" t="str">
            <v>MONTAGEM E DESMONTAGEM DE FÔRMA PARA ESCADAS, COM 2 LANCES EM "L" E LAJE PLANA, EM CHAPA DE MADEIRA COMPENSADA PLASTIFICADA, 6 UTILIZAÇÕES. AF_11/2020</v>
          </cell>
          <cell r="D2331" t="str">
            <v>M2</v>
          </cell>
          <cell r="E2331" t="str">
            <v>225,84</v>
          </cell>
        </row>
        <row r="2332">
          <cell r="B2332">
            <v>102012</v>
          </cell>
          <cell r="C2332" t="str">
            <v>MONTAGEM E DESMONTAGEM DE FÔRMA PARA ESCADAS, COM 2 LANCES EM "L" E LAJE PLANA, EM CHAPA DE MADEIRA COMPENSADA PLASTIFICADA, 8 UTILIZAÇÕES. AF_11/2020</v>
          </cell>
          <cell r="D2332" t="str">
            <v>M2</v>
          </cell>
          <cell r="E2332" t="str">
            <v>195,40</v>
          </cell>
        </row>
        <row r="2333">
          <cell r="B2333">
            <v>102013</v>
          </cell>
          <cell r="C2333" t="str">
            <v>MONTAGEM E DESMONTAGEM DE FÔRMA PARA ESCADAS, COM 2 LANCES EM "L" E LAJE PLANA, EM CHAPA DE MADEIRA COMPENSADA PLASTIFICADA, 10 UTILIZAÇÕES. AF_11/2020</v>
          </cell>
          <cell r="D2333" t="str">
            <v>M2</v>
          </cell>
          <cell r="E2333" t="str">
            <v>178,55</v>
          </cell>
        </row>
        <row r="2334">
          <cell r="B2334">
            <v>102014</v>
          </cell>
          <cell r="C2334" t="str">
            <v>MONTAGEM E DESMONTAGEM DE FÔRMA PARA ESCADAS, COM 2 LANCES EM "L" E LAJE CASCATA, EM MADEIRA SERRADA, 1 UTILIZAÇÃO. AF_11/2020</v>
          </cell>
          <cell r="D2334" t="str">
            <v>M2</v>
          </cell>
          <cell r="E2334" t="str">
            <v>464,48</v>
          </cell>
        </row>
        <row r="2335">
          <cell r="B2335">
            <v>102015</v>
          </cell>
          <cell r="C2335" t="str">
            <v>MONTAGEM E DESMONTAGEM DE FÔRMA PARA ESCADAS, COM 2 LANCES EM "L" E LAJE CASCATA, EM MADEIRA SERRADA, 2 UTILIZAÇÕES. AF_11/2020</v>
          </cell>
          <cell r="D2335" t="str">
            <v>M2</v>
          </cell>
          <cell r="E2335" t="str">
            <v>390,54</v>
          </cell>
        </row>
        <row r="2336">
          <cell r="B2336">
            <v>102016</v>
          </cell>
          <cell r="C2336" t="str">
            <v>MONTAGEM E DESMONTAGEM DE FÔRMA PARA ESCADAS, COM 2 LANCES EM "L" E LAJE CASCATA, EM CHAPA DE MADEIRA COMPENSADA RESINADA, 2 UTILIZAÇÕES. AF_11/2020</v>
          </cell>
          <cell r="D2336" t="str">
            <v>M2</v>
          </cell>
          <cell r="E2336" t="str">
            <v>282,38</v>
          </cell>
        </row>
        <row r="2337">
          <cell r="B2337">
            <v>102017</v>
          </cell>
          <cell r="C2337" t="str">
            <v>MONTAGEM E DESMONTAGEM DE FÔRMA PARA ESCADAS, COM 2 LANCES EM "L" E LAJE CASCATA, EM CHAPA DE MADEIRA COMPENSADA RESINADA, 4 UTILIZAÇÕES. AF_11/2020</v>
          </cell>
          <cell r="D2337" t="str">
            <v>M2</v>
          </cell>
          <cell r="E2337" t="str">
            <v>258,98</v>
          </cell>
        </row>
        <row r="2338">
          <cell r="B2338">
            <v>102036</v>
          </cell>
          <cell r="C2338" t="str">
            <v>MONTAGEM E DESMONTAGEM DE FÔRMA PARA ESCADAS, COM 2 LANCES EM "L" E LAJE CASCATA, EM CHAPA DE MADEIRA COMPENSADA PLASTIFICADA, 6 UTILIZAÇÕES. AF_11/2020</v>
          </cell>
          <cell r="D2338" t="str">
            <v>M2</v>
          </cell>
          <cell r="E2338" t="str">
            <v>227,76</v>
          </cell>
        </row>
        <row r="2339">
          <cell r="B2339">
            <v>102037</v>
          </cell>
          <cell r="C2339" t="str">
            <v>MONTAGEM E DESMONTAGEM DE FÔRMA PARA ESCADAS, COM 2 LANCES EM "L" E LAJE CASCATA, EM CHAPA DE MADEIRA COMPENSADA PLASTIFICADA, 8 UTILIZAÇÕES. AF_11/2020</v>
          </cell>
          <cell r="D2339" t="str">
            <v>M2</v>
          </cell>
          <cell r="E2339" t="str">
            <v>196,90</v>
          </cell>
        </row>
        <row r="2340">
          <cell r="B2340">
            <v>102038</v>
          </cell>
          <cell r="C2340" t="str">
            <v>MONTAGEM E DESMONTAGEM DE FÔRMA PARA ESCADAS, COM 2 LANCES EM "L" E LAJE CASCATA, EM CHAPA DE MADEIRA COMPENSADA PLASTIFICADA, 10 UTILIZAÇÕES. AF_11/2020</v>
          </cell>
          <cell r="D2340" t="str">
            <v>M2</v>
          </cell>
          <cell r="E2340" t="str">
            <v>179,83</v>
          </cell>
        </row>
        <row r="2341">
          <cell r="B2341">
            <v>102039</v>
          </cell>
          <cell r="C2341" t="str">
            <v>MONTAGEM E DESMONTAGEM DE FÔRMA PARA ESCADAS, COM 1 LANCE E LAJE PLANA, EM MADEIRA SERRADA, 1 UTILIZAÇÃO. AF_11/2020</v>
          </cell>
          <cell r="D2341" t="str">
            <v>M2</v>
          </cell>
          <cell r="E2341" t="str">
            <v>440,13</v>
          </cell>
        </row>
        <row r="2342">
          <cell r="B2342">
            <v>102040</v>
          </cell>
          <cell r="C2342" t="str">
            <v>MONTAGEM E DESMONTAGEM DE FÔRMA PARA ESCADAS, COM 1 LANCE E LAJE PLANA, EM MADEIRA SERRADA, 2 UTILIZAÇÕES. AF_11/2020</v>
          </cell>
          <cell r="D2342" t="str">
            <v>M2</v>
          </cell>
          <cell r="E2342" t="str">
            <v>368,35</v>
          </cell>
        </row>
        <row r="2343">
          <cell r="B2343">
            <v>102041</v>
          </cell>
          <cell r="C2343" t="str">
            <v>MONTAGEM E DESMONTAGEM DE FÔRMA PARA ESCADAS, COM 1 LANCE E LAJE PLANA, EM CHAPA DE MADEIRA COMPENSADA RESINADA, 2 UTILIZAÇÕES. AF_11/2020</v>
          </cell>
          <cell r="D2343" t="str">
            <v>M2</v>
          </cell>
          <cell r="E2343" t="str">
            <v>294,65</v>
          </cell>
        </row>
        <row r="2344">
          <cell r="B2344">
            <v>102042</v>
          </cell>
          <cell r="C2344" t="str">
            <v>MONTAGEM E DESMONTAGEM DE FÔRMA PARA ESCADAS, COM 1 LANCE E LAJE PLANA, EM CHAPA DE MADEIRA COMPENSADA RESINADA, 4 UTILIZAÇÕES. AF_11/2020</v>
          </cell>
          <cell r="D2344" t="str">
            <v>M2</v>
          </cell>
          <cell r="E2344" t="str">
            <v>266,56</v>
          </cell>
        </row>
        <row r="2345">
          <cell r="B2345">
            <v>102043</v>
          </cell>
          <cell r="C2345" t="str">
            <v>MONTAGEM E DESMONTAGEM DE FÔRMA PARA ESCADAS, COM 1 LANCE E LAJE PLANA, EM CHAPA DE MADEIRA COMPENSADA PLASTIFICADA, 6 UTILIZAÇÕES. AF_11/2020</v>
          </cell>
          <cell r="D2345" t="str">
            <v>M2</v>
          </cell>
          <cell r="E2345" t="str">
            <v>228,51</v>
          </cell>
        </row>
        <row r="2346">
          <cell r="B2346">
            <v>102044</v>
          </cell>
          <cell r="C2346" t="str">
            <v>MONTAGEM E DESMONTAGEM DE FÔRMA PARA ESCADAS, COM 1 LANCE E LAJE PLANA, EM CHAPA DE MADEIRA COMPENSADA PLASTIFICADA, 8 UTILIZAÇÕES. AF_11/2020</v>
          </cell>
          <cell r="D2346" t="str">
            <v>M2</v>
          </cell>
          <cell r="E2346" t="str">
            <v>198,73</v>
          </cell>
        </row>
        <row r="2347">
          <cell r="B2347">
            <v>102045</v>
          </cell>
          <cell r="C2347" t="str">
            <v>MONTAGEM E DESMONTAGEM DE FÔRMA PARA ESCADAS, COM 1 LANCE E LAJE PLANA, EM CHAPA DE MADEIRA COMPENSADA PLASTIFICADA, 10 UTILIZAÇÕES. AF_11/2020</v>
          </cell>
          <cell r="D2347" t="str">
            <v>M2</v>
          </cell>
          <cell r="E2347" t="str">
            <v>180,85</v>
          </cell>
        </row>
        <row r="2348">
          <cell r="B2348">
            <v>102046</v>
          </cell>
          <cell r="C2348" t="str">
            <v>MONTAGEM E DESMONTAGEM DE FÔRMA PARA ESCADAS, COM 1 LANCE E LAJE CASCATA, EM MADEIRA SERRADA, 1 UTILIZAÇÃO. AF_11/2020</v>
          </cell>
          <cell r="D2348" t="str">
            <v>M2</v>
          </cell>
          <cell r="E2348" t="str">
            <v>470,64</v>
          </cell>
        </row>
        <row r="2349">
          <cell r="B2349">
            <v>102047</v>
          </cell>
          <cell r="C2349" t="str">
            <v>MONTAGEM E DESMONTAGEM DE FÔRMA PARA ESCADAS, COM 1 LANCE E LAJE CASCATA, EM MADEIRA SERRADA, 2 UTILIZAÇÕES. AF_11/2020</v>
          </cell>
          <cell r="D2349" t="str">
            <v>M2</v>
          </cell>
          <cell r="E2349" t="str">
            <v>402,82</v>
          </cell>
        </row>
        <row r="2350">
          <cell r="B2350">
            <v>102048</v>
          </cell>
          <cell r="C2350" t="str">
            <v>MONTAGEM E DESMONTAGEM DE FÔRMA PARA ESCADAS, COM 1 LANCE E LAJE CASCATA, EM CHAPA DE MADEIRA COMPENSADA RESINADA, 2 UTILIZAÇÕES. AF_11/2020</v>
          </cell>
          <cell r="D2350" t="str">
            <v>M2</v>
          </cell>
          <cell r="E2350" t="str">
            <v>277,43</v>
          </cell>
        </row>
        <row r="2351">
          <cell r="B2351">
            <v>102049</v>
          </cell>
          <cell r="C2351" t="str">
            <v>MONTAGEM E DESMONTAGEM DE FÔRMA PARA ESCADAS, COM 1 LANCE E LAJE CASCATA, EM CHAPA DE MADEIRA COMPENSADA RESINADA, 4 UTILIZAÇÕES. AF_11/2020</v>
          </cell>
          <cell r="D2351" t="str">
            <v>M2</v>
          </cell>
          <cell r="E2351" t="str">
            <v>251,27</v>
          </cell>
        </row>
        <row r="2352">
          <cell r="B2352">
            <v>102050</v>
          </cell>
          <cell r="C2352" t="str">
            <v>MONTAGEM E DESMONTAGEM DE FÔRMA PARA ESCADAS, COM 1 LANCE E LAJE CASCATA, EM CHAPA DE MADEIRA COMPENSADA PLASTIFICADA, 6 UTILIZAÇÕES. AF_11/2020</v>
          </cell>
          <cell r="D2352" t="str">
            <v>M2</v>
          </cell>
          <cell r="E2352" t="str">
            <v>222,36</v>
          </cell>
        </row>
        <row r="2353">
          <cell r="B2353">
            <v>102051</v>
          </cell>
          <cell r="C2353" t="str">
            <v>MONTAGEM E DESMONTAGEM DE FÔRMA PARA ESCADAS, COM 1 LANCE E LAJE CASCATA, EM CHAPA DE MADEIRA COMPENSADA PLASTIFICADA, 8 UTILIZAÇÕES. AF_11/2020</v>
          </cell>
          <cell r="D2353" t="str">
            <v>M2</v>
          </cell>
          <cell r="E2353" t="str">
            <v>191,48</v>
          </cell>
        </row>
        <row r="2354">
          <cell r="B2354">
            <v>102052</v>
          </cell>
          <cell r="C2354" t="str">
            <v>MONTAGEM E DESMONTAGEM DE FÔRMA PARA ESCADAS, COM 1 LANCE E LAJE CASCATA, EM CHAPA DE MADEIRA COMPENSADA PLASTIFICADA, 10 UTILIZAÇÕES. AF_11/2020</v>
          </cell>
          <cell r="D2354" t="str">
            <v>M2</v>
          </cell>
          <cell r="E2354" t="str">
            <v>174,38</v>
          </cell>
        </row>
        <row r="2355">
          <cell r="B2355">
            <v>102059</v>
          </cell>
          <cell r="C2355" t="str">
            <v>MONTAGEM E DESMONTAGEM DE FÔRMA PARA ESCADA DUPLA COM 2 LANCES EM "X" E LAJE PLANA, EM MADEIRA SERRADA, 1 UTILIZAÇÃO. AF_11/2020</v>
          </cell>
          <cell r="D2355" t="str">
            <v>M2</v>
          </cell>
          <cell r="E2355" t="str">
            <v>414,50</v>
          </cell>
        </row>
        <row r="2356">
          <cell r="B2356">
            <v>102060</v>
          </cell>
          <cell r="C2356" t="str">
            <v>MONTAGEM E DESMONTAGEM DE FÔRMA PARA ESCADA DUPLA COM 2 LANCES EM "X" E LAJE PLANA, EM MADEIRA SERRADA, 2 UTILIZAÇÕES. AF_11/2020</v>
          </cell>
          <cell r="D2356" t="str">
            <v>M2</v>
          </cell>
          <cell r="E2356" t="str">
            <v>350,01</v>
          </cell>
        </row>
        <row r="2357">
          <cell r="B2357">
            <v>102061</v>
          </cell>
          <cell r="C2357" t="str">
            <v>MONTAGEM E DESMONTAGEM DE FÔRMA PARA ESCADA DUPLA COM 2 LANCES EM "X" E LAJE PLANA, EM CHAPA DE MADEIRA COMPENSADA RESINADA, 2 UTILIZAÇÕES. AF_11/2020</v>
          </cell>
          <cell r="D2357" t="str">
            <v>M2</v>
          </cell>
          <cell r="E2357" t="str">
            <v>274,24</v>
          </cell>
        </row>
        <row r="2358">
          <cell r="B2358">
            <v>102062</v>
          </cell>
          <cell r="C2358" t="str">
            <v>MONTAGEM E DESMONTAGEM DE FÔRMA PARA ESCADA DUPLA COM 2 LANCES EM "X" E LAJE PLANA, EM CHAPA DE MADEIRA COMPENSADA RESINADA, 4 UTILIZAÇÕES. AF_11/2020</v>
          </cell>
          <cell r="D2358" t="str">
            <v>M2</v>
          </cell>
          <cell r="E2358" t="str">
            <v>253,08</v>
          </cell>
        </row>
        <row r="2359">
          <cell r="B2359">
            <v>102063</v>
          </cell>
          <cell r="C2359" t="str">
            <v>MONTAGEM E DESMONTAGEM DE FÔRMA PARA ESCADA DUPLA COM 2 LANCES EM "X" E LAJE PLANA, EM CHAPA DE MADEIRA COMPENSADA PLASTIFICADA, 6 UTILIZAÇÕES. AF_11/2020</v>
          </cell>
          <cell r="D2359" t="str">
            <v>M2</v>
          </cell>
          <cell r="E2359" t="str">
            <v>216,09</v>
          </cell>
        </row>
        <row r="2360">
          <cell r="B2360">
            <v>102064</v>
          </cell>
          <cell r="C2360" t="str">
            <v>MONTAGEM E DESMONTAGEM DE FÔRMA PARA ESCADA DUPLA COM 2 LANCES EM "X" E LAJE PLANA, EM CHAPA DE MADEIRA COMPENSADA PLASTIFICADA, 8 UTILIZAÇÕES. AF_11/2020</v>
          </cell>
          <cell r="D2360" t="str">
            <v>M2</v>
          </cell>
          <cell r="E2360" t="str">
            <v>185,73</v>
          </cell>
        </row>
        <row r="2361">
          <cell r="B2361">
            <v>102065</v>
          </cell>
          <cell r="C2361" t="str">
            <v>MONTAGEM E DESMONTAGEM DE FÔRMA PARA ESCADA DUPLA COM 2 LANCES EM "X" E LAJE PLANA, EM CHAPA DE MADEIRA COMPENSADA PLASTIFICADA, 10 UTILIZAÇÕES. AF_11/2020</v>
          </cell>
          <cell r="D2361" t="str">
            <v>M2</v>
          </cell>
          <cell r="E2361" t="str">
            <v>168,97</v>
          </cell>
        </row>
        <row r="2362">
          <cell r="B2362">
            <v>102066</v>
          </cell>
          <cell r="C2362" t="str">
            <v>MONTAGEM E DESMONTAGEM DE FÔRMA PARA ESCADA DUPLA COM 2 LANCES EM "X" E LAJE CASCATA, EM MADEIRA SERRADA, 1 UTILIZAÇÃO. AF_11/2020</v>
          </cell>
          <cell r="D2362" t="str">
            <v>M2</v>
          </cell>
          <cell r="E2362" t="str">
            <v>422,51</v>
          </cell>
        </row>
        <row r="2363">
          <cell r="B2363">
            <v>102067</v>
          </cell>
          <cell r="C2363" t="str">
            <v>MONTAGEM E DESMONTAGEM DE FÔRMA PARA ESCADA DUPLA COM 2 LANCES EM "X" E LAJE CASCATA, EM MADEIRA SERRADA, 2 UTILIZAÇÕES. AF_11/2020</v>
          </cell>
          <cell r="D2363" t="str">
            <v>M2</v>
          </cell>
          <cell r="E2363" t="str">
            <v>363,08</v>
          </cell>
        </row>
        <row r="2364">
          <cell r="B2364">
            <v>102068</v>
          </cell>
          <cell r="C2364" t="str">
            <v>MONTAGEM E DESMONTAGEM DE FÔRMA PARA ESCADA DUPLA COM 2 LANCES EM "X" E LAJE CASCATA, EM CHAPA DE MADEIRA COMPENSADA RESINADA, 2 UTILIZAÇÕES. AF_11/2020</v>
          </cell>
          <cell r="D2364" t="str">
            <v>M2</v>
          </cell>
          <cell r="E2364" t="str">
            <v>255,42</v>
          </cell>
        </row>
        <row r="2365">
          <cell r="B2365">
            <v>102069</v>
          </cell>
          <cell r="C2365" t="str">
            <v>MONTAGEM E DESMONTAGEM DE FÔRMA PARA ESCADA DUPLA COM 2 LANCES EM "X" E LAJE CASCATA, EM CHAPA DE MADEIRA COMPENSADA RESINADA, 4 UTILIZAÇÕES. AF_11/2020</v>
          </cell>
          <cell r="D2365" t="str">
            <v>M2</v>
          </cell>
          <cell r="E2365" t="str">
            <v>236,36</v>
          </cell>
        </row>
        <row r="2366">
          <cell r="B2366">
            <v>102070</v>
          </cell>
          <cell r="C2366" t="str">
            <v>MONTAGEM E DESMONTAGEM DE FÔRMA PARA ESCADA DUPLA COM 2 LANCES EM "X" E LAJE CASCATA, EM CHAPA DE MADEIRA COMPENSADA PLASTIFICADA, 6 UTILIZAÇÕES. AF_11/2020</v>
          </cell>
          <cell r="D2366" t="str">
            <v>M2</v>
          </cell>
          <cell r="E2366" t="str">
            <v>208,56</v>
          </cell>
        </row>
        <row r="2367">
          <cell r="B2367">
            <v>102071</v>
          </cell>
          <cell r="C2367" t="str">
            <v>MONTAGEM E DESMONTAGEM DE FÔRMA PARA ESCADA DUPLA COM 2 LANCES EM "X" E LAJE CASCATA, EM CHAPA DE MADEIRA COMPENSADA PLASTIFICADA, 8 UTILIZAÇÕES. AF_11/2020</v>
          </cell>
          <cell r="D2367" t="str">
            <v>M2</v>
          </cell>
          <cell r="E2367" t="str">
            <v>179,67</v>
          </cell>
        </row>
        <row r="2368">
          <cell r="B2368">
            <v>102072</v>
          </cell>
          <cell r="C2368" t="str">
            <v>MONTAGEM E DESMONTAGEM DE FÔRMA PARA ESCADA DUPLA COM 2 LANCES EM "X" E LAJE CASCATA, EM CHAPA DE MADEIRA COMPENSADA PLASTIFICADA, 10 UTILIZAÇÕES. AF_11/2020</v>
          </cell>
          <cell r="D2368" t="str">
            <v>M2</v>
          </cell>
          <cell r="E2368" t="str">
            <v>168,68</v>
          </cell>
        </row>
        <row r="2369">
          <cell r="B2369">
            <v>102073</v>
          </cell>
          <cell r="C2369" t="str">
            <v>ESCADA EM CONCRETO ARMADO MOLDADO IN LOCO, FCK 20 MPA, COM 1 LANCE E LAJE PLANA, FÔRMA EM CHAPA DE MADEIRA COMPENSADA RESINADA. AF_11/2020</v>
          </cell>
          <cell r="D2369" t="str">
            <v>M3</v>
          </cell>
          <cell r="E2369" t="str">
            <v>3.892,97</v>
          </cell>
        </row>
        <row r="2370">
          <cell r="B2370">
            <v>102074</v>
          </cell>
          <cell r="C2370" t="str">
            <v>ESCADA EM CONCRETO ARMADO MOLDADO IN LOCO, FCK 20 MPA, COM 2 LANCES EM "U" E LAJE PLANA, FÔRMA EM CHAPA DE MADEIRA COMPENSADA RESINADA. AF_11/2020</v>
          </cell>
          <cell r="D2370" t="str">
            <v>M3</v>
          </cell>
          <cell r="E2370" t="str">
            <v>4.780,95</v>
          </cell>
        </row>
        <row r="2371">
          <cell r="B2371">
            <v>102075</v>
          </cell>
          <cell r="C2371" t="str">
            <v>ESCADA EM CONCRETO ARMADO MOLDADO IN LOCO, FCK 20 MPA, COM 2 LANCES EM "L" E LAJE PLANA, FÔRMA EM CHAPA DE MADEIRA COMPENSADA RESINADA. AF_11/2020</v>
          </cell>
          <cell r="D2371" t="str">
            <v>M3</v>
          </cell>
          <cell r="E2371" t="str">
            <v>5.042,18</v>
          </cell>
        </row>
        <row r="2372">
          <cell r="B2372">
            <v>102076</v>
          </cell>
          <cell r="C2372" t="str">
            <v>ESCADA EM CONCRETO ARMADO MOLDADO IN LOCO, FCK 20 MPA, COM 2 LANCES EM "X" E LAJE PLANA, FÔRMA EM CHAPA DE MADEIRA COMPENSADA RESINADA. AF_11/2020</v>
          </cell>
          <cell r="D2372" t="str">
            <v>M3</v>
          </cell>
          <cell r="E2372" t="str">
            <v>5.188,83</v>
          </cell>
        </row>
        <row r="2373">
          <cell r="B2373">
            <v>102077</v>
          </cell>
          <cell r="C2373" t="str">
            <v>ESCADA EM CONCRETO ARMADO MOLDADO IN LOCO, FCK 20 MPA, COM 1 LANCE E LAJE CASCATA, FÔRMA EM CHAPA DE MADEIRA COMPENSADA RESINADA. AF_11/2020</v>
          </cell>
          <cell r="D2373" t="str">
            <v>M3</v>
          </cell>
          <cell r="E2373" t="str">
            <v>5.597,63</v>
          </cell>
        </row>
        <row r="2374">
          <cell r="B2374">
            <v>102078</v>
          </cell>
          <cell r="C2374" t="str">
            <v>ESCADA EM CONCRETO ARMADO MOLDADO IN LOCO, FCK 20 MPA, COM 2 LANCES EM "U" E LAJE CASCATA, FÔRMA EM CHAPA DE MADEIRA COMPENSADA RESINADA. AF_11/2020</v>
          </cell>
          <cell r="D2374" t="str">
            <v>M3</v>
          </cell>
          <cell r="E2374" t="str">
            <v>5.662,54</v>
          </cell>
        </row>
        <row r="2375">
          <cell r="B2375">
            <v>102079</v>
          </cell>
          <cell r="C2375" t="str">
            <v>ESCADA EM CONCRETO ARMADO MOLDADO IN LOCO, FCK 20 MPA, COM 2 LANCES EM "L" E LAJE CASCATA, FÔRMA EM CHAPA DE MADEIRA COMPENSADA RESINADA. AF_11/2020</v>
          </cell>
          <cell r="D2375" t="str">
            <v>M3</v>
          </cell>
          <cell r="E2375" t="str">
            <v>5.490,79</v>
          </cell>
        </row>
        <row r="2376">
          <cell r="B2376">
            <v>102080</v>
          </cell>
          <cell r="C2376" t="str">
            <v>ESCADA EM CONCRETO ARMADO MOLDADO IN LOCO, FCK 20 MPA, COM 2 LANCES EM "X" E LAJE CASCATA, FÔRMA EM CHAPA DE MADEIRA COMPENSADA RESINADA. AF_11/2020</v>
          </cell>
          <cell r="D2376" t="str">
            <v>M3</v>
          </cell>
          <cell r="E2376" t="str">
            <v>4.913,39</v>
          </cell>
        </row>
        <row r="2377">
          <cell r="B2377">
            <v>102086</v>
          </cell>
          <cell r="C2377" t="str">
            <v>FABRICAÇÃO DE FÔRMA PARA ESCADA DUPLA COM 2 LANCES EM "X" E LAJE PLANA, EM CHAPA DE MADEIRA COMPENSADA PLASTIFICADA, E=18 MM. AF_11/2020</v>
          </cell>
          <cell r="D2377" t="str">
            <v>M2</v>
          </cell>
          <cell r="E2377" t="str">
            <v>242,06</v>
          </cell>
        </row>
        <row r="2378">
          <cell r="B2378">
            <v>102087</v>
          </cell>
          <cell r="C2378" t="str">
            <v>FABRICAÇÃO DE FÔRMA PARA ESCADA DUPLA COM 2 LANCES EM "X" E LAJE PLANA, EM CHAPA DE MADEIRA COMPENSADA RESINADA, E= 17 MM. AF_11/2020</v>
          </cell>
          <cell r="D2378" t="str">
            <v>M2</v>
          </cell>
          <cell r="E2378" t="str">
            <v>184,17</v>
          </cell>
        </row>
        <row r="2379">
          <cell r="B2379">
            <v>102088</v>
          </cell>
          <cell r="C2379" t="str">
            <v>FABRICAÇÃO DE FÔRMA PARA ESCADA DUPLA COM 2 LANCES EM X E LAJE PLANA, EM MADEIRA SERRADA, E=25 MM. AF_11/2020</v>
          </cell>
          <cell r="D2379" t="str">
            <v>M2</v>
          </cell>
          <cell r="E2379" t="str">
            <v>197,91</v>
          </cell>
        </row>
        <row r="2380">
          <cell r="B2380">
            <v>102089</v>
          </cell>
          <cell r="C2380" t="str">
            <v>FABRICAÇÃO DE FÔRMA PARA ESCADA DUPLA COM 2 LANCES EM "X" E LAJE CASCATA, EM CHAPA DE MADEIRA COMPENSADA PLASTIFICADA, E=18 MM. AF_11/2020</v>
          </cell>
          <cell r="D2380" t="str">
            <v>M2</v>
          </cell>
          <cell r="E2380" t="str">
            <v>228,78</v>
          </cell>
        </row>
        <row r="2381">
          <cell r="B2381">
            <v>102090</v>
          </cell>
          <cell r="C2381" t="str">
            <v>FABRICAÇÃO DE FÔRMA PARA ESCADA DUPLA COM 2 LANCES EM "X" E LAJE CASCATA, EM CHAPA DE MADEIRA COMPENSADA RESINADA, E= 17 MM. AF_11/2020</v>
          </cell>
          <cell r="D2381" t="str">
            <v>M2</v>
          </cell>
          <cell r="E2381" t="str">
            <v>163,11</v>
          </cell>
        </row>
        <row r="2382">
          <cell r="B2382">
            <v>102091</v>
          </cell>
          <cell r="C2382" t="str">
            <v>FABRICAÇÃO DE FÔRMA PARA ESCADA DUPLA COM 2 LANCES EM X E LAJE CASCATA, EM MADEIRA SERRADA, E=25 MM. AF_11/2020</v>
          </cell>
          <cell r="D2382" t="str">
            <v>M2</v>
          </cell>
          <cell r="E2382" t="str">
            <v>226,34</v>
          </cell>
        </row>
        <row r="2383">
          <cell r="B2383">
            <v>103760</v>
          </cell>
          <cell r="C2383" t="str">
            <v>MONTAGEM E DESMONTAGEM DE FÔRMA DE LAJE MACIÇA, PÉ-DIREITO SIMPLES, EM CHAPA DE MADEIRA COMPENSADA RESINADA E CIMBRAMENTO DE MADEIRA, 2 UTILIZAÇÕES. AF_03/2022</v>
          </cell>
          <cell r="D2383" t="str">
            <v>M2</v>
          </cell>
          <cell r="E2383" t="str">
            <v>117,23</v>
          </cell>
        </row>
        <row r="2384">
          <cell r="B2384">
            <v>103761</v>
          </cell>
          <cell r="C2384" t="str">
            <v>MONTAGEM E DESMONTAGEM DE FÔRMA DE LAJE MACIÇA, PÉ-DIREITO SIMPLES, EM CHAPA DE MADEIRA COMPENSADA RESINADA E CIMBRAMENTO DE MADEIRA, 4 UTILIZAÇÕES. AF_03/2022</v>
          </cell>
          <cell r="D2384" t="str">
            <v>M2</v>
          </cell>
          <cell r="E2384" t="str">
            <v>79,18</v>
          </cell>
        </row>
        <row r="2385">
          <cell r="B2385">
            <v>103762</v>
          </cell>
          <cell r="C2385" t="str">
            <v>MONTAGEM E DESMONTAGEM DE FÔRMA DE LAJE MACIÇA, PÉ-DIREITO SIMPLES, EM CHAPA DE MADEIRA COMPENSADA RESINADA E CIMBRAMENTO DE MADEIRA, 6 UTILIZAÇÕES. AF_03/2022</v>
          </cell>
          <cell r="D2385" t="str">
            <v>M2</v>
          </cell>
          <cell r="E2385" t="str">
            <v>66,61</v>
          </cell>
        </row>
        <row r="2386">
          <cell r="B2386">
            <v>103763</v>
          </cell>
          <cell r="C2386" t="str">
            <v>MONTAGEM E DESMONTAGEM DE FÔRMA DE LAJE MACIÇA, PÉ-DIREITO SIMPLES, EM CHAPA DE MADEIRA COMPENSADA RESINADA E CIMBRAMENTO DE MADEIRA, 8 UTILIZAÇÕES. AF_03/2022</v>
          </cell>
          <cell r="D2386" t="str">
            <v>M2</v>
          </cell>
          <cell r="E2386" t="str">
            <v>58,46</v>
          </cell>
        </row>
        <row r="2387">
          <cell r="B2387">
            <v>89996</v>
          </cell>
          <cell r="C2387" t="str">
            <v>ARMAÇÃO VERTICAL DE ALVENARIA ESTRUTURAL; DIÂMETRO DE 10,0 MM. AF_09/2021</v>
          </cell>
          <cell r="D2387" t="str">
            <v>KG</v>
          </cell>
          <cell r="E2387" t="str">
            <v>14,52</v>
          </cell>
        </row>
        <row r="2388">
          <cell r="B2388">
            <v>89997</v>
          </cell>
          <cell r="C2388" t="str">
            <v>ARMAÇÃO VERTICAL DE ALVENARIA ESTRUTURAL; DIÂMETRO DE 12,5 MM. AF_09/2021</v>
          </cell>
          <cell r="D2388" t="str">
            <v>KG</v>
          </cell>
          <cell r="E2388" t="str">
            <v>12,09</v>
          </cell>
        </row>
        <row r="2389">
          <cell r="B2389">
            <v>89998</v>
          </cell>
          <cell r="C2389" t="str">
            <v>ARMAÇÃO DE CINTA DE ALVENARIA ESTRUTURAL; DIÂMETRO DE 10,0 MM. AF_09/2021</v>
          </cell>
          <cell r="D2389" t="str">
            <v>KG</v>
          </cell>
          <cell r="E2389" t="str">
            <v>14,07</v>
          </cell>
        </row>
        <row r="2390">
          <cell r="B2390">
            <v>89999</v>
          </cell>
          <cell r="C2390" t="str">
            <v>ARMAÇÃO DE VERGA E CONTRAVERGA DE ALVENARIA ESTRUTURAL; DIÂMETRO DE 8,0 MM. AF_09/2021</v>
          </cell>
          <cell r="D2390" t="str">
            <v>KG</v>
          </cell>
          <cell r="E2390" t="str">
            <v>19,29</v>
          </cell>
        </row>
        <row r="2391">
          <cell r="B2391">
            <v>90000</v>
          </cell>
          <cell r="C2391" t="str">
            <v>ARMAÇÃO DE VERGA E CONTRAVERGA DE ALVENARIA ESTRUTURAL; DIÂMETRO DE 10,0 MM. AF_09/2021</v>
          </cell>
          <cell r="D2391" t="str">
            <v>KG</v>
          </cell>
          <cell r="E2391" t="str">
            <v>16,33</v>
          </cell>
        </row>
        <row r="2392">
          <cell r="B2392">
            <v>91593</v>
          </cell>
          <cell r="C2392" t="str">
            <v>ARMAÇÃO DO SISTEMA DE PAREDES DE CONCRETO, EXECUTADA EM PAREDES DE EDIFICAÇÕES DE MÚLTIPLOS PAVIMENTOS, TELA Q-138. AF_06/2019</v>
          </cell>
          <cell r="D2392" t="str">
            <v>KG</v>
          </cell>
          <cell r="E2392" t="str">
            <v>14,86</v>
          </cell>
        </row>
        <row r="2393">
          <cell r="B2393">
            <v>91594</v>
          </cell>
          <cell r="C2393" t="str">
            <v>ARMAÇÃO DO SISTEMA DE PAREDES DE CONCRETO, EXECUTADA EM PAREDES DE EDIFICAÇÕES TÉRREAS OU DE MÚLTIPLOS PAVIMENTOS, TELA Q-92. AF_06/2019</v>
          </cell>
          <cell r="D2393" t="str">
            <v>KG</v>
          </cell>
          <cell r="E2393" t="str">
            <v>15,21</v>
          </cell>
        </row>
        <row r="2394">
          <cell r="B2394">
            <v>91595</v>
          </cell>
          <cell r="C2394" t="str">
            <v>ARMAÇÃO DO SISTEMA DE PAREDES DE CONCRETO, EXECUTADA EM PAREDES DE EDIFICAÇÕES TÉRREAS, TELA Q-61. AF_06/2019</v>
          </cell>
          <cell r="D2394" t="str">
            <v>KG</v>
          </cell>
          <cell r="E2394" t="str">
            <v>15,76</v>
          </cell>
        </row>
        <row r="2395">
          <cell r="B2395">
            <v>91596</v>
          </cell>
          <cell r="C2395" t="str">
            <v>ARMAÇÃO DO SISTEMA DE PAREDES DE CONCRETO, EXECUTADA COMO ARMADURA POSITIVA DE LAJES, TELA Q-138. AF_06/2019</v>
          </cell>
          <cell r="D2395" t="str">
            <v>KG</v>
          </cell>
          <cell r="E2395" t="str">
            <v>15,12</v>
          </cell>
        </row>
        <row r="2396">
          <cell r="B2396">
            <v>91597</v>
          </cell>
          <cell r="C2396" t="str">
            <v>ARMAÇÃO DO SISTEMA DE PAREDES DE CONCRETO, EXECUTADA COMO ARMADURA NEGATIVA DE LAJES, TELA T-196. AF_06/2019</v>
          </cell>
          <cell r="D2396" t="str">
            <v>KG</v>
          </cell>
          <cell r="E2396" t="str">
            <v>10,54</v>
          </cell>
        </row>
        <row r="2397">
          <cell r="B2397">
            <v>91598</v>
          </cell>
          <cell r="C2397" t="str">
            <v>ARMAÇÃO DO SISTEMA DE PAREDES DE CONCRETO, EXECUTADA COMO ARMADURA POSITIVA DE LAJES, TELA Q-113. AF_06/2019</v>
          </cell>
          <cell r="D2397" t="str">
            <v>KG</v>
          </cell>
          <cell r="E2397" t="str">
            <v>14,70</v>
          </cell>
        </row>
        <row r="2398">
          <cell r="B2398">
            <v>91599</v>
          </cell>
          <cell r="C2398" t="str">
            <v>ARMAÇÃO DO SISTEMA DE PAREDES DE CONCRETO, EXECUTADA COMO ARMADURA NEGATIVA DE LAJES, TELA L-159. AF_06/2019</v>
          </cell>
          <cell r="D2398" t="str">
            <v>KG</v>
          </cell>
          <cell r="E2398" t="str">
            <v>10,91</v>
          </cell>
        </row>
        <row r="2399">
          <cell r="B2399">
            <v>91600</v>
          </cell>
          <cell r="C2399" t="str">
            <v>ARMAÇÃO DO SISTEMA DE PAREDES DE CONCRETO, EXECUTADA EM PLATIBANDAS, TELA Q-92. AF_06/2019</v>
          </cell>
          <cell r="D2399" t="str">
            <v>KG</v>
          </cell>
          <cell r="E2399" t="str">
            <v>17,29</v>
          </cell>
        </row>
        <row r="2400">
          <cell r="B2400">
            <v>91601</v>
          </cell>
          <cell r="C2400" t="str">
            <v>ARMAÇÃO DO SISTEMA DE PAREDES DE CONCRETO, EXECUTADA COMO REFORÇO, VERGALHÃO DE 6,3 MM DE DIÂMETRO. AF_06/2019</v>
          </cell>
          <cell r="D2400" t="str">
            <v>KG</v>
          </cell>
          <cell r="E2400" t="str">
            <v>16,93</v>
          </cell>
        </row>
        <row r="2401">
          <cell r="B2401">
            <v>91602</v>
          </cell>
          <cell r="C2401" t="str">
            <v>ARMAÇÃO DO SISTEMA DE PAREDES DE CONCRETO, EXECUTADA COMO REFORÇO, VERGALHÃO DE 8,0 MM DE DIÂMETRO. AF_06/2019</v>
          </cell>
          <cell r="D2401" t="str">
            <v>KG</v>
          </cell>
          <cell r="E2401" t="str">
            <v>16,15</v>
          </cell>
        </row>
        <row r="2402">
          <cell r="B2402">
            <v>91603</v>
          </cell>
          <cell r="C2402" t="str">
            <v>ARMAÇÃO DO SISTEMA DE PAREDES DE CONCRETO, EXECUTADA COMO REFORÇO, VERGALHÃO DE 10,0 MM DE DIÂMETRO. AF_06/2019</v>
          </cell>
          <cell r="D2402" t="str">
            <v>KG</v>
          </cell>
          <cell r="E2402" t="str">
            <v>15,25</v>
          </cell>
        </row>
        <row r="2403">
          <cell r="B2403">
            <v>92759</v>
          </cell>
          <cell r="C2403" t="str">
            <v>ARMAÇÃO DE PILAR OU VIGA DE UMA ESTRUTURA CONVENCIONAL DE CONCRETO ARMADO EM UM EDIFÍCIO DE MÚLTIPLOS PAVIMENTOS UTILIZANDO AÇO CA-60 DE 5,0 MM - MONTAGEM. AF_12/2015</v>
          </cell>
          <cell r="D2403" t="str">
            <v>KG</v>
          </cell>
          <cell r="E2403" t="str">
            <v>18,41</v>
          </cell>
        </row>
        <row r="2404">
          <cell r="B2404">
            <v>92760</v>
          </cell>
          <cell r="C2404" t="str">
            <v>ARMAÇÃO DE PILAR OU VIGA DE UMA ESTRUTURA CONVENCIONAL DE CONCRETO ARMADO EM UM EDIFÍCIO DE MÚLTIPLOS PAVIMENTOS UTILIZANDO AÇO CA-50 DE 6,3 MM - MONTAGEM. AF_12/2015</v>
          </cell>
          <cell r="D2404" t="str">
            <v>KG</v>
          </cell>
          <cell r="E2404" t="str">
            <v>18,17</v>
          </cell>
        </row>
        <row r="2405">
          <cell r="B2405">
            <v>92761</v>
          </cell>
          <cell r="C2405" t="str">
            <v>ARMAÇÃO DE PILAR OU VIGA DE UMA ESTRUTURA CONVENCIONAL DE CONCRETO ARMADO EM UM EDIFÍCIO DE MÚLTIPLOS PAVIMENTOS UTILIZANDO AÇO CA-50 DE 8,0 MM - MONTAGEM. AF_12/2015</v>
          </cell>
          <cell r="D2405" t="str">
            <v>KG</v>
          </cell>
          <cell r="E2405" t="str">
            <v>17,64</v>
          </cell>
        </row>
        <row r="2406">
          <cell r="B2406">
            <v>92762</v>
          </cell>
          <cell r="C2406" t="str">
            <v>ARMAÇÃO DE PILAR OU VIGA DE UMA ESTRUTURA CONVENCIONAL DE CONCRETO ARMADO EM UM EDIFÍCIO DE MÚLTIPLOS PAVIMENTOS UTILIZANDO AÇO CA-50 DE 10,0 MM - MONTAGEM. AF_12/2015</v>
          </cell>
          <cell r="D2406" t="str">
            <v>KG</v>
          </cell>
          <cell r="E2406" t="str">
            <v>16,06</v>
          </cell>
        </row>
        <row r="2407">
          <cell r="B2407">
            <v>92763</v>
          </cell>
          <cell r="C2407" t="str">
            <v>ARMAÇÃO DE PILAR OU VIGA DE UMA ESTRUTURA CONVENCIONAL DE CONCRETO ARMADO EM UM EDIFÍCIO DE MÚLTIPLOS PAVIMENTOS UTILIZANDO AÇO CA-50 DE 12,5 MM - MONTAGEM. AF_12/2015</v>
          </cell>
          <cell r="D2407" t="str">
            <v>KG</v>
          </cell>
          <cell r="E2407" t="str">
            <v>13,70</v>
          </cell>
        </row>
        <row r="2408">
          <cell r="B2408">
            <v>92764</v>
          </cell>
          <cell r="C2408" t="str">
            <v>ARMAÇÃO DE PILAR OU VIGA DE UMA ESTRUTURA CONVENCIONAL DE CONCRETO ARMADO EM UM EDIFÍCIO DE MÚLTIPLOS PAVIMENTOS UTILIZANDO AÇO CA-50 DE 16,0 MM - MONTAGEM. AF_12/2015</v>
          </cell>
          <cell r="D2408" t="str">
            <v>KG</v>
          </cell>
          <cell r="E2408" t="str">
            <v>13,26</v>
          </cell>
        </row>
        <row r="2409">
          <cell r="B2409">
            <v>92765</v>
          </cell>
          <cell r="C2409" t="str">
            <v>ARMAÇÃO DE PILAR OU VIGA DE UMA ESTRUTURA CONVENCIONAL DE CONCRETO ARMADO EM UM EDIFÍCIO DE MÚLTIPLOS PAVIMENTOS UTILIZANDO AÇO CA-50 DE 20,0 MM - MONTAGEM. AF_12/2015</v>
          </cell>
          <cell r="D2409" t="str">
            <v>KG</v>
          </cell>
          <cell r="E2409" t="str">
            <v>15,17</v>
          </cell>
        </row>
        <row r="2410">
          <cell r="B2410">
            <v>92766</v>
          </cell>
          <cell r="C2410" t="str">
            <v>ARMAÇÃO DE PILAR OU VIGA DE UMA ESTRUTURA CONVENCIONAL DE CONCRETO ARMADO EM UM EDIFÍCIO DE MÚLTIPLOS PAVIMENTOS UTILIZANDO AÇO CA-50 DE 25,0 MM - MONTAGEM. AF_12/2015</v>
          </cell>
          <cell r="D2410" t="str">
            <v>KG</v>
          </cell>
          <cell r="E2410" t="str">
            <v>14,95</v>
          </cell>
        </row>
        <row r="2411">
          <cell r="B2411">
            <v>92767</v>
          </cell>
          <cell r="C2411" t="str">
            <v>ARMAÇÃO DE LAJE DE UMA ESTRUTURA CONVENCIONAL DE CONCRETO ARMADO EM UM EDIFÍCIO DE MÚLTIPLOS PAVIMENTOS UTILIZANDO AÇO CA-60 DE 4,2 MM - MONTAGEM. AF_12/2015</v>
          </cell>
          <cell r="D2411" t="str">
            <v>KG</v>
          </cell>
          <cell r="E2411" t="str">
            <v>18,67</v>
          </cell>
        </row>
        <row r="2412">
          <cell r="B2412">
            <v>92768</v>
          </cell>
          <cell r="C2412" t="str">
            <v>ARMAÇÃO DE LAJE DE UMA ESTRUTURA CONVENCIONAL DE CONCRETO ARMADO EM UM EDIFÍCIO DE MÚLTIPLOS PAVIMENTOS UTILIZANDO AÇO CA-60 DE 5,0 MM - MONTAGEM. AF_12/2015</v>
          </cell>
          <cell r="D2412" t="str">
            <v>KG</v>
          </cell>
          <cell r="E2412" t="str">
            <v>17,16</v>
          </cell>
        </row>
        <row r="2413">
          <cell r="B2413">
            <v>92769</v>
          </cell>
          <cell r="C2413" t="str">
            <v>ARMAÇÃO DE LAJE DE UMA ESTRUTURA CONVENCIONAL DE CONCRETO ARMADO EM UM EDIFÍCIO DE MÚLTIPLOS PAVIMENTOS UTILIZANDO AÇO CA-50 DE 6,3 MM - MONTAGEM. AF_12/2015</v>
          </cell>
          <cell r="D2413" t="str">
            <v>KG</v>
          </cell>
          <cell r="E2413" t="str">
            <v>17,22</v>
          </cell>
        </row>
        <row r="2414">
          <cell r="B2414">
            <v>92770</v>
          </cell>
          <cell r="C2414" t="str">
            <v>ARMAÇÃO DE LAJE DE UMA ESTRUTURA CONVENCIONAL DE CONCRETO ARMADO EM UM EDIFÍCIO DE MÚLTIPLOS PAVIMENTOS UTILIZANDO AÇO CA-50 DE 8,0 MM - MONTAGEM. AF_12/2015</v>
          </cell>
          <cell r="D2414" t="str">
            <v>KG</v>
          </cell>
          <cell r="E2414" t="str">
            <v>16,91</v>
          </cell>
        </row>
        <row r="2415">
          <cell r="B2415">
            <v>92771</v>
          </cell>
          <cell r="C2415" t="str">
            <v>ARMAÇÃO DE LAJE DE UMA ESTRUTURA CONVENCIONAL DE CONCRETO ARMADO EM UM EDIFÍCIO DE MÚLTIPLOS PAVIMENTOS UTILIZANDO AÇO CA-50 DE 10,0 MM - MONTAGEM. AF_12/2015</v>
          </cell>
          <cell r="D2415" t="str">
            <v>KG</v>
          </cell>
          <cell r="E2415" t="str">
            <v>15,48</v>
          </cell>
        </row>
        <row r="2416">
          <cell r="B2416">
            <v>92772</v>
          </cell>
          <cell r="C2416" t="str">
            <v>ARMAÇÃO DE LAJE DE UMA ESTRUTURA CONVENCIONAL DE CONCRETO ARMADO EM UM EDIFÍCIO DE MÚLTIPLOS PAVIMENTOS UTILIZANDO AÇO CA-50 DE 12,5 MM - MONTAGEM. AF_12/2015</v>
          </cell>
          <cell r="D2416" t="str">
            <v>KG</v>
          </cell>
          <cell r="E2416" t="str">
            <v>13,25</v>
          </cell>
        </row>
        <row r="2417">
          <cell r="B2417">
            <v>92773</v>
          </cell>
          <cell r="C2417" t="str">
            <v>ARMAÇÃO DE LAJE DE UMA ESTRUTURA CONVENCIONAL DE CONCRETO ARMADO EM UM EDIFÍCIO DE MÚLTIPLOS PAVIMENTOS UTILIZANDO AÇO CA-50 DE 16,0 MM - MONTAGEM. AF_12/2015</v>
          </cell>
          <cell r="D2417" t="str">
            <v>KG</v>
          </cell>
          <cell r="E2417" t="str">
            <v>12,93</v>
          </cell>
        </row>
        <row r="2418">
          <cell r="B2418">
            <v>92774</v>
          </cell>
          <cell r="C2418" t="str">
            <v>ARMAÇÃO DE LAJE DE UMA ESTRUTURA CONVENCIONAL DE CONCRETO ARMADO EM UM EDIFÍCIO DE MÚLTIPLOS PAVIMENTOS UTILIZANDO AÇO CA-50 DE 20,0 MM - MONTAGEM. AF_12/2015</v>
          </cell>
          <cell r="D2418" t="str">
            <v>KG</v>
          </cell>
          <cell r="E2418" t="str">
            <v>14,93</v>
          </cell>
        </row>
        <row r="2419">
          <cell r="B2419">
            <v>92775</v>
          </cell>
          <cell r="C2419" t="str">
            <v>ARMAÇÃO DE PILAR OU VIGA DE UMA ESTRUTURA CONVENCIONAL DE CONCRETO ARMADO EM UMA EDIFICAÇÃO TÉRREA OU SOBRADO UTILIZANDO AÇO CA-60 DE 5,0 MM - MONTAGEM. AF_12/2015</v>
          </cell>
          <cell r="D2419" t="str">
            <v>KG</v>
          </cell>
          <cell r="E2419" t="str">
            <v>20,94</v>
          </cell>
        </row>
        <row r="2420">
          <cell r="B2420">
            <v>92776</v>
          </cell>
          <cell r="C2420" t="str">
            <v>ARMAÇÃO DE PILAR OU VIGA DE UMA ESTRUTURA CONVENCIONAL DE CONCRETO ARMADO EM UMA EDIFICAÇÃO TÉRREA OU SOBRADO UTILIZANDO AÇO CA-50 DE 6,3 MM - MONTAGEM. AF_12/2015</v>
          </cell>
          <cell r="D2420" t="str">
            <v>KG</v>
          </cell>
          <cell r="E2420" t="str">
            <v>20,10</v>
          </cell>
        </row>
        <row r="2421">
          <cell r="B2421">
            <v>92777</v>
          </cell>
          <cell r="C2421" t="str">
            <v>ARMAÇÃO DE PILAR OU VIGA DE UMA ESTRUTURA CONVENCIONAL DE CONCRETO ARMADO EM UMA EDIFICAÇÃO TÉRREA OU SOBRADO UTILIZANDO AÇO CA-50 DE 8,0 MM - MONTAGEM. AF_12/2015</v>
          </cell>
          <cell r="D2421" t="str">
            <v>KG</v>
          </cell>
          <cell r="E2421" t="str">
            <v>19,08</v>
          </cell>
        </row>
        <row r="2422">
          <cell r="B2422">
            <v>92778</v>
          </cell>
          <cell r="C2422" t="str">
            <v>ARMAÇÃO DE PILAR OU VIGA DE UMA ESTRUTURA CONVENCIONAL DE CONCRETO ARMADO EM UMA EDIFICAÇÃO TÉRREA OU SOBRADO UTILIZANDO AÇO CA-50 DE 10,0 MM - MONTAGEM. AF_12/2015</v>
          </cell>
          <cell r="D2422" t="str">
            <v>KG</v>
          </cell>
          <cell r="E2422" t="str">
            <v>17,13</v>
          </cell>
        </row>
        <row r="2423">
          <cell r="B2423">
            <v>92779</v>
          </cell>
          <cell r="C2423" t="str">
            <v>ARMAÇÃO DE PILAR OU VIGA DE UMA ESTRUTURA CONVENCIONAL DE CONCRETO ARMADO EM UMA EDIFICAÇÃO TÉRREA OU SOBRADO UTILIZANDO AÇO CA-50 DE 12,5 MM - MONTAGEM. AF_12/2015</v>
          </cell>
          <cell r="D2423" t="str">
            <v>KG</v>
          </cell>
          <cell r="E2423" t="str">
            <v>14,48</v>
          </cell>
        </row>
        <row r="2424">
          <cell r="B2424">
            <v>92780</v>
          </cell>
          <cell r="C2424" t="str">
            <v>ARMAÇÃO DE PILAR OU VIGA DE UMA ESTRUTURA CONVENCIONAL DE CONCRETO ARMADO EM UMA EDIFICAÇÃO TÉRREA OU SOBRADO UTILIZANDO AÇO CA-50 DE 16,0 MM - MONTAGEM. AF_12/2015</v>
          </cell>
          <cell r="D2424" t="str">
            <v>KG</v>
          </cell>
          <cell r="E2424" t="str">
            <v>13,79</v>
          </cell>
        </row>
        <row r="2425">
          <cell r="B2425">
            <v>92781</v>
          </cell>
          <cell r="C2425" t="str">
            <v>ARMAÇÃO DE PILAR OU VIGA DE UMA ESTRUTURA CONVENCIONAL DE CONCRETO ARMADO EM UMA EDIFICAÇÃO TÉRREA OU SOBRADO UTILIZANDO AÇO CA-50 DE 20,0 MM - MONTAGEM. AF_12/2015</v>
          </cell>
          <cell r="D2425" t="str">
            <v>KG</v>
          </cell>
          <cell r="E2425" t="str">
            <v>15,53</v>
          </cell>
        </row>
        <row r="2426">
          <cell r="B2426">
            <v>92782</v>
          </cell>
          <cell r="C2426" t="str">
            <v>ARMAÇÃO DE PILAR OU VIGA DE UMA ESTRUTURA CONVENCIONAL DE CONCRETO ARMADO EM UMA EDIFICAÇÃO TÉRREA OU SOBRADO UTILIZANDO AÇO CA-50 DE 25,0 MM - MONTAGEM. AF_12/2015</v>
          </cell>
          <cell r="D2426" t="str">
            <v>KG</v>
          </cell>
          <cell r="E2426" t="str">
            <v>15,16</v>
          </cell>
        </row>
        <row r="2427">
          <cell r="B2427">
            <v>92783</v>
          </cell>
          <cell r="C2427" t="str">
            <v>ARMAÇÃO DE LAJE DE UMA ESTRUTURA CONVENCIONAL DE CONCRETO ARMADO EM UMA EDIFICAÇÃO TÉRREA OU SOBRADO UTILIZANDO AÇO CA-60 DE 4,2 MM - MONTAGEM. AF_12/2015</v>
          </cell>
          <cell r="D2427" t="str">
            <v>KG</v>
          </cell>
          <cell r="E2427" t="str">
            <v>20,81</v>
          </cell>
        </row>
        <row r="2428">
          <cell r="B2428">
            <v>92784</v>
          </cell>
          <cell r="C2428" t="str">
            <v>ARMAÇÃO DE LAJE DE UMA ESTRUTURA CONVENCIONAL DE CONCRETO ARMADO EM UMA EDIFICAÇÃO TÉRREA OU SOBRADO UTILIZANDO AÇO CA-60 DE 5,0 MM - MONTAGEM. AF_12/2015</v>
          </cell>
          <cell r="D2428" t="str">
            <v>KG</v>
          </cell>
          <cell r="E2428" t="str">
            <v>18,91</v>
          </cell>
        </row>
        <row r="2429">
          <cell r="B2429">
            <v>92785</v>
          </cell>
          <cell r="C2429" t="str">
            <v>ARMAÇÃO DE LAJE DE UMA ESTRUTURA CONVENCIONAL DE CONCRETO ARMADO EM UMA EDIFICAÇÃO TÉRREA OU SOBRADO UTILIZANDO AÇO CA-50 DE 6,3 MM - MONTAGEM. AF_12/2015</v>
          </cell>
          <cell r="D2429" t="str">
            <v>KG</v>
          </cell>
          <cell r="E2429" t="str">
            <v>18,55</v>
          </cell>
        </row>
        <row r="2430">
          <cell r="B2430">
            <v>92786</v>
          </cell>
          <cell r="C2430" t="str">
            <v>ARMAÇÃO DE LAJE DE UMA ESTRUTURA CONVENCIONAL DE CONCRETO ARMADO EM UMA EDIFICAÇÃO TÉRREA OU SOBRADO UTILIZANDO AÇO CA-50 DE 8,0 MM - MONTAGEM. AF_12/2015</v>
          </cell>
          <cell r="D2430" t="str">
            <v>KG</v>
          </cell>
          <cell r="E2430" t="str">
            <v>17,88</v>
          </cell>
        </row>
        <row r="2431">
          <cell r="B2431">
            <v>92787</v>
          </cell>
          <cell r="C2431" t="str">
            <v>ARMAÇÃO DE LAJE DE UMA ESTRUTURA CONVENCIONAL DE CONCRETO ARMADO EM UMA EDIFICAÇÃO TÉRREA OU SOBRADO UTILIZANDO AÇO CA-50 DE 10,0 MM - MONTAGEM. AF_12/2015</v>
          </cell>
          <cell r="D2431" t="str">
            <v>KG</v>
          </cell>
          <cell r="E2431" t="str">
            <v>16,19</v>
          </cell>
        </row>
        <row r="2432">
          <cell r="B2432">
            <v>92788</v>
          </cell>
          <cell r="C2432" t="str">
            <v>ARMAÇÃO DE LAJE DE UMA ESTRUTURA CONVENCIONAL DE CONCRETO ARMADO EM UMA EDIFICAÇÃO TÉRREA OU SOBRADO UTILIZANDO AÇO CA-50 DE 12,5 MM - MONTAGEM. AF_12/2015</v>
          </cell>
          <cell r="D2432" t="str">
            <v>KG</v>
          </cell>
          <cell r="E2432" t="str">
            <v>13,75</v>
          </cell>
        </row>
        <row r="2433">
          <cell r="B2433">
            <v>92789</v>
          </cell>
          <cell r="C2433" t="str">
            <v>ARMAÇÃO DE LAJE DE UMA ESTRUTURA CONVENCIONAL DE CONCRETO ARMADO EM UMA EDIFICAÇÃO TÉRREA OU SOBRADO UTILIZANDO AÇO CA-50 DE 16,0 MM - MONTAGEM. AF_12/2015</v>
          </cell>
          <cell r="D2433" t="str">
            <v>KG</v>
          </cell>
          <cell r="E2433" t="str">
            <v>13,25</v>
          </cell>
        </row>
        <row r="2434">
          <cell r="B2434">
            <v>92790</v>
          </cell>
          <cell r="C2434" t="str">
            <v>ARMAÇÃO DE LAJE DE UMA ESTRUTURA CONVENCIONAL DE CONCRETO ARMADO EM UMA EDIFICAÇÃO TÉRREA OU SOBRADO UTILIZANDO AÇO CA-50 DE 20,0 MM - MONTAGEM. AF_12/2015</v>
          </cell>
          <cell r="D2434" t="str">
            <v>KG</v>
          </cell>
          <cell r="E2434" t="str">
            <v>15,13</v>
          </cell>
        </row>
        <row r="2435">
          <cell r="B2435">
            <v>92791</v>
          </cell>
          <cell r="C2435" t="str">
            <v>CORTE E DOBRA DE AÇO CA-60, DIÂMETRO DE 5,0 MM, UTILIZADO EM ESTRUTURAS DIVERSAS, EXCETO LAJES. AF_12/2015</v>
          </cell>
          <cell r="D2435" t="str">
            <v>KG</v>
          </cell>
          <cell r="E2435" t="str">
            <v>14,48</v>
          </cell>
        </row>
        <row r="2436">
          <cell r="B2436">
            <v>92792</v>
          </cell>
          <cell r="C2436" t="str">
            <v>CORTE E DOBRA DE AÇO CA-50, DIÂMETRO DE 6,3 MM, UTILIZADO EM ESTRUTURAS DIVERSAS, EXCETO LAJES. AF_12/2015</v>
          </cell>
          <cell r="D2436" t="str">
            <v>KG</v>
          </cell>
          <cell r="E2436" t="str">
            <v>15,04</v>
          </cell>
        </row>
        <row r="2437">
          <cell r="B2437">
            <v>92793</v>
          </cell>
          <cell r="C2437" t="str">
            <v>CORTE E DOBRA DE AÇO CA-50, DIÂMETRO DE 8,0 MM, UTILIZADO EM ESTRUTURAS DIVERSAS, EXCETO LAJES. AF_12/2015</v>
          </cell>
          <cell r="D2437" t="str">
            <v>KG</v>
          </cell>
          <cell r="E2437" t="str">
            <v>15,16</v>
          </cell>
        </row>
        <row r="2438">
          <cell r="B2438">
            <v>92794</v>
          </cell>
          <cell r="C2438" t="str">
            <v>CORTE E DOBRA DE AÇO CA-50, DIÂMETRO DE 10,0 MM, UTILIZADO EM ESTRUTURAS DIVERSAS, EXCETO LAJES. AF_12/2015</v>
          </cell>
          <cell r="D2438" t="str">
            <v>KG</v>
          </cell>
          <cell r="E2438" t="str">
            <v>14,08</v>
          </cell>
        </row>
        <row r="2439">
          <cell r="B2439">
            <v>92795</v>
          </cell>
          <cell r="C2439" t="str">
            <v>CORTE E DOBRA DE AÇO CA-50, DIÂMETRO DE 12,5 MM, UTILIZADO EM ESTRUTURAS DIVERSAS, EXCETO LAJES. AF_12/2015</v>
          </cell>
          <cell r="D2439" t="str">
            <v>KG</v>
          </cell>
          <cell r="E2439" t="str">
            <v>12,10</v>
          </cell>
        </row>
        <row r="2440">
          <cell r="B2440">
            <v>92796</v>
          </cell>
          <cell r="C2440" t="str">
            <v>CORTE E DOBRA DE AÇO CA-50, DIÂMETRO DE 16,0 MM, UTILIZADO EM ESTRUTURAS DIVERSAS, EXCETO LAJES. AF_12/2015</v>
          </cell>
          <cell r="D2440" t="str">
            <v>KG</v>
          </cell>
          <cell r="E2440" t="str">
            <v>12,02</v>
          </cell>
        </row>
        <row r="2441">
          <cell r="B2441">
            <v>92797</v>
          </cell>
          <cell r="C2441" t="str">
            <v>CORTE E DOBRA DE AÇO CA-50, DIÂMETRO DE 20,0 MM, UTILIZADO EM ESTRUTURAS DIVERSAS, EXCETO LAJES. AF_12/2015</v>
          </cell>
          <cell r="D2441" t="str">
            <v>KG</v>
          </cell>
          <cell r="E2441" t="str">
            <v>14,18</v>
          </cell>
        </row>
        <row r="2442">
          <cell r="B2442">
            <v>92798</v>
          </cell>
          <cell r="C2442" t="str">
            <v>CORTE E DOBRA DE AÇO CA-50, DIÂMETRO DE 25,0 MM, UTILIZADO EM ESTRUTURAS DIVERSAS, EXCETO LAJES. AF_12/2015</v>
          </cell>
          <cell r="D2442" t="str">
            <v>KG</v>
          </cell>
          <cell r="E2442" t="str">
            <v>14,16</v>
          </cell>
        </row>
        <row r="2443">
          <cell r="B2443">
            <v>92799</v>
          </cell>
          <cell r="C2443" t="str">
            <v>CORTE E DOBRA DE AÇO CA-60, DIÂMETRO DE 4,2 MM, UTILIZADO EM LAJE. AF_12/2015</v>
          </cell>
          <cell r="D2443" t="str">
            <v>KG</v>
          </cell>
          <cell r="E2443" t="str">
            <v>14,88</v>
          </cell>
        </row>
        <row r="2444">
          <cell r="B2444">
            <v>92800</v>
          </cell>
          <cell r="C2444" t="str">
            <v>CORTE E DOBRA DE AÇO CA-60, DIÂMETRO DE 5,0 MM, UTILIZADO EM LAJE. AF_12/2015</v>
          </cell>
          <cell r="D2444" t="str">
            <v>KG</v>
          </cell>
          <cell r="E2444" t="str">
            <v>14,01</v>
          </cell>
        </row>
        <row r="2445">
          <cell r="B2445">
            <v>92801</v>
          </cell>
          <cell r="C2445" t="str">
            <v>CORTE E DOBRA DE AÇO CA-50, DIÂMETRO DE 6,3 MM, UTILIZADO EM LAJE. AF_12/2015</v>
          </cell>
          <cell r="D2445" t="str">
            <v>KG</v>
          </cell>
          <cell r="E2445" t="str">
            <v>14,77</v>
          </cell>
        </row>
        <row r="2446">
          <cell r="B2446">
            <v>92802</v>
          </cell>
          <cell r="C2446" t="str">
            <v>CORTE E DOBRA DE AÇO CA-50, DIÂMETRO DE 8,0 MM, UTILIZADO EM LAJE. AF_12/2015</v>
          </cell>
          <cell r="D2446" t="str">
            <v>KG</v>
          </cell>
          <cell r="E2446" t="str">
            <v>15,02</v>
          </cell>
        </row>
        <row r="2447">
          <cell r="B2447">
            <v>92803</v>
          </cell>
          <cell r="C2447" t="str">
            <v>CORTE E DOBRA DE AÇO CA-50, DIÂMETRO DE 10,0 MM, UTILIZADO EM LAJE. AF_12/2015</v>
          </cell>
          <cell r="D2447" t="str">
            <v>KG</v>
          </cell>
          <cell r="E2447" t="str">
            <v>13,99</v>
          </cell>
        </row>
        <row r="2448">
          <cell r="B2448">
            <v>92804</v>
          </cell>
          <cell r="C2448" t="str">
            <v>CORTE E DOBRA DE AÇO CA-50, DIÂMETRO DE 12,5 MM, UTILIZADO EM LAJE. AF_12/2015</v>
          </cell>
          <cell r="D2448" t="str">
            <v>KG</v>
          </cell>
          <cell r="E2448" t="str">
            <v>12,05</v>
          </cell>
        </row>
        <row r="2449">
          <cell r="B2449">
            <v>92805</v>
          </cell>
          <cell r="C2449" t="str">
            <v>CORTE E DOBRA DE AÇO CA-50, DIÂMETRO DE 16,0 MM, UTILIZADO EM LAJE. AF_12/2015</v>
          </cell>
          <cell r="D2449" t="str">
            <v>KG</v>
          </cell>
          <cell r="E2449" t="str">
            <v>11,99</v>
          </cell>
        </row>
        <row r="2450">
          <cell r="B2450">
            <v>92806</v>
          </cell>
          <cell r="C2450" t="str">
            <v>CORTE E DOBRA DE AÇO CA-50, DIÂMETRO DE 20,0 MM, UTILIZADO EM LAJE. AF_12/2015</v>
          </cell>
          <cell r="D2450" t="str">
            <v>KG</v>
          </cell>
          <cell r="E2450" t="str">
            <v>14,16</v>
          </cell>
        </row>
        <row r="2451">
          <cell r="B2451">
            <v>92875</v>
          </cell>
          <cell r="C2451" t="str">
            <v>CORTE E DOBRA DE AÇO CA-25, DIÂMETRO DE 6,3 MM. AF_12/2015</v>
          </cell>
          <cell r="D2451" t="str">
            <v>KG</v>
          </cell>
          <cell r="E2451" t="str">
            <v>13,78</v>
          </cell>
        </row>
        <row r="2452">
          <cell r="B2452">
            <v>92876</v>
          </cell>
          <cell r="C2452" t="str">
            <v>CORTE E DOBRA DE AÇO CA-25, DIÂMETRO DE 8,0 MM. AF_12/2015</v>
          </cell>
          <cell r="D2452" t="str">
            <v>KG</v>
          </cell>
          <cell r="E2452" t="str">
            <v>13,77</v>
          </cell>
        </row>
        <row r="2453">
          <cell r="B2453">
            <v>92877</v>
          </cell>
          <cell r="C2453" t="str">
            <v>CORTE E DOBRA DE AÇO CA-25, DIÂMETRO DE 10,0 MM. AF_12/2015</v>
          </cell>
          <cell r="D2453" t="str">
            <v>KG</v>
          </cell>
          <cell r="E2453" t="str">
            <v>15,11</v>
          </cell>
        </row>
        <row r="2454">
          <cell r="B2454">
            <v>92878</v>
          </cell>
          <cell r="C2454" t="str">
            <v>CORTE E DOBRA DE AÇO CA-25, DIÂMETRO DE 12,5 MM. AF_12/2015</v>
          </cell>
          <cell r="D2454" t="str">
            <v>KG</v>
          </cell>
          <cell r="E2454" t="str">
            <v>14,97</v>
          </cell>
        </row>
        <row r="2455">
          <cell r="B2455">
            <v>92879</v>
          </cell>
          <cell r="C2455" t="str">
            <v>CORTE E DOBRA DE AÇO CA-25, DIÂMETRO DE 16,0 MM. AF_12/2015</v>
          </cell>
          <cell r="D2455" t="str">
            <v>KG</v>
          </cell>
          <cell r="E2455" t="str">
            <v>14,89</v>
          </cell>
        </row>
        <row r="2456">
          <cell r="B2456">
            <v>92880</v>
          </cell>
          <cell r="C2456" t="str">
            <v>CORTE E DOBRA DE AÇO CA-25, DIÂMETRO DE 20,0 MM. AF_12/2015</v>
          </cell>
          <cell r="D2456" t="str">
            <v>KG</v>
          </cell>
          <cell r="E2456" t="str">
            <v>15,25</v>
          </cell>
        </row>
        <row r="2457">
          <cell r="B2457">
            <v>92881</v>
          </cell>
          <cell r="C2457" t="str">
            <v>CORTE E DOBRA DE AÇO CA-25, DIÂMETRO DE 25,0 MM. AF_12/2015</v>
          </cell>
          <cell r="D2457" t="str">
            <v>KG</v>
          </cell>
          <cell r="E2457" t="str">
            <v>15,23</v>
          </cell>
        </row>
        <row r="2458">
          <cell r="B2458">
            <v>92882</v>
          </cell>
          <cell r="C2458" t="str">
            <v>ARMAÇÃO UTILIZANDO AÇO CA-25 DE 6,3 MM - MONTAGEM. AF_12/2015</v>
          </cell>
          <cell r="D2458" t="str">
            <v>KG</v>
          </cell>
          <cell r="E2458" t="str">
            <v>16,91</v>
          </cell>
        </row>
        <row r="2459">
          <cell r="B2459">
            <v>92883</v>
          </cell>
          <cell r="C2459" t="str">
            <v>ARMAÇÃO UTILIZANDO AÇO CA-25 DE 8,0 MM - MONTAGEM. AF_12/2015</v>
          </cell>
          <cell r="D2459" t="str">
            <v>KG</v>
          </cell>
          <cell r="E2459" t="str">
            <v>16,25</v>
          </cell>
        </row>
        <row r="2460">
          <cell r="B2460">
            <v>92884</v>
          </cell>
          <cell r="C2460" t="str">
            <v>ARMAÇÃO UTILIZANDO AÇO CA-25 DE 10,0 MM - MONTAGEM. AF_12/2015</v>
          </cell>
          <cell r="D2460" t="str">
            <v>KG</v>
          </cell>
          <cell r="E2460" t="str">
            <v>17,09</v>
          </cell>
        </row>
        <row r="2461">
          <cell r="B2461">
            <v>92885</v>
          </cell>
          <cell r="C2461" t="str">
            <v>ARMAÇÃO UTILIZANDO AÇO CA-25 DE 12,5 MM - MONTAGEM. AF_12/2015</v>
          </cell>
          <cell r="D2461" t="str">
            <v>KG</v>
          </cell>
          <cell r="E2461" t="str">
            <v>16,57</v>
          </cell>
        </row>
        <row r="2462">
          <cell r="B2462">
            <v>92886</v>
          </cell>
          <cell r="C2462" t="str">
            <v>ARMAÇÃO UTILIZANDO AÇO CA-25 DE 16,0 MM - MONTAGEM. AF_12/2015</v>
          </cell>
          <cell r="D2462" t="str">
            <v>KG</v>
          </cell>
          <cell r="E2462" t="str">
            <v>16,13</v>
          </cell>
        </row>
        <row r="2463">
          <cell r="B2463">
            <v>92887</v>
          </cell>
          <cell r="C2463" t="str">
            <v>ARMAÇÃO UTILIZANDO AÇO CA-25 DE 20,0 MM - MONTAGEM. AF_12/2015</v>
          </cell>
          <cell r="D2463" t="str">
            <v>KG</v>
          </cell>
          <cell r="E2463" t="str">
            <v>16,24</v>
          </cell>
        </row>
        <row r="2464">
          <cell r="B2464">
            <v>92888</v>
          </cell>
          <cell r="C2464" t="str">
            <v>ARMAÇÃO UTILIZANDO AÇO CA-25 DE 25,0 MM - MONTAGEM. AF_12/2015</v>
          </cell>
          <cell r="D2464" t="str">
            <v>KG</v>
          </cell>
          <cell r="E2464" t="str">
            <v>16,02</v>
          </cell>
        </row>
        <row r="2465">
          <cell r="B2465">
            <v>92915</v>
          </cell>
          <cell r="C2465" t="str">
            <v>ARMAÇÃO DE ESTRUTURAS DE CONCRETO ARMADO, EXCETO VIGAS, PILARES, LAJES E FUNDAÇÕES, UTILIZANDO AÇO CA-60 DE 5,0 MM - MONTAGEM. AF_12/2015</v>
          </cell>
          <cell r="D2465" t="str">
            <v>KG</v>
          </cell>
          <cell r="E2465" t="str">
            <v>19,67</v>
          </cell>
        </row>
        <row r="2466">
          <cell r="B2466">
            <v>92916</v>
          </cell>
          <cell r="C2466" t="str">
            <v>ARMAÇÃO DE ESTRUTURAS DE CONCRETO ARMADO, EXCETO VIGAS, PILARES, LAJES E FUNDAÇÕES, UTILIZANDO AÇO CA-50 DE 6,3 MM - MONTAGEM. AF_12/2015</v>
          </cell>
          <cell r="D2466" t="str">
            <v>KG</v>
          </cell>
          <cell r="E2466" t="str">
            <v>19,14</v>
          </cell>
        </row>
        <row r="2467">
          <cell r="B2467">
            <v>92917</v>
          </cell>
          <cell r="C2467" t="str">
            <v>ARMAÇÃO DE ESTRUTURAS DE CONCRETO ARMADO, EXCETO VIGAS, PILARES, LAJES E FUNDAÇÕES, UTILIZANDO AÇO CA-50 DE 8,0 MM - MONTAGEM. AF_12/2015</v>
          </cell>
          <cell r="D2467" t="str">
            <v>KG</v>
          </cell>
          <cell r="E2467" t="str">
            <v>18,36</v>
          </cell>
        </row>
        <row r="2468">
          <cell r="B2468">
            <v>92919</v>
          </cell>
          <cell r="C2468" t="str">
            <v>ARMAÇÃO DE ESTRUTURAS DE CONCRETO ARMADO, EXCETO VIGAS, PILARES, LAJES E FUNDAÇÕES, UTILIZANDO AÇO CA-50 DE 10,0 MM - MONTAGEM. AF_12/2015</v>
          </cell>
          <cell r="D2468" t="str">
            <v>KG</v>
          </cell>
          <cell r="E2468" t="str">
            <v>16,60</v>
          </cell>
        </row>
        <row r="2469">
          <cell r="B2469">
            <v>92921</v>
          </cell>
          <cell r="C2469" t="str">
            <v>ARMAÇÃO DE ESTRUTURAS DE CONCRETO ARMADO, EXCETO VIGAS, PILARES, LAJES E FUNDAÇÕES, UTILIZANDO AÇO CA-50 DE 12,5 MM - MONTAGEM. AF_12/2015</v>
          </cell>
          <cell r="D2469" t="str">
            <v>KG</v>
          </cell>
          <cell r="E2469" t="str">
            <v>14,08</v>
          </cell>
        </row>
        <row r="2470">
          <cell r="B2470">
            <v>92922</v>
          </cell>
          <cell r="C2470" t="str">
            <v>ARMAÇÃO DE ESTRUTURAS DE CONCRETO ARMADO, EXCETO VIGAS, PILARES, LAJES E FUNDAÇÕES, UTILIZANDO AÇO CA-50 DE 16,0 MM - MONTAGEM. AF_12/2015</v>
          </cell>
          <cell r="D2470" t="str">
            <v>KG</v>
          </cell>
          <cell r="E2470" t="str">
            <v>13,52</v>
          </cell>
        </row>
        <row r="2471">
          <cell r="B2471">
            <v>92923</v>
          </cell>
          <cell r="C2471" t="str">
            <v>ARMAÇÃO DE ESTRUTURAS DE CONCRETO ARMADO, EXCETO VIGAS, PILARES, LAJES E FUNDAÇÕES, UTILIZANDO AÇO CA-50 DE 20,0 MM - MONTAGEM. AF_12/2015</v>
          </cell>
          <cell r="D2471" t="str">
            <v>KG</v>
          </cell>
          <cell r="E2471" t="str">
            <v>15,35</v>
          </cell>
        </row>
        <row r="2472">
          <cell r="B2472">
            <v>92924</v>
          </cell>
          <cell r="C2472" t="str">
            <v>ARMAÇÃO DE ESTRUTURAS DE CONCRETO ARMADO, EXCETO VIGAS, PILARES, LAJES E FUNDAÇÕES, UTILIZANDO AÇO CA-50 DE 25,0 MM - MONTAGEM. AF_12/2015</v>
          </cell>
          <cell r="D2472" t="str">
            <v>KG</v>
          </cell>
          <cell r="E2472" t="str">
            <v>15,06</v>
          </cell>
        </row>
        <row r="2473">
          <cell r="B2473">
            <v>95445</v>
          </cell>
          <cell r="C2473" t="str">
            <v>CORTE E DOBRA DE AÇO CA-60, DIÂMETRO DE 5,0 MM, UTILIZADO EM ESTRIBO CONTÍNUO HELICOIDAL. AF_09/2021</v>
          </cell>
          <cell r="D2473" t="str">
            <v>KG</v>
          </cell>
          <cell r="E2473" t="str">
            <v>13,14</v>
          </cell>
        </row>
        <row r="2474">
          <cell r="B2474">
            <v>95446</v>
          </cell>
          <cell r="C2474" t="str">
            <v>CORTE E DOBRA DE AÇO CA-50, DIÂMETRO DE 6,3 MM, UTILIZADO EM ESTRIBO CONTÍNUO HELICOIDAL. AF_09/2021</v>
          </cell>
          <cell r="D2474" t="str">
            <v>KG</v>
          </cell>
          <cell r="E2474" t="str">
            <v>14,31</v>
          </cell>
        </row>
        <row r="2475">
          <cell r="B2475">
            <v>95448</v>
          </cell>
          <cell r="C2475" t="str">
            <v>CORTE E DOBRA DE AÇO CA-50, DIÂMERO DE 32 MM, UTILIZADO EM ESTRUTURAS DIVERSAS, EXCETO LAJE. AF_10/2016</v>
          </cell>
          <cell r="D2475" t="str">
            <v>KG</v>
          </cell>
          <cell r="E2475" t="str">
            <v>15,55</v>
          </cell>
        </row>
        <row r="2476">
          <cell r="B2476">
            <v>95576</v>
          </cell>
          <cell r="C2476" t="str">
            <v>MONTAGEM DE ARMADURA DE ESTACAS, DIÂMETRO = 8,0 MM. AF_09/2021</v>
          </cell>
          <cell r="D2476" t="str">
            <v>KG</v>
          </cell>
          <cell r="E2476" t="str">
            <v>17,25</v>
          </cell>
        </row>
        <row r="2477">
          <cell r="B2477">
            <v>95577</v>
          </cell>
          <cell r="C2477" t="str">
            <v>MONTAGEM DE ARMADURA DE ESTACAS, DIÂMETRO = 10,0 MM. AF_09/2021</v>
          </cell>
          <cell r="D2477" t="str">
            <v>KG</v>
          </cell>
          <cell r="E2477" t="str">
            <v>15,30</v>
          </cell>
        </row>
        <row r="2478">
          <cell r="B2478">
            <v>95578</v>
          </cell>
          <cell r="C2478" t="str">
            <v>MONTAGEM DE ARMADURA DE ESTACAS, DIÂMETRO = 12,5 MM. AF_09/2021</v>
          </cell>
          <cell r="D2478" t="str">
            <v>KG</v>
          </cell>
          <cell r="E2478" t="str">
            <v>12,96</v>
          </cell>
        </row>
        <row r="2479">
          <cell r="B2479">
            <v>95579</v>
          </cell>
          <cell r="C2479" t="str">
            <v>MONTAGEM DE ARMADURA DE ESTACAS, DIÂMETRO = 16,0 MM. AF_09/2021</v>
          </cell>
          <cell r="D2479" t="str">
            <v>KG</v>
          </cell>
          <cell r="E2479" t="str">
            <v>12,72</v>
          </cell>
        </row>
        <row r="2480">
          <cell r="B2480">
            <v>95580</v>
          </cell>
          <cell r="C2480" t="str">
            <v>MONTAGEM DE ARMADURA DE ESTACAS, DIÂMETRO = 20,0 MM. AF_09/2021</v>
          </cell>
          <cell r="D2480" t="str">
            <v>KG</v>
          </cell>
          <cell r="E2480" t="str">
            <v>14,83</v>
          </cell>
        </row>
        <row r="2481">
          <cell r="B2481">
            <v>95581</v>
          </cell>
          <cell r="C2481" t="str">
            <v>MONTAGEM DE ARMADURA DE ESTACAS, DIÂMETRO = 25,0 MM. AF_09/2021</v>
          </cell>
          <cell r="D2481" t="str">
            <v>KG</v>
          </cell>
          <cell r="E2481" t="str">
            <v>14,79</v>
          </cell>
        </row>
        <row r="2482">
          <cell r="B2482">
            <v>95582</v>
          </cell>
          <cell r="C2482" t="str">
            <v>MONTAGEM DE ARMADURA DE ESTACAS, DIÂMETRO = 32,0 MM. AF_09/2021</v>
          </cell>
          <cell r="D2482" t="str">
            <v>KG</v>
          </cell>
          <cell r="E2482" t="str">
            <v>16,17</v>
          </cell>
        </row>
        <row r="2483">
          <cell r="B2483">
            <v>95583</v>
          </cell>
          <cell r="C2483" t="str">
            <v>MONTAGEM DE ARMADURA TRANSVERSAL DE ESTACAS DE SEÇÃO CIRCULAR, DIÂMETRO = 5,0 MM. AF_09/2021</v>
          </cell>
          <cell r="D2483" t="str">
            <v>KG</v>
          </cell>
          <cell r="E2483" t="str">
            <v>17,84</v>
          </cell>
        </row>
        <row r="2484">
          <cell r="B2484">
            <v>95584</v>
          </cell>
          <cell r="C2484" t="str">
            <v>MONTAGEM DE ARMADURA TRANSVERSAL DE ESTACAS DE SEÇÃO CIRCULAR, DIÂMETRO = 6,30 MM. AF_09/2021</v>
          </cell>
          <cell r="D2484" t="str">
            <v>KG</v>
          </cell>
          <cell r="E2484" t="str">
            <v>17,43</v>
          </cell>
        </row>
        <row r="2485">
          <cell r="B2485">
            <v>95592</v>
          </cell>
          <cell r="C2485" t="str">
            <v>MONTAGEM DE ARMADURA TRANVERSAL DE ESTACAS DE SEÇÃO RETANGULAR, DIÂMETRO = 5,0 MM. AF_09/2021</v>
          </cell>
          <cell r="D2485" t="str">
            <v>KG</v>
          </cell>
          <cell r="E2485" t="str">
            <v>19,18</v>
          </cell>
        </row>
        <row r="2486">
          <cell r="B2486">
            <v>95593</v>
          </cell>
          <cell r="C2486" t="str">
            <v>MONTAGEM DE ARMADURA TRANSVERSAL DE ESTACAS DE SEÇÃO RETANGULAR, DIÂMETRO = 6,30 MM. AF_09/2021</v>
          </cell>
          <cell r="D2486" t="str">
            <v>KG</v>
          </cell>
          <cell r="E2486" t="str">
            <v>18,16</v>
          </cell>
        </row>
        <row r="2487">
          <cell r="B2487">
            <v>95943</v>
          </cell>
          <cell r="C2487" t="str">
            <v>ARMAÇÃO DE ESCADA, DE UMA ESTRUTURA CONVENCIONAL DE CONCRETO ARMADO UTILIZANDO AÇO CA-60 DE 5,0 MM - MONTAGEM. AF_11/2020</v>
          </cell>
          <cell r="D2487" t="str">
            <v>KG</v>
          </cell>
          <cell r="E2487" t="str">
            <v>23,96</v>
          </cell>
        </row>
        <row r="2488">
          <cell r="B2488">
            <v>95944</v>
          </cell>
          <cell r="C2488" t="str">
            <v>ARMAÇÃO DE ESCADA, DE UMA ESTRUTURA CONVENCIONAL DE CONCRETO ARMADO UTILIZANDO AÇO CA-50 DE 6,3 MM - MONTAGEM. AF_11/2020</v>
          </cell>
          <cell r="D2488" t="str">
            <v>KG</v>
          </cell>
          <cell r="E2488" t="str">
            <v>22,94</v>
          </cell>
        </row>
        <row r="2489">
          <cell r="B2489">
            <v>95945</v>
          </cell>
          <cell r="C2489" t="str">
            <v>ARMAÇÃO DE ESCADA, DE UMA ESTRUTURA CONVENCIONAL DE CONCRETO ARMADO UTILIZANDO AÇO CA-50 DE 8,0 MM - MONTAGEM. AF_11/2020</v>
          </cell>
          <cell r="D2489" t="str">
            <v>KG</v>
          </cell>
          <cell r="E2489" t="str">
            <v>20,08</v>
          </cell>
        </row>
        <row r="2490">
          <cell r="B2490">
            <v>95946</v>
          </cell>
          <cell r="C2490" t="str">
            <v>ARMAÇÃO DE ESCADA, DE UMA ESTRUTURA CONVENCIONAL DE CONCRETO ARMADO UTILIZANDO AÇO CA-50 DE 10,0 MM - MONTAGEM. AF_11/2020</v>
          </cell>
          <cell r="D2490" t="str">
            <v>KG</v>
          </cell>
          <cell r="E2490" t="str">
            <v>16,98</v>
          </cell>
        </row>
        <row r="2491">
          <cell r="B2491">
            <v>95947</v>
          </cell>
          <cell r="C2491" t="str">
            <v>ARMAÇÃO DE ESCADA, DE UMA ESTRUTURA CONVENCIONAL DE CONCRETO ARMADO UTILIZANDO AÇO CA-50 DE 12,5 MM - MONTAGEM. AF_11/2020</v>
          </cell>
          <cell r="D2491" t="str">
            <v>KG</v>
          </cell>
          <cell r="E2491" t="str">
            <v>13,71</v>
          </cell>
        </row>
        <row r="2492">
          <cell r="B2492">
            <v>95948</v>
          </cell>
          <cell r="C2492" t="str">
            <v>ARMAÇÃO DE ESCADA, DE UMA ESTRUTURA CONVENCIONAL DE CONCRETO ARMADO UTILIZANDO AÇO CA-50 DE 16,0 MM - MONTAGEM. AF_11/2020</v>
          </cell>
          <cell r="D2492" t="str">
            <v>KG</v>
          </cell>
          <cell r="E2492" t="str">
            <v>12,73</v>
          </cell>
        </row>
        <row r="2493">
          <cell r="B2493">
            <v>96544</v>
          </cell>
          <cell r="C2493" t="str">
            <v>ARMAÇÃO DE BLOCO, VIGA BALDRAME OU SAPATA UTILIZANDO AÇO CA-50 DE 6,3 MM - MONTAGEM. AF_06/2017</v>
          </cell>
          <cell r="D2493" t="str">
            <v>KG</v>
          </cell>
          <cell r="E2493" t="str">
            <v>20,08</v>
          </cell>
        </row>
        <row r="2494">
          <cell r="B2494">
            <v>96545</v>
          </cell>
          <cell r="C2494" t="str">
            <v>ARMAÇÃO DE BLOCO, VIGA BALDRAME OU SAPATA UTILIZANDO AÇO CA-50 DE 8 MM - MONTAGEM. AF_06/2017</v>
          </cell>
          <cell r="D2494" t="str">
            <v>KG</v>
          </cell>
          <cell r="E2494" t="str">
            <v>19,09</v>
          </cell>
        </row>
        <row r="2495">
          <cell r="B2495">
            <v>96546</v>
          </cell>
          <cell r="C2495" t="str">
            <v>ARMAÇÃO DE BLOCO, VIGA BALDRAME OU SAPATA UTILIZANDO AÇO CA-50 DE 10 MM - MONTAGEM. AF_06/2017</v>
          </cell>
          <cell r="D2495" t="str">
            <v>KG</v>
          </cell>
          <cell r="E2495" t="str">
            <v>17,22</v>
          </cell>
        </row>
        <row r="2496">
          <cell r="B2496">
            <v>96547</v>
          </cell>
          <cell r="C2496" t="str">
            <v>ARMAÇÃO DE BLOCO, VIGA BALDRAME OU SAPATA UTILIZANDO AÇO CA-50 DE 12,5 MM - MONTAGEM. AF_06/2017</v>
          </cell>
          <cell r="D2496" t="str">
            <v>KG</v>
          </cell>
          <cell r="E2496" t="str">
            <v>14,61</v>
          </cell>
        </row>
        <row r="2497">
          <cell r="B2497">
            <v>96548</v>
          </cell>
          <cell r="C2497" t="str">
            <v>ARMAÇÃO DE BLOCO, VIGA BALDRAME OU SAPATA UTILIZANDO AÇO CA-50 DE 16 MM - MONTAGEM. AF_06/2017</v>
          </cell>
          <cell r="D2497" t="str">
            <v>KG</v>
          </cell>
          <cell r="E2497" t="str">
            <v>13,99</v>
          </cell>
        </row>
        <row r="2498">
          <cell r="B2498">
            <v>96549</v>
          </cell>
          <cell r="C2498" t="str">
            <v>ARMAÇÃO DE BLOCO, VIGA BALDRAME OU SAPATA UTILIZANDO AÇO CA-50 DE 20 MM - MONTAGEM. AF_06/2017</v>
          </cell>
          <cell r="D2498" t="str">
            <v>KG</v>
          </cell>
          <cell r="E2498" t="str">
            <v>15,77</v>
          </cell>
        </row>
        <row r="2499">
          <cell r="B2499">
            <v>96550</v>
          </cell>
          <cell r="C2499" t="str">
            <v>ARMAÇÃO DE BLOCO, VIGA BALDRAME OU SAPATA UTILIZANDO AÇO CA-50 DE 25 MM - MONTAGEM. AF_06/2017</v>
          </cell>
          <cell r="D2499" t="str">
            <v>KG</v>
          </cell>
          <cell r="E2499" t="str">
            <v>15,45</v>
          </cell>
        </row>
        <row r="2500">
          <cell r="B2500">
            <v>100064</v>
          </cell>
          <cell r="C2500" t="str">
            <v>ARMAÇÃO DO SISTEMA DE PAREDES DE CONCRETO, EXECUTADA COMO ARMADURA POSITIVA DE LAJES, TELA Q-159. AF_06/2019</v>
          </cell>
          <cell r="D2500" t="str">
            <v>KG</v>
          </cell>
          <cell r="E2500" t="str">
            <v>15,09</v>
          </cell>
        </row>
        <row r="2501">
          <cell r="B2501">
            <v>100066</v>
          </cell>
          <cell r="C2501" t="str">
            <v>ARMAÇÃO DO SISTEMA DE PAREDES DE CONCRETO, EXECUTADA COMO ARMADURA POSITIVA DE LAJES, TELA Q-196. AF_06/2019</v>
          </cell>
          <cell r="D2501" t="str">
            <v>KG</v>
          </cell>
          <cell r="E2501" t="str">
            <v>15,09</v>
          </cell>
        </row>
        <row r="2502">
          <cell r="B2502">
            <v>100067</v>
          </cell>
          <cell r="C2502" t="str">
            <v>ARMAÇÃO DO SISTEMA DE PAREDES DE CONCRETO, EXECUTADA COMO REFORÇO, VERGALHÃO DE 5,0 MM DE DIÂMETRO. AF_06/2019</v>
          </cell>
          <cell r="D2502" t="str">
            <v>KG</v>
          </cell>
          <cell r="E2502" t="str">
            <v>15,99</v>
          </cell>
        </row>
        <row r="2503">
          <cell r="B2503">
            <v>100068</v>
          </cell>
          <cell r="C2503" t="str">
            <v>ARMAÇÃO DO SISTEMA DE PAREDES DE CONCRETO, EXECUTADA COMO REFORÇO, VERGALHÃO DE 12,5 MM DE DIÂMETRO. AF_06/2019</v>
          </cell>
          <cell r="D2503" t="str">
            <v>KG</v>
          </cell>
          <cell r="E2503" t="str">
            <v>13,12</v>
          </cell>
        </row>
        <row r="2504">
          <cell r="B2504">
            <v>102920</v>
          </cell>
          <cell r="C2504" t="str">
            <v>ARMAÇÃO DE CINTA DE ALVENARIA ESTRUTURAL; DIÂMETRO DE 12,5 MM. AF_09/2021</v>
          </cell>
          <cell r="D2504" t="str">
            <v>KG</v>
          </cell>
          <cell r="E2504" t="str">
            <v>11,82</v>
          </cell>
        </row>
        <row r="2505">
          <cell r="B2505">
            <v>102921</v>
          </cell>
          <cell r="C2505" t="str">
            <v>ARMAÇÃO VERTICAL DE ALVENARIA ESTRUTURAL; DIÂMETRO DE 16,0 MM. AF_09/2021</v>
          </cell>
          <cell r="D2505" t="str">
            <v>KG</v>
          </cell>
          <cell r="E2505" t="str">
            <v>11,57</v>
          </cell>
        </row>
        <row r="2506">
          <cell r="B2506">
            <v>102922</v>
          </cell>
          <cell r="C2506" t="str">
            <v>ARMAÇÃO DE VERGA E CONTRAVERGA DE ALVENARIA ESTRUTURAL; DIÂMETRO DE 16,0 MM. AF_09/2021</v>
          </cell>
          <cell r="D2506" t="str">
            <v>KG</v>
          </cell>
          <cell r="E2506" t="str">
            <v>12,29</v>
          </cell>
        </row>
        <row r="2507">
          <cell r="B2507">
            <v>102923</v>
          </cell>
          <cell r="C2507" t="str">
            <v>ARMAÇÃO DE CINTA DE ALVENARIA ESTRUTURAL; DIÂMETRO DE 16,0 MM. AF_09/2021</v>
          </cell>
          <cell r="D2507" t="str">
            <v>KG</v>
          </cell>
          <cell r="E2507" t="str">
            <v>11,40</v>
          </cell>
        </row>
        <row r="2508">
          <cell r="B2508">
            <v>103088</v>
          </cell>
          <cell r="C2508" t="str">
            <v>ARMAÇÃO DE VERGA E CONTRAVERGA DE ALVENARIA ESTRUTURAL; DIÂMETRO DE 12,5 MM. AF_09/2021</v>
          </cell>
          <cell r="D2508" t="str">
            <v>KG</v>
          </cell>
          <cell r="E2508" t="str">
            <v>13,26</v>
          </cell>
        </row>
        <row r="2509">
          <cell r="B2509">
            <v>89993</v>
          </cell>
          <cell r="C2509" t="str">
            <v>GRAUTEAMENTO VERTICAL EM ALVENARIA ESTRUTURAL. AF_09/2021</v>
          </cell>
          <cell r="D2509" t="str">
            <v>M3</v>
          </cell>
          <cell r="E2509" t="str">
            <v>971,96</v>
          </cell>
        </row>
        <row r="2510">
          <cell r="B2510">
            <v>89994</v>
          </cell>
          <cell r="C2510" t="str">
            <v>GRAUTEAMENTO DE CINTA INTERMEDIÁRIA OU DE CONTRAVERGA EM ALVENARIA ESTRUTURAL. AF_09/2021</v>
          </cell>
          <cell r="D2510" t="str">
            <v>M3</v>
          </cell>
          <cell r="E2510" t="str">
            <v>853,64</v>
          </cell>
        </row>
        <row r="2511">
          <cell r="B2511">
            <v>89995</v>
          </cell>
          <cell r="C2511" t="str">
            <v>GRAUTEAMENTO DE CINTA SUPERIOR OU DE VERGA EM ALVENARIA ESTRUTURAL. AF_09/2021</v>
          </cell>
          <cell r="D2511" t="str">
            <v>M3</v>
          </cell>
          <cell r="E2511" t="str">
            <v>941,69</v>
          </cell>
        </row>
        <row r="2512">
          <cell r="B2512">
            <v>90278</v>
          </cell>
          <cell r="C2512" t="str">
            <v>GRAUTE FGK=15 MPA; TRAÇO 1:0,04:2,2:2,5 (EM MASSA SECA DE CIMENTO/CAL/AREIA GROSSA/BRITA 0) - PREPARO MECÂNICO COM BETONEIRA 400 L. AF_09/2021</v>
          </cell>
          <cell r="D2512" t="str">
            <v>M3</v>
          </cell>
          <cell r="E2512" t="str">
            <v>514,91</v>
          </cell>
        </row>
        <row r="2513">
          <cell r="B2513">
            <v>90279</v>
          </cell>
          <cell r="C2513" t="str">
            <v>GRAUTE FGK=20 MPA; TRAÇO 1:0,04:1,8:2,1 (EM MASSA SECA DE CIMENTO/ CAL/ AREIA GROSSA/ BRITA 0) - PREPARO MECÂNICO COM BETONEIRA 400 L. AF_09/2021</v>
          </cell>
          <cell r="D2513" t="str">
            <v>M3</v>
          </cell>
          <cell r="E2513" t="str">
            <v>571,45</v>
          </cell>
        </row>
        <row r="2514">
          <cell r="B2514">
            <v>90280</v>
          </cell>
          <cell r="C2514" t="str">
            <v>GRAUTE FGK=25 MPA; TRAÇO 1:0,02:1,3:1,6 (EM MASSA SECA DE CIMENTO/ CAL/ AREIA GROSSA/ BRITA 0) - PREPARO MECÂNICO COM BETONEIRA 400 L. AF_09/2021</v>
          </cell>
          <cell r="D2514" t="str">
            <v>M3</v>
          </cell>
          <cell r="E2514" t="str">
            <v>641,07</v>
          </cell>
        </row>
        <row r="2515">
          <cell r="B2515">
            <v>90281</v>
          </cell>
          <cell r="C2515" t="str">
            <v>GRAUTE FGK=30 MPA; TRAÇO 1:0,02:0,9:1,2 (EM MASSA SECA DE CIMENTO/ CAL/ AREIA GROSSA/ BRITA 0) - PREPARO MECÂNICO COM BETONEIRA 400 L. AF_09/2021</v>
          </cell>
          <cell r="D2515" t="str">
            <v>M3</v>
          </cell>
          <cell r="E2515" t="str">
            <v>755,18</v>
          </cell>
        </row>
        <row r="2516">
          <cell r="B2516">
            <v>90282</v>
          </cell>
          <cell r="C2516" t="str">
            <v>GRAUTE FGK=15 MPA; TRAÇO 1:2,2:2,5:0,3 (EM MASSA SECA DE CIMENTO/ AREIA GROSSA/ BRITA 0/ ADITIVO) - PREPARO MECÂNICO COM BETONEIRA 400 L. AF_09/2021</v>
          </cell>
          <cell r="D2516" t="str">
            <v>M3</v>
          </cell>
          <cell r="E2516" t="str">
            <v>507,67</v>
          </cell>
        </row>
        <row r="2517">
          <cell r="B2517">
            <v>90283</v>
          </cell>
          <cell r="C2517" t="str">
            <v>GRAUTE FGK=20 MPA; TRAÇO 1:1,8:2,1:0,4 (EM MASSA SECA DE CIMENTO/ AREIA GROSSA/ BRITA 0/ ADITIVO) - PREPARO MECÂNICO COM BETONEIRA 400 L. AF_09/2021</v>
          </cell>
          <cell r="D2517" t="str">
            <v>M3</v>
          </cell>
          <cell r="E2517" t="str">
            <v>565,20</v>
          </cell>
        </row>
        <row r="2518">
          <cell r="B2518">
            <v>90284</v>
          </cell>
          <cell r="C2518" t="str">
            <v>GRAUTE FGK=25 MPA; TRAÇO 1:1,3:1,6:0,4 (EM MASSA SECA DE CIMENTO/ AREIA GROSSA/ BRITA 0/ ADITIVO) - PREPARO MECÂNICO COM BETONEIRA 400 L. AF_09/2021</v>
          </cell>
          <cell r="D2518" t="str">
            <v>M3</v>
          </cell>
          <cell r="E2518" t="str">
            <v>638,79</v>
          </cell>
        </row>
        <row r="2519">
          <cell r="B2519">
            <v>90285</v>
          </cell>
          <cell r="C2519" t="str">
            <v>GRAUTE FGK=30 MPA; TRAÇO 1:0,9:1,2:0,6 (EM MASSA SECA DE CIMENTO/ AREIA GROSSA/ BRITA 0/ ADITIVO) - PREPARO MECÂNICO COM BETONEIRA 400 L. AF_09/2021</v>
          </cell>
          <cell r="D2519" t="str">
            <v>M3</v>
          </cell>
          <cell r="E2519" t="str">
            <v>760,59</v>
          </cell>
        </row>
        <row r="2520">
          <cell r="B2520">
            <v>94962</v>
          </cell>
          <cell r="C2520" t="str">
            <v>CONCRETO MAGRO PARA LASTRO, TRAÇO 1:4,5:4,5 (EM MASSA SECA DE CIMENTO/ AREIA MÉDIA/ BRITA 1) - PREPARO MECÂNICO COM BETONEIRA 400 L. AF_05/2021</v>
          </cell>
          <cell r="D2520" t="str">
            <v>M3</v>
          </cell>
          <cell r="E2520" t="str">
            <v>389,53</v>
          </cell>
        </row>
        <row r="2521">
          <cell r="B2521">
            <v>94963</v>
          </cell>
          <cell r="C2521" t="str">
            <v>CONCRETO FCK = 15MPA, TRAÇO 1:3,4:3,5 (EM MASSA SECA DE CIMENTO/ AREIA MÉDIA/ BRITA 1) - PREPARO MECÂNICO COM BETONEIRA 400 L. AF_05/2021</v>
          </cell>
          <cell r="D2521" t="str">
            <v>M3</v>
          </cell>
          <cell r="E2521" t="str">
            <v>437,86</v>
          </cell>
        </row>
        <row r="2522">
          <cell r="B2522">
            <v>94964</v>
          </cell>
          <cell r="C2522" t="str">
            <v>CONCRETO FCK = 20MPA, TRAÇO 1:2,7:3 (EM MASSA SECA DE CIMENTO/ AREIA MÉDIA/ BRITA 1) - PREPARO MECÂNICO COM BETONEIRA 400 L. AF_05/2021</v>
          </cell>
          <cell r="D2522" t="str">
            <v>M3</v>
          </cell>
          <cell r="E2522" t="str">
            <v>480,94</v>
          </cell>
        </row>
        <row r="2523">
          <cell r="B2523">
            <v>94965</v>
          </cell>
          <cell r="C2523" t="str">
            <v>CONCRETO FCK = 25MPA, TRAÇO 1:2,3:2,7 (EM MASSA SECA DE CIMENTO/ AREIA MÉDIA/ BRITA 1) - PREPARO MECÂNICO COM BETONEIRA 400 L. AF_05/2021</v>
          </cell>
          <cell r="D2523" t="str">
            <v>M3</v>
          </cell>
          <cell r="E2523" t="str">
            <v>504,66</v>
          </cell>
        </row>
        <row r="2524">
          <cell r="B2524">
            <v>94966</v>
          </cell>
          <cell r="C2524" t="str">
            <v>CONCRETO FCK = 30MPA, TRAÇO 1:2,1:2,5 (EM MASSA SECA DE CIMENTO/ AREIA MÉDIA/ BRITA 1) - PREPARO MECÂNICO COM BETONEIRA 400 L. AF_05/2021</v>
          </cell>
          <cell r="D2524" t="str">
            <v>M3</v>
          </cell>
          <cell r="E2524" t="str">
            <v>524,06</v>
          </cell>
        </row>
        <row r="2525">
          <cell r="B2525">
            <v>94967</v>
          </cell>
          <cell r="C2525" t="str">
            <v>CONCRETO FCK = 40MPA, TRAÇO 1:1,6:1,9 (EM MASSA SECA DE CIMENTO/ AREIA MÉDIA/ BRITA 1) - PREPARO MECÂNICO COM BETONEIRA 400 L. AF_05/2021</v>
          </cell>
          <cell r="D2525" t="str">
            <v>M3</v>
          </cell>
          <cell r="E2525" t="str">
            <v>604,32</v>
          </cell>
        </row>
        <row r="2526">
          <cell r="B2526">
            <v>94968</v>
          </cell>
          <cell r="C2526" t="str">
            <v>CONCRETO MAGRO PARA LASTRO, TRAÇO 1:4,5:4,5 (EM MASSA SECA DE CIMENTO/ AREIA MÉDIA/ BRITA 1) - PREPARO MECÂNICO COM BETONEIRA 600 L. AF_05/2021</v>
          </cell>
          <cell r="D2526" t="str">
            <v>M3</v>
          </cell>
          <cell r="E2526" t="str">
            <v>388,05</v>
          </cell>
        </row>
        <row r="2527">
          <cell r="B2527">
            <v>94969</v>
          </cell>
          <cell r="C2527" t="str">
            <v>CONCRETO FCK = 15MPA, TRAÇO 1:3,4:3,5 (EM MASSA SECA DE CIMENTO/ AREIA MÉDIA/ BRITA 1) - PREPARO MECÂNICO COM BETONEIRA 600 L. AF_05/2021</v>
          </cell>
          <cell r="D2527" t="str">
            <v>M3</v>
          </cell>
          <cell r="E2527" t="str">
            <v>433,67</v>
          </cell>
        </row>
        <row r="2528">
          <cell r="B2528">
            <v>94970</v>
          </cell>
          <cell r="C2528" t="str">
            <v>CONCRETO FCK = 20MPA, TRAÇO 1:2,7:3 (EM MASSA SECA DE CIMENTO/ AREIA MÉDIA/ BRITA 1) - PREPARO MECÂNICO COM BETONEIRA 600 L. AF_05/2021</v>
          </cell>
          <cell r="D2528" t="str">
            <v>M3</v>
          </cell>
          <cell r="E2528" t="str">
            <v>472,00</v>
          </cell>
        </row>
        <row r="2529">
          <cell r="B2529">
            <v>94971</v>
          </cell>
          <cell r="C2529" t="str">
            <v>CONCRETO FCK = 25MPA, TRAÇO 1:2,3:2,7 (EM MASSA SECA DE CIMENTO/ AREIA MÉDIA/ BRITA 1) - PREPARO MECÂNICO COM BETONEIRA 600 L. AF_05/2021</v>
          </cell>
          <cell r="D2529" t="str">
            <v>M3</v>
          </cell>
          <cell r="E2529" t="str">
            <v>500,76</v>
          </cell>
        </row>
        <row r="2530">
          <cell r="B2530">
            <v>94972</v>
          </cell>
          <cell r="C2530" t="str">
            <v>CONCRETO FCK = 30MPA, TRAÇO 1:2,1:2,5 (EM MASSA SECA DE CIMENTO/ AREIA MÉDIA/ BRITA 1) - PREPARO MECÂNICO COM BETONEIRA 600 L. AF_05/2021</v>
          </cell>
          <cell r="D2530" t="str">
            <v>M3</v>
          </cell>
          <cell r="E2530" t="str">
            <v>520,14</v>
          </cell>
        </row>
        <row r="2531">
          <cell r="B2531">
            <v>94973</v>
          </cell>
          <cell r="C2531" t="str">
            <v>CONCRETO FCK = 40MPA, TRAÇO 1:1,6:1,9 (EM MASSA SECA DE CIMENTO/ AREIA MÉDIA/ BRITA 1) - PREPARO MECÂNICO COM BETONEIRA 600 L. AF_05/2021</v>
          </cell>
          <cell r="D2531" t="str">
            <v>M3</v>
          </cell>
          <cell r="E2531" t="str">
            <v>599,28</v>
          </cell>
        </row>
        <row r="2532">
          <cell r="B2532">
            <v>94974</v>
          </cell>
          <cell r="C2532" t="str">
            <v>CONCRETO MAGRO PARA LASTRO, TRAÇO 1:4,5:4,5 (EM MASSA SECA DE CIMENTO/ AREIA MÉDIA/ BRITA 1) - PREPARO MANUAL. AF_05/2021</v>
          </cell>
          <cell r="D2532" t="str">
            <v>M3</v>
          </cell>
          <cell r="E2532" t="str">
            <v>444,55</v>
          </cell>
        </row>
        <row r="2533">
          <cell r="B2533">
            <v>94975</v>
          </cell>
          <cell r="C2533" t="str">
            <v>CONCRETO FCK = 15MPA, TRAÇO 1:3,4:3,5 (EM MASSA SECA DE CIMENTO/ AREIA MÉDIA/ BRITA 1) - PREPARO MANUAL. AF_05/2021</v>
          </cell>
          <cell r="D2533" t="str">
            <v>M3</v>
          </cell>
          <cell r="E2533" t="str">
            <v>487,96</v>
          </cell>
        </row>
        <row r="2534">
          <cell r="B2534">
            <v>96555</v>
          </cell>
          <cell r="C2534" t="str">
            <v>CONCRETAGEM DE BLOCOS DE COROAMENTO E VIGAS BALDRAME, FCK 30 MPA, COM USO DE JERICA  LANÇAMENTO, ADENSAMENTO E ACABAMENTO. AF_06/2017</v>
          </cell>
          <cell r="D2534" t="str">
            <v>M3</v>
          </cell>
          <cell r="E2534" t="str">
            <v>696,23</v>
          </cell>
        </row>
        <row r="2535">
          <cell r="B2535">
            <v>96556</v>
          </cell>
          <cell r="C2535" t="str">
            <v>CONCRETAGEM DE SAPATAS, FCK 30 MPA, COM USO DE JERICA  LANÇAMENTO, ADENSAMENTO E ACABAMENTO. AF_06/2017</v>
          </cell>
          <cell r="D2535" t="str">
            <v>M3</v>
          </cell>
          <cell r="E2535" t="str">
            <v>768,11</v>
          </cell>
        </row>
        <row r="2536">
          <cell r="B2536">
            <v>96557</v>
          </cell>
          <cell r="C2536" t="str">
            <v>CONCRETAGEM DE BLOCOS DE COROAMENTO E VIGAS BALDRAMES, FCK 30 MPA, COM USO DE BOMBA  LANÇAMENTO, ADENSAMENTO E ACABAMENTO. AF_06/2017</v>
          </cell>
          <cell r="D2536" t="str">
            <v>M3</v>
          </cell>
          <cell r="E2536" t="str">
            <v>777,19</v>
          </cell>
        </row>
        <row r="2537">
          <cell r="B2537">
            <v>96558</v>
          </cell>
          <cell r="C2537" t="str">
            <v>CONCRETAGEM DE SAPATAS, FCK 30 MPA, COM USO DE BOMBA  LANÇAMENTO, ADENSAMENTO E ACABAMENTO. AF_11/2016</v>
          </cell>
          <cell r="D2537" t="str">
            <v>M3</v>
          </cell>
          <cell r="E2537" t="str">
            <v>783,66</v>
          </cell>
        </row>
        <row r="2538">
          <cell r="B2538">
            <v>99235</v>
          </cell>
          <cell r="C2538" t="str">
            <v>CONCRETAGEM DE EDIFICAÇÕES (PAREDES E LAJES) FEITAS COM SISTEMA DE FÔRMAS MANUSEÁVEIS, COM CONCRETO USINADO AUTOADENSÁVEL FCK 25 MPA - LANÇAMENTO E ACABAMENTO. AF_10/2021</v>
          </cell>
          <cell r="D2538" t="str">
            <v>M3</v>
          </cell>
          <cell r="E2538" t="str">
            <v>754,88</v>
          </cell>
        </row>
        <row r="2539">
          <cell r="B2539">
            <v>99431</v>
          </cell>
          <cell r="C2539" t="str">
            <v>CONCRETAGEM DE LAJES EM EDIFICAÇÕES UNIFAMILIARES FEITAS COM SISTEMA DE FÔRMAS MANUSEÁVEIS, COM CONCRETO USINADO BOMBEÁVEL FCK 25 MPA - LANÇAMENTO, ADENSAMENTO E ACABAMENTO (EXCLUSIVE BOMBA LANÇA). AF_10/2021</v>
          </cell>
          <cell r="D2539" t="str">
            <v>M3</v>
          </cell>
          <cell r="E2539" t="str">
            <v>777,68</v>
          </cell>
        </row>
        <row r="2540">
          <cell r="B2540">
            <v>99432</v>
          </cell>
          <cell r="C2540" t="str">
            <v>CONCRETAGEM DE PAREDES EM EDIFICAÇÕES UNIFAMILIARES FEITAS COM SISTEMA DE FÔRMAS MANUSEÁVEIS, COM CONCRETO USINADO BOMBEÁVEL FCK 25 MPA - LANÇAMENTO, ADENSAMENTO E ACABAMENTO (EXCLUSIVE BOMBA LANÇA). AF_10/2021</v>
          </cell>
          <cell r="D2540" t="str">
            <v>M3</v>
          </cell>
          <cell r="E2540" t="str">
            <v>755,58</v>
          </cell>
        </row>
        <row r="2541">
          <cell r="B2541">
            <v>99433</v>
          </cell>
          <cell r="C2541" t="str">
            <v>CONCRETAGEM DE PLATIBANDA EM EDIFICAÇÕES UNIFAMILIARES FEITAS COM SISTEMA DE FÔRMAS MANUSEÁVEIS, COM CONCRETO USINADO BOMBEÁVEL FCK 25 MPA, - LANÇAMENTO, ADENSAMENTO E ACABAMENTO (EXCLUSIVE BOMBA LANÇA). AF_10/2021</v>
          </cell>
          <cell r="D2541" t="str">
            <v>M3</v>
          </cell>
          <cell r="E2541" t="str">
            <v>815,39</v>
          </cell>
        </row>
        <row r="2542">
          <cell r="B2542">
            <v>99434</v>
          </cell>
          <cell r="C2542" t="str">
            <v>CONCRETAGEM DE LAJES EM EDIFICAÇÕES MULTIFAMILIARES FEITAS COM SISTEMA DE FÔRMAS MANUSEÁVEIS, COM CONCRETO USINADO BOMBEÁVEL FCK 25 MPA - LANÇAMENTO, ADENSAMENTO E ACABAMENTO (EXCLUSIVE BOMBA LANÇA). AF_10/2021</v>
          </cell>
          <cell r="D2542" t="str">
            <v>M3</v>
          </cell>
          <cell r="E2542" t="str">
            <v>781,14</v>
          </cell>
        </row>
        <row r="2543">
          <cell r="B2543">
            <v>99435</v>
          </cell>
          <cell r="C2543" t="str">
            <v>CONCRETAGEM DE PAREDES EM EDIFICAÇÕES MULTIFAMILIARES FEITAS COM SISTEMA DE FÔRMAS MANUSEÁVEIS, COM CONCRETO USINADO BOMBEÁVEL FCK 25 MPA - LANÇAMENTO, ADENSAMENTO E ACABAMENTO (EXCLUSIVE BOMBA LANÇA). AF_10/2021</v>
          </cell>
          <cell r="D2543" t="str">
            <v>M3</v>
          </cell>
          <cell r="E2543" t="str">
            <v>757,96</v>
          </cell>
        </row>
        <row r="2544">
          <cell r="B2544">
            <v>99436</v>
          </cell>
          <cell r="C2544" t="str">
            <v>CONCRETAGEM DE PLATIBANDA EM EDIFICAÇÕES MULTIFAMILIARES FEITAS COM SISTEMA DE FÔRMAS MANUSEÁVEIS, COM CONCRETO USINADO BOMBEÁVEL FCK 25 MPA - LANÇAMENTO, ADENSAMENTO E ACABAMENTO (EXCLUSIVE BOMBA LANÇA). AF_10/2021</v>
          </cell>
          <cell r="D2544" t="str">
            <v>M3</v>
          </cell>
          <cell r="E2544" t="str">
            <v>833,49</v>
          </cell>
        </row>
        <row r="2545">
          <cell r="B2545">
            <v>99437</v>
          </cell>
          <cell r="C2545" t="str">
            <v>CONCRETAGEM DE PLATIBANDA EM EDIFICAÇÕES UNIFAMILIARES FEITAS COM SISTEMA DE FÔRMAS MANUSEÁVEIS, COM CONCRETO USINADO AUTOADENSÁVEL FCK 25 MPA - LANÇAMENTO E ACABAMENTO. AF_10/2021</v>
          </cell>
          <cell r="D2545" t="str">
            <v>M3</v>
          </cell>
          <cell r="E2545" t="str">
            <v>799,36</v>
          </cell>
        </row>
        <row r="2546">
          <cell r="B2546">
            <v>99438</v>
          </cell>
          <cell r="C2546" t="str">
            <v>CONCRETAGEM DE PLATIBANDA EM EDIFICAÇÕES MULTIFAMILIARES FEITAS COM SISTEMA DE FÔRMAS MANUSEÁVEIS, COM CONCRETO USINADO AUTOADENSÁVEL FCK 25 MPA - LANÇAMENTO E ACABAMENTO. AF_10/2021</v>
          </cell>
          <cell r="D2546" t="str">
            <v>M3</v>
          </cell>
          <cell r="E2546" t="str">
            <v>804,33</v>
          </cell>
        </row>
        <row r="2547">
          <cell r="B2547">
            <v>99439</v>
          </cell>
          <cell r="C2547" t="str">
            <v>CONCRETAGEM DE EDIFICAÇÕES (PAREDES E LAJES) FEITAS COM SISTEMA DE FÔRMAS MANUSEÁVEIS, COM CONCRETO USINADO BOMBEÁVEL FCK 25 MPA - LANÇAMENTO, ADENSAMENTO E ACABAMENTO (EXCLUSIVE BOMBA LANÇA). AF_10/2021</v>
          </cell>
          <cell r="D2547" t="str">
            <v>M3</v>
          </cell>
          <cell r="E2547" t="str">
            <v>765,08</v>
          </cell>
        </row>
        <row r="2548">
          <cell r="B2548">
            <v>102473</v>
          </cell>
          <cell r="C2548" t="str">
            <v>CONCRETO MAGRO PARA LASTRO, TRAÇO 1:4,5:4,5 (EM MASSA SECA DE CIMENTO/ AREIA MÉDIA/ SEIXO ROLADO) - PREPARO MECÂNICO COM BETONEIRA 400 L. AF_05/2021</v>
          </cell>
          <cell r="D2548" t="str">
            <v>M3</v>
          </cell>
          <cell r="E2548" t="str">
            <v>515,17</v>
          </cell>
        </row>
        <row r="2549">
          <cell r="B2549">
            <v>102474</v>
          </cell>
          <cell r="C2549" t="str">
            <v>CONCRETO FCK = 15MPA, TRAÇO 1:3,4:3,4 (EM MASSA SECA DE CIMENTO/ AREIA MÉDIA/ SEIXO ROLADO) - PREPARO MECÂNICO COM BETONEIRA 400 L. AF_05/2021</v>
          </cell>
          <cell r="D2549" t="str">
            <v>M3</v>
          </cell>
          <cell r="E2549" t="str">
            <v>561,17</v>
          </cell>
        </row>
        <row r="2550">
          <cell r="B2550">
            <v>102475</v>
          </cell>
          <cell r="C2550" t="str">
            <v>CONCRETO FCK = 20MPA, TRAÇO 1:2,6:2,9 (EM MASSA SECA DE CIMENTO/ AREIA MÉDIA/ SEIXO ROLADO) - PREPARO MECÂNICO COM BETONEIRA 400 L. AF_05/2021</v>
          </cell>
          <cell r="D2550" t="str">
            <v>M3</v>
          </cell>
          <cell r="E2550" t="str">
            <v>608,90</v>
          </cell>
        </row>
        <row r="2551">
          <cell r="B2551">
            <v>102476</v>
          </cell>
          <cell r="C2551" t="str">
            <v>CONCRETO FCK = 25MPA, TRAÇO 1:2,2:2,5 (EM MASSA SECA DE CIMENTO/ AREIA MÉDIA/ SEIXO ROLADO) - PREPARO MECÂNICO COM BETONEIRA 400 L. AF_05/2021</v>
          </cell>
          <cell r="D2551" t="str">
            <v>M3</v>
          </cell>
          <cell r="E2551" t="str">
            <v>634,74</v>
          </cell>
        </row>
        <row r="2552">
          <cell r="B2552">
            <v>102477</v>
          </cell>
          <cell r="C2552" t="str">
            <v>CONCRETO FCK = 30MPA, TRAÇO 1:1,9:2,3 (EM MASSA SECA DE CIMENTO/ AREIA MÉDIA/ SEIXO ROLADO) - PREPARO MECÂNICO COM BETONEIRA 400 L. AF_05/2021</v>
          </cell>
          <cell r="D2552" t="str">
            <v>M3</v>
          </cell>
          <cell r="E2552" t="str">
            <v>671,69</v>
          </cell>
        </row>
        <row r="2553">
          <cell r="B2553">
            <v>102478</v>
          </cell>
          <cell r="C2553" t="str">
            <v>CONCRETO FCK = 40MPA, TRAÇO 1:1,4:1,8 (EM MASSA SECA DE CIMENTO/ AREIA MÉDIA/ SEIXO ROLADO) - PREPARO MECÂNICO COM BETONEIRA 400 L. AF_05/2021</v>
          </cell>
          <cell r="D2553" t="str">
            <v>M3</v>
          </cell>
          <cell r="E2553" t="str">
            <v>735,33</v>
          </cell>
        </row>
        <row r="2554">
          <cell r="B2554">
            <v>102479</v>
          </cell>
          <cell r="C2554" t="str">
            <v>CONCRETO MAGRO PARA LASTRO, TRAÇO 1:4,5:4,5 (EM MASSA SECA DE CIMENTO/ AREIA MÉDIA/ SEIXO ROLADO) - PREPARO MECÂNICO COM BETONEIRA 600 L. AF_05/2021</v>
          </cell>
          <cell r="D2554" t="str">
            <v>M3</v>
          </cell>
          <cell r="E2554" t="str">
            <v>514,23</v>
          </cell>
        </row>
        <row r="2555">
          <cell r="B2555">
            <v>102480</v>
          </cell>
          <cell r="C2555" t="str">
            <v>CONCRETO FCK = 15MPA, TRAÇO 1:3,4:3,4 (EM MASSA SECA DE CIMENTO/ AREIA MÉDIA/ SEIXO ROLADO) - PREPARO MECÂNICO COM BETONEIRA 600 L. AF_05/2021</v>
          </cell>
          <cell r="D2555" t="str">
            <v>M3</v>
          </cell>
          <cell r="E2555" t="str">
            <v>557,43</v>
          </cell>
        </row>
        <row r="2556">
          <cell r="B2556">
            <v>102481</v>
          </cell>
          <cell r="C2556" t="str">
            <v>CONCRETO FCK = 20MPA, TRAÇO 1:2,6:2,9 (EM MASSA SECA DE CIMENTO/ AREIA MÉDIA/ SEIXO ROLADO) - PREPARO MECÂNICO COM BETONEIRA 600 L. AF_05/2021</v>
          </cell>
          <cell r="D2556" t="str">
            <v>M3</v>
          </cell>
          <cell r="E2556" t="str">
            <v>600,46</v>
          </cell>
        </row>
        <row r="2557">
          <cell r="B2557">
            <v>102482</v>
          </cell>
          <cell r="C2557" t="str">
            <v>CONCRETO FCK = 25MPA, TRAÇO 1:2,2:2,5 (EM MASSA SECA DE CIMENTO/ AREIA MÉDIA/ SEIXO ROLADO) - PREPARO MECÂNICO COM BETONEIRA 600 L. AF_05/2021</v>
          </cell>
          <cell r="D2557" t="str">
            <v>M3</v>
          </cell>
          <cell r="E2557" t="str">
            <v>634,23</v>
          </cell>
        </row>
        <row r="2558">
          <cell r="B2558">
            <v>102483</v>
          </cell>
          <cell r="C2558" t="str">
            <v>CONCRETO FCK = 30MPA, TRAÇO 1:1,9:2,3 (EM MASSA SECA DE CIMENTO/ AREIA MÉDIA/ SEIXO ROLADO) - PREPARO MECÂNICO COM BETONEIRA 600 L. AF_05/2021</v>
          </cell>
          <cell r="D2558" t="str">
            <v>M3</v>
          </cell>
          <cell r="E2558" t="str">
            <v>668,20</v>
          </cell>
        </row>
        <row r="2559">
          <cell r="B2559">
            <v>102484</v>
          </cell>
          <cell r="C2559" t="str">
            <v>CONCRETO FCK = 40MPA, TRAÇO 1:1,4:1,8 (EM MASSA SECA DE CIMENTO/ AREIA MÉDIA/ SEIXO ROLADO) - PREPARO MECÂNICO COM BETONEIRA 600 L. AF_05/2021</v>
          </cell>
          <cell r="D2559" t="str">
            <v>M3</v>
          </cell>
          <cell r="E2559" t="str">
            <v>736,20</v>
          </cell>
        </row>
        <row r="2560">
          <cell r="B2560">
            <v>102485</v>
          </cell>
          <cell r="C2560" t="str">
            <v>CONCRETO MAGRO PARA LASTRO, TRAÇO 1:4,5:4,5 (EM MASSA SECA DE CIMENTO/ AREIA MÉDIA/ SEIXO ROLADO) - PREPARO MANUAL. AF_05/2021</v>
          </cell>
          <cell r="D2560" t="str">
            <v>M3</v>
          </cell>
          <cell r="E2560" t="str">
            <v>572,90</v>
          </cell>
        </row>
        <row r="2561">
          <cell r="B2561">
            <v>102486</v>
          </cell>
          <cell r="C2561" t="str">
            <v>CONCRETO FCK = 15MPA, TRAÇO 1:3,4:3,4 (EM MASSA SECA DE CIMENTO/ AREIA MÉDIA/ SEIXO ROLADO) - PREPARO MANUAL. AF_05/2021</v>
          </cell>
          <cell r="D2561" t="str">
            <v>M3</v>
          </cell>
          <cell r="E2561" t="str">
            <v>612,28</v>
          </cell>
        </row>
        <row r="2562">
          <cell r="B2562">
            <v>102487</v>
          </cell>
          <cell r="C2562" t="str">
            <v>CONCRETO CICLÓPICO FCK = 15MPA, 30% PEDRA DE MÃO EM VOLUME REAL, INCLUSIVE LANÇAMENTO. AF_05/2021</v>
          </cell>
          <cell r="D2562" t="str">
            <v>M3</v>
          </cell>
          <cell r="E2562" t="str">
            <v>542,50</v>
          </cell>
        </row>
        <row r="2563">
          <cell r="B2563">
            <v>103183</v>
          </cell>
          <cell r="C2563" t="str">
            <v>CONCRETAGEM DE ESCADAS EM EDIFICAÇÕES MULTIFAMILIARES FEITAS COM SISTEMA DE FÔRMAS MANUSEÁVEIS - CONCRETO USINADO BOMBEÁVEL, FCK 25 MPA - LANÇAMENTO, ADENSAMENTO E ACABAMENTO (EXCLUSIVE BOMBA LANÇA). AF_10/2021</v>
          </cell>
          <cell r="D2563" t="str">
            <v>M3</v>
          </cell>
          <cell r="E2563" t="str">
            <v>799,31</v>
          </cell>
        </row>
        <row r="2564">
          <cell r="B2564">
            <v>103184</v>
          </cell>
          <cell r="C2564" t="str">
            <v>CONCRETAGEM DE ESCADAS EM EDIFICAÇÕES MULTIFAMILIARES FEITAS COM SISTEMA DE FÔRMAS MANUSEÁVEIS - CONCRETO USINADO AUTOADENSÁVEL, FCK 25 MPA - LANÇAMENTO, ADENSAMENTO E ACABAMENTO. AF_10/2021</v>
          </cell>
          <cell r="D2564" t="str">
            <v>M3</v>
          </cell>
          <cell r="E2564" t="str">
            <v>764,93</v>
          </cell>
        </row>
        <row r="2565">
          <cell r="B2565">
            <v>103669</v>
          </cell>
          <cell r="C2565" t="str">
            <v>CONCRETAGEM DE PILARES, FCK = 25 MPA,  COM USO DE BALDES - LANÇAMENTO, ADENSAMENTO E ACABAMENTO. AF_02/2022</v>
          </cell>
          <cell r="D2565" t="str">
            <v>M3</v>
          </cell>
          <cell r="E2565" t="str">
            <v>992,88</v>
          </cell>
        </row>
        <row r="2566">
          <cell r="B2566">
            <v>103670</v>
          </cell>
          <cell r="C2566" t="str">
            <v>LANÇAMENTO COM USO DE BALDES, ADENSAMENTO E ACABAMENTO DE CONCRETO EM ESTRUTURAS. AF_02/2022</v>
          </cell>
          <cell r="D2566" t="str">
            <v>M3</v>
          </cell>
          <cell r="E2566" t="str">
            <v>243,30</v>
          </cell>
        </row>
        <row r="2567">
          <cell r="B2567">
            <v>103671</v>
          </cell>
          <cell r="C2567" t="str">
            <v>CONCRETAGEM DE PILARES, FCK = 25 MPA, COM USO DE GRUA - LANÇAMENTO, ADENSAMENTO E ACABAMENTO. AF_02/2022</v>
          </cell>
          <cell r="D2567" t="str">
            <v>M3</v>
          </cell>
          <cell r="E2567" t="str">
            <v>789,03</v>
          </cell>
        </row>
        <row r="2568">
          <cell r="B2568">
            <v>103672</v>
          </cell>
          <cell r="C2568" t="str">
            <v>CONCRETAGEM DE PILARES, FCK = 25 MPA, COM USO DE BOMBA - LANÇAMENTO, ADENSAMENTO E ACABAMENTO. AF_02/2022</v>
          </cell>
          <cell r="D2568" t="str">
            <v>M3</v>
          </cell>
          <cell r="E2568" t="str">
            <v>740,56</v>
          </cell>
        </row>
        <row r="2569">
          <cell r="B2569">
            <v>103673</v>
          </cell>
          <cell r="C2569" t="str">
            <v>LANÇAMENTO COM USO DE BOMBA, ADENSAMENTO E ACABAMENTO DE CONCRETO EM ESTRUTURAS. AF_02/2022</v>
          </cell>
          <cell r="D2569" t="str">
            <v>M3</v>
          </cell>
          <cell r="E2569" t="str">
            <v>34,13</v>
          </cell>
        </row>
        <row r="2570">
          <cell r="B2570">
            <v>103674</v>
          </cell>
          <cell r="C2570" t="str">
            <v>CONCRETAGEM DE VIGAS E LAJES, FCK=25 MPA, PARA LAJES PREMOLDADAS COM USO DE BOMBA - LANÇAMENTO, ADENSAMENTO E ACABAMENTO. AF_02/2022</v>
          </cell>
          <cell r="D2570" t="str">
            <v>M3</v>
          </cell>
          <cell r="E2570" t="str">
            <v>757,23</v>
          </cell>
        </row>
        <row r="2571">
          <cell r="B2571">
            <v>103675</v>
          </cell>
          <cell r="C2571" t="str">
            <v>CONCRETAGEM DE VIGAS E LAJES, FCK=25 MPA, PARA LAJES MACIÇAS OU NERVURADAS COM USO DE BOMBA - LANÇAMENTO, ADENSAMENTO E ACABAMENTO. AF_02/2022</v>
          </cell>
          <cell r="D2571" t="str">
            <v>M3</v>
          </cell>
          <cell r="E2571" t="str">
            <v>741,02</v>
          </cell>
        </row>
        <row r="2572">
          <cell r="B2572">
            <v>103676</v>
          </cell>
          <cell r="C2572" t="str">
            <v>CONCRETAGEM DE VIGAS E LAJES, FCK=25 MPA, PARA LAJES PREMOLDADAS COM JERICAS EM ELEVADOR DE CABO EM EDIFICAÇÃO DE MULTIPAVIMENTOS ATÉ 16 ANDARES - LANÇAMENTO, ADENSAMENTO E ACABAMENTO. AF_02/2022</v>
          </cell>
          <cell r="D2572" t="str">
            <v>M3</v>
          </cell>
          <cell r="E2572" t="str">
            <v>1.038,66</v>
          </cell>
        </row>
        <row r="2573">
          <cell r="B2573">
            <v>103677</v>
          </cell>
          <cell r="C2573" t="str">
            <v>CONCRETAGEM DE VIGAS E LAJES, FCK=25 MPA, PARA LAJES MACIÇAS OU NERVURADAS COM JERICAS EM ELEVADOR DE CABO EM EDIFICAÇÃO DE MULTIPAVIMENTOS ATÉ 16 ANDARES  - LANÇAMENTO, ADENSAMENTO E ACABAMENTO. AF_02/2022</v>
          </cell>
          <cell r="D2573" t="str">
            <v>M3</v>
          </cell>
          <cell r="E2573" t="str">
            <v>899,41</v>
          </cell>
        </row>
        <row r="2574">
          <cell r="B2574">
            <v>103678</v>
          </cell>
          <cell r="C2574" t="str">
            <v>CONCRETAGEM DE VIGAS E LAJES, FCK=25 MPA, PARA LAJES PREMOLDADAS COM JERICAS EM CREMALHEIRA EM EDIFICAÇÃO DE MULTIPAVIMENTOS ATÉ 16 ANDARES  - LANÇAMENTO, ADENSAMENTO E ACABAMENTO. AF_02/2022</v>
          </cell>
          <cell r="D2574" t="str">
            <v>M3</v>
          </cell>
          <cell r="E2574" t="str">
            <v>960,87</v>
          </cell>
        </row>
        <row r="2575">
          <cell r="B2575">
            <v>103679</v>
          </cell>
          <cell r="C2575" t="str">
            <v>CONCRETAGEM DE VIGAS E LAJES, FCK=25 MPA, PARA LAJES MACIÇAS OU NERVURADAS COM JERICAS EM CREMALHEIRA EM EDIFICAÇÃO DE MULTIPAVIMENTOS ATÉ 16 ANDARES - LANÇAMENTO, ADENSAMENTO E ACABAMENTO. AF_02/2022</v>
          </cell>
          <cell r="D2575" t="str">
            <v>M3</v>
          </cell>
          <cell r="E2575" t="str">
            <v>864,91</v>
          </cell>
        </row>
        <row r="2576">
          <cell r="B2576">
            <v>103680</v>
          </cell>
          <cell r="C2576" t="str">
            <v>CONCRETAGEM DE VIGAS E LAJES, FCK=25 MPA, PARA LAJES PREMOLDADAS COM GRUA DE CAÇAMBA DE 350 L EM EDIFICAÇÃO DE MULTIPAVIMENTOS ATÉ 16 ANDARES - LANÇAMENTO, ADENSAMENTO E ACABAMENTO. AF_02/2022</v>
          </cell>
          <cell r="D2576" t="str">
            <v>M3</v>
          </cell>
          <cell r="E2576" t="str">
            <v>903,69</v>
          </cell>
        </row>
        <row r="2577">
          <cell r="B2577">
            <v>103681</v>
          </cell>
          <cell r="C2577" t="str">
            <v>CONCRETAGEM DE VIGAS E LAJES, FCK=25 MPA, PARA LAJES MACIÇAS OU NERVURADAS COM GRUA DE CAÇAMBA DE 500 L EM EDIFICAÇÃO DE MULTIPAVIMENTOS ATÉ 16 ANDARES - LANÇAMENTO, ADENSAMENTO E ACABAMENTO. AF_02/2022</v>
          </cell>
          <cell r="D2577" t="str">
            <v>M3</v>
          </cell>
          <cell r="E2577" t="str">
            <v>810,25</v>
          </cell>
        </row>
        <row r="2578">
          <cell r="B2578">
            <v>103682</v>
          </cell>
          <cell r="C2578" t="str">
            <v>CONCRETAGEM DE VIGAS E LAJES, FCK=25 MPA, PARA QUALQUER TIPO DE LAJE COM BALDES EM EDIFICAÇÃO TÉRREA - LANÇAMENTO, ADENSAMENTO E ACABAMENTO. AF_02/2022</v>
          </cell>
          <cell r="D2578" t="str">
            <v>M3</v>
          </cell>
          <cell r="E2578" t="str">
            <v>1.007,24</v>
          </cell>
        </row>
        <row r="2579">
          <cell r="B2579">
            <v>103683</v>
          </cell>
          <cell r="C2579" t="str">
            <v>CONCRETAGEM DE VIGAS E LAJES, FCK=25 MPA, PARA QUALQUER TIPO DE LAJE COM BALDES EM EDIFICAÇÃO DE MULTIPAVIMENTOS ATÉ 04 ANDARES - LANÇAMENTO, ADENSAMENTO E ACABAMENTO. AF_02/2022</v>
          </cell>
          <cell r="D2579" t="str">
            <v>M3</v>
          </cell>
          <cell r="E2579" t="str">
            <v>1.243,14</v>
          </cell>
        </row>
        <row r="2580">
          <cell r="B2580">
            <v>103684</v>
          </cell>
          <cell r="C2580" t="str">
            <v>CONCRETAGEM DE RESERVATÓRIOS, FCK=25 MPA, COM USO DE BOMBA - LANÇAMENTO, ADENSAMENTO E ACABAMENTO. AF_02/2022</v>
          </cell>
          <cell r="D2580" t="str">
            <v>M3</v>
          </cell>
          <cell r="E2580" t="str">
            <v>755,00</v>
          </cell>
        </row>
        <row r="2581">
          <cell r="B2581">
            <v>103685</v>
          </cell>
          <cell r="C2581" t="str">
            <v>CONCRETAGEM DE MURETAS, FCK=25 MPA, COM USO DE BOMBA - LANÇAMENTO, ADENSAMENTO E ACABAMENTO. AF_02/2022</v>
          </cell>
          <cell r="D2581" t="str">
            <v>M3</v>
          </cell>
          <cell r="E2581" t="str">
            <v>744,74</v>
          </cell>
        </row>
        <row r="2582">
          <cell r="B2582">
            <v>103686</v>
          </cell>
          <cell r="C2582" t="str">
            <v>CONCRETAGEM DE ESCADAS, FCK=25 MPA, COM USO DE BOMBA - LANÇAMENTO, ADENSAMENTO E ACABAMENTO. AF_02/2022</v>
          </cell>
          <cell r="D2582" t="str">
            <v>M3</v>
          </cell>
          <cell r="E2582" t="str">
            <v>793,87</v>
          </cell>
        </row>
        <row r="2583">
          <cell r="B2583">
            <v>103687</v>
          </cell>
          <cell r="C2583" t="str">
            <v>CONCRETAGEM DE PILARES, FCK=25 MPA, COM USO DE JERICAS EM ELEVADOR DE CABO - LANÇAMENTO, ADENSAMENTO E ACABAMENTO. AF_02/2022</v>
          </cell>
          <cell r="D2583" t="str">
            <v>M3</v>
          </cell>
          <cell r="E2583" t="str">
            <v>1.093,54</v>
          </cell>
        </row>
        <row r="2584">
          <cell r="B2584">
            <v>103688</v>
          </cell>
          <cell r="C2584" t="str">
            <v>CONCRETAGEM DE PILARES, FCK=25 MPA, COM USO DE JERICAS EM CREMALHEIRA - LANÇAMENTO, ADENSAMENTO E ACABAMENTO. AF_02/2022</v>
          </cell>
          <cell r="D2584" t="str">
            <v>M3</v>
          </cell>
          <cell r="E2584" t="str">
            <v>894,15</v>
          </cell>
        </row>
        <row r="2585">
          <cell r="B2585">
            <v>101963</v>
          </cell>
          <cell r="C2585" t="str">
            <v>LAJE PRÉ-MOLDADA UNIDIRECIONAL, BIAPOIADA, PARA PISO, ENCHIMENTO EM CERÂMICA, VIGOTA CONVENCIONAL, ALTURA TOTAL DA LAJE (ENCHIMENTO+CAPA) = (8+4). AF_11/2020</v>
          </cell>
          <cell r="D2585" t="str">
            <v>M2</v>
          </cell>
          <cell r="E2585" t="str">
            <v>205,84</v>
          </cell>
        </row>
        <row r="2586">
          <cell r="B2586">
            <v>101964</v>
          </cell>
          <cell r="C2586" t="str">
            <v>LAJE PRÉ-MOLDADA UNIDIRECIONAL, BIAPOIADA, PARA FORRO, ENCHIMENTO EM CERÂMICA, VIGOTA CONVENCIONAL, ALTURA TOTAL DA LAJE (ENCHIMENTO+CAPA) = (8+3). AF_11/2020</v>
          </cell>
          <cell r="D2586" t="str">
            <v>M2</v>
          </cell>
          <cell r="E2586" t="str">
            <v>190,89</v>
          </cell>
        </row>
        <row r="2587">
          <cell r="B2587">
            <v>101165</v>
          </cell>
          <cell r="C2587" t="str">
            <v>ALVENARIA DE EMBASAMENTO COM BLOCO ESTRUTURAL DE CONCRETO, DE 14X19X29CM E ARGAMASSA DE ASSENTAMENTO COM PREPARO EM BETONEIRA. AF_05/2020</v>
          </cell>
          <cell r="D2587" t="str">
            <v>M3</v>
          </cell>
          <cell r="E2587" t="str">
            <v>854,93</v>
          </cell>
        </row>
        <row r="2588">
          <cell r="B2588">
            <v>101166</v>
          </cell>
          <cell r="C2588" t="str">
            <v>ALVENARIA DE EMBASAMENTO COM BLOCO ESTRUTURAL DE CERÂMICA, DE 14X19X29CM E ARGAMASSA DE ASSENTAMENTO COM PREPARO EM BETONEIRA. AF_05/2020</v>
          </cell>
          <cell r="D2588" t="str">
            <v>M3</v>
          </cell>
          <cell r="E2588" t="str">
            <v>649,31</v>
          </cell>
        </row>
        <row r="2589">
          <cell r="B2589">
            <v>98575</v>
          </cell>
          <cell r="C2589" t="str">
            <v>TRATAMENTO DE JUNTA DE DILATAÇÃO, COM TARUGO DE POLIETILENO E SELANTE PU, INCLUSO PREENCHIMENTO COM ESPUMA EXPANSIVA PU. AF_06/2018</v>
          </cell>
          <cell r="D2589" t="str">
            <v>M</v>
          </cell>
          <cell r="E2589" t="str">
            <v>102,97</v>
          </cell>
        </row>
        <row r="2590">
          <cell r="B2590">
            <v>98576</v>
          </cell>
          <cell r="C2590" t="str">
            <v>TRATAMENTO DE JUNTA DE DILATAÇÃO COM MANTA ASFÁLTICA ADERIDA COM MAÇARICO. AF_06/2018</v>
          </cell>
          <cell r="D2590" t="str">
            <v>M</v>
          </cell>
          <cell r="E2590" t="str">
            <v>29,24</v>
          </cell>
        </row>
        <row r="2591">
          <cell r="B2591">
            <v>98577</v>
          </cell>
          <cell r="C2591" t="str">
            <v>TRATAMENTO DE JUNTA SERRADA, COM TARUGO DE POLIETILENO E SELANTE À BASE DE SILICONE. AF_06/2018</v>
          </cell>
          <cell r="D2591" t="str">
            <v>M</v>
          </cell>
          <cell r="E2591" t="str">
            <v>42,69</v>
          </cell>
        </row>
        <row r="2592">
          <cell r="B2592">
            <v>93182</v>
          </cell>
          <cell r="C2592" t="str">
            <v>VERGA PRÉ-MOLDADA PARA JANELAS COM ATÉ 1,5 M DE VÃO. AF_03/2016</v>
          </cell>
          <cell r="D2592" t="str">
            <v>M</v>
          </cell>
          <cell r="E2592" t="str">
            <v>47,22</v>
          </cell>
        </row>
        <row r="2593">
          <cell r="B2593">
            <v>93183</v>
          </cell>
          <cell r="C2593" t="str">
            <v>VERGA PRÉ-MOLDADA PARA JANELAS COM MAIS DE 1,5 M DE VÃO. AF_03/2016</v>
          </cell>
          <cell r="D2593" t="str">
            <v>M</v>
          </cell>
          <cell r="E2593" t="str">
            <v>61,19</v>
          </cell>
        </row>
        <row r="2594">
          <cell r="B2594">
            <v>93184</v>
          </cell>
          <cell r="C2594" t="str">
            <v>VERGA PRÉ-MOLDADA PARA PORTAS COM ATÉ 1,5 M DE VÃO. AF_03/2016</v>
          </cell>
          <cell r="D2594" t="str">
            <v>M</v>
          </cell>
          <cell r="E2594" t="str">
            <v>34,63</v>
          </cell>
        </row>
        <row r="2595">
          <cell r="B2595">
            <v>93185</v>
          </cell>
          <cell r="C2595" t="str">
            <v>VERGA PRÉ-MOLDADA PARA PORTAS COM MAIS DE 1,5 M DE VÃO. AF_03/2016</v>
          </cell>
          <cell r="D2595" t="str">
            <v>M</v>
          </cell>
          <cell r="E2595" t="str">
            <v>60,37</v>
          </cell>
        </row>
        <row r="2596">
          <cell r="B2596">
            <v>93186</v>
          </cell>
          <cell r="C2596" t="str">
            <v>VERGA MOLDADA IN LOCO EM CONCRETO PARA JANELAS COM ATÉ 1,5 M DE VÃO. AF_03/2016</v>
          </cell>
          <cell r="D2596" t="str">
            <v>M</v>
          </cell>
          <cell r="E2596" t="str">
            <v>84,60</v>
          </cell>
        </row>
        <row r="2597">
          <cell r="B2597">
            <v>93187</v>
          </cell>
          <cell r="C2597" t="str">
            <v>VERGA MOLDADA IN LOCO EM CONCRETO PARA JANELAS COM MAIS DE 1,5 M DE VÃO. AF_03/2016</v>
          </cell>
          <cell r="D2597" t="str">
            <v>M</v>
          </cell>
          <cell r="E2597" t="str">
            <v>97,73</v>
          </cell>
        </row>
        <row r="2598">
          <cell r="B2598">
            <v>93188</v>
          </cell>
          <cell r="C2598" t="str">
            <v>VERGA MOLDADA IN LOCO EM CONCRETO PARA PORTAS COM ATÉ 1,5 M DE VÃO. AF_03/2016</v>
          </cell>
          <cell r="D2598" t="str">
            <v>M</v>
          </cell>
          <cell r="E2598" t="str">
            <v>80,10</v>
          </cell>
        </row>
        <row r="2599">
          <cell r="B2599">
            <v>93189</v>
          </cell>
          <cell r="C2599" t="str">
            <v>VERGA MOLDADA IN LOCO EM CONCRETO PARA PORTAS COM MAIS DE 1,5 M DE VÃO. AF_03/2016</v>
          </cell>
          <cell r="D2599" t="str">
            <v>M</v>
          </cell>
          <cell r="E2599" t="str">
            <v>98,95</v>
          </cell>
        </row>
        <row r="2600">
          <cell r="B2600">
            <v>93190</v>
          </cell>
          <cell r="C2600" t="str">
            <v>VERGA MOLDADA IN LOCO COM UTILIZAÇÃO DE BLOCOS CANALETA PARA JANELAS COM ATÉ 1,5 M DE VÃO. AF_03/2016</v>
          </cell>
          <cell r="D2600" t="str">
            <v>M</v>
          </cell>
          <cell r="E2600" t="str">
            <v>47,52</v>
          </cell>
        </row>
        <row r="2601">
          <cell r="B2601">
            <v>93191</v>
          </cell>
          <cell r="C2601" t="str">
            <v>VERGA MOLDADA IN LOCO COM UTILIZAÇÃO DE BLOCOS CANALETA PARA JANELAS COM MAIS DE 1,5 M DE VÃO. AF_03/2016</v>
          </cell>
          <cell r="D2601" t="str">
            <v>M</v>
          </cell>
          <cell r="E2601" t="str">
            <v>50,48</v>
          </cell>
        </row>
        <row r="2602">
          <cell r="B2602">
            <v>93192</v>
          </cell>
          <cell r="C2602" t="str">
            <v>VERGA MOLDADA IN LOCO COM UTILIZAÇÃO DE BLOCOS CANALETA PARA PORTAS COM ATÉ 1,5 M DE VÃO. AF_03/2016</v>
          </cell>
          <cell r="D2602" t="str">
            <v>M</v>
          </cell>
          <cell r="E2602" t="str">
            <v>53,25</v>
          </cell>
        </row>
        <row r="2603">
          <cell r="B2603">
            <v>93193</v>
          </cell>
          <cell r="C2603" t="str">
            <v>VERGA MOLDADA IN LOCO COM UTILIZAÇÃO DE BLOCOS CANALETA PARA PORTAS COM MAIS DE 1,5 M DE VÃO. AF_03/2016</v>
          </cell>
          <cell r="D2603" t="str">
            <v>M</v>
          </cell>
          <cell r="E2603" t="str">
            <v>51,81</v>
          </cell>
        </row>
        <row r="2604">
          <cell r="B2604">
            <v>93194</v>
          </cell>
          <cell r="C2604" t="str">
            <v>CONTRAVERGA PRÉ-MOLDADA PARA VÃOS DE ATÉ 1,5 M DE COMPRIMENTO. AF_03/2016</v>
          </cell>
          <cell r="D2604" t="str">
            <v>M</v>
          </cell>
          <cell r="E2604" t="str">
            <v>46,33</v>
          </cell>
        </row>
        <row r="2605">
          <cell r="B2605">
            <v>93195</v>
          </cell>
          <cell r="C2605" t="str">
            <v>CONTRAVERGA PRÉ-MOLDADA PARA VÃOS DE MAIS DE 1,5 M DE COMPRIMENTO. AF_03/2016</v>
          </cell>
          <cell r="D2605" t="str">
            <v>M</v>
          </cell>
          <cell r="E2605" t="str">
            <v>55,98</v>
          </cell>
        </row>
        <row r="2606">
          <cell r="B2606">
            <v>93196</v>
          </cell>
          <cell r="C2606" t="str">
            <v>CONTRAVERGA MOLDADA IN LOCO EM CONCRETO PARA VÃOS DE ATÉ 1,5 M DE COMPRIMENTO. AF_03/2016</v>
          </cell>
          <cell r="D2606" t="str">
            <v>M</v>
          </cell>
          <cell r="E2606" t="str">
            <v>81,21</v>
          </cell>
        </row>
        <row r="2607">
          <cell r="B2607">
            <v>93197</v>
          </cell>
          <cell r="C2607" t="str">
            <v>CONTRAVERGA MOLDADA IN LOCO EM CONCRETO PARA VÃOS DE MAIS DE 1,5 M DE COMPRIMENTO. AF_03/2016</v>
          </cell>
          <cell r="D2607" t="str">
            <v>M</v>
          </cell>
          <cell r="E2607" t="str">
            <v>91,00</v>
          </cell>
        </row>
        <row r="2608">
          <cell r="B2608">
            <v>93198</v>
          </cell>
          <cell r="C2608" t="str">
            <v>CONTRAVERGA MOLDADA IN LOCO COM UTILIZAÇÃO DE BLOCOS CANALETA PARA VÃOS DE ATÉ 1,5 M DE COMPRIMENTO. AF_03/2016</v>
          </cell>
          <cell r="D2608" t="str">
            <v>M</v>
          </cell>
          <cell r="E2608" t="str">
            <v>41,27</v>
          </cell>
        </row>
        <row r="2609">
          <cell r="B2609">
            <v>93199</v>
          </cell>
          <cell r="C2609" t="str">
            <v>CONTRAVERGA MOLDADA IN LOCO COM UTILIZAÇÃO DE BLOCOS CANALETA PARA VÃOS DE MAIS DE 1,5 M DE COMPRIMENTO. AF_03/2016</v>
          </cell>
          <cell r="D2609" t="str">
            <v>M</v>
          </cell>
          <cell r="E2609" t="str">
            <v>40,77</v>
          </cell>
        </row>
        <row r="2610">
          <cell r="B2610">
            <v>93200</v>
          </cell>
          <cell r="C2610" t="str">
            <v>FIXAÇÃO (ENCUNHAMENTO) DE ALVENARIA DE VEDAÇÃO COM ARGAMASSA APLICADA COM BISNAGA. AF_03/2016</v>
          </cell>
          <cell r="D2610" t="str">
            <v>M</v>
          </cell>
          <cell r="E2610" t="str">
            <v>2,89</v>
          </cell>
        </row>
        <row r="2611">
          <cell r="B2611">
            <v>93201</v>
          </cell>
          <cell r="C2611" t="str">
            <v>FIXAÇÃO (ENCUNHAMENTO) DE ALVENARIA DE VEDAÇÃO COM ARGAMASSA APLICADA COM COLHER. AF_03/2016</v>
          </cell>
          <cell r="D2611" t="str">
            <v>M</v>
          </cell>
          <cell r="E2611" t="str">
            <v>5,66</v>
          </cell>
        </row>
        <row r="2612">
          <cell r="B2612">
            <v>93202</v>
          </cell>
          <cell r="C2612" t="str">
            <v>FIXAÇÃO (ENCUNHAMENTO) DE ALVENARIA DE VEDAÇÃO COM TIJOLO MACIÇO. AF_03/2016</v>
          </cell>
          <cell r="D2612" t="str">
            <v>M</v>
          </cell>
          <cell r="E2612" t="str">
            <v>25,20</v>
          </cell>
        </row>
        <row r="2613">
          <cell r="B2613">
            <v>93203</v>
          </cell>
          <cell r="C2613" t="str">
            <v>FIXAÇÃO (ENCUNHAMENTO) DE ALVENARIA DE VEDAÇÃO COM ESPUMA DE POLIURETANO EXPANSIVA. AF_03/2016</v>
          </cell>
          <cell r="D2613" t="str">
            <v>M</v>
          </cell>
          <cell r="E2613" t="str">
            <v>17,60</v>
          </cell>
        </row>
        <row r="2614">
          <cell r="B2614">
            <v>93204</v>
          </cell>
          <cell r="C2614" t="str">
            <v>CINTA DE AMARRAÇÃO DE ALVENARIA MOLDADA IN LOCO EM CONCRETO. AF_03/2016</v>
          </cell>
          <cell r="D2614" t="str">
            <v>M</v>
          </cell>
          <cell r="E2614" t="str">
            <v>61,67</v>
          </cell>
        </row>
        <row r="2615">
          <cell r="B2615">
            <v>93205</v>
          </cell>
          <cell r="C2615" t="str">
            <v>CINTA DE AMARRAÇÃO DE ALVENARIA MOLDADA IN LOCO COM UTILIZAÇÃO DE BLOCOS CANALETA. AF_03/2016</v>
          </cell>
          <cell r="D2615" t="str">
            <v>M</v>
          </cell>
          <cell r="E2615" t="str">
            <v>40,92</v>
          </cell>
        </row>
        <row r="2616">
          <cell r="B2616">
            <v>95952</v>
          </cell>
          <cell r="C2616" t="str">
            <v>(COMPOSIÇÃO REPRESENTATIVA) EXECUÇÃO DE ESTRUTURAS DE CONCRETO ARMADO CONVENCIONAL, PARA EDIFICAÇÃO HABITACIONAL MULTIFAMILIAR (PRÉDIO), FCK = 25 MPA. AF_01/2017</v>
          </cell>
          <cell r="D2616" t="str">
            <v>M3</v>
          </cell>
          <cell r="E2616" t="str">
            <v>2.663,16</v>
          </cell>
        </row>
        <row r="2617">
          <cell r="B2617">
            <v>95953</v>
          </cell>
          <cell r="C2617" t="str">
            <v>(COMPOSIÇÃO REPRESENTATIVA) EXECUÇÃO DE ESTRUTURAS DE CONCRETO ARMADO, PARA EDIFICAÇÃO HABITACIONAL UNIFAMILIAR COM DOIS PAVIMENTOS (CASA ISOLADA), FCK = 25 MPA. AF_01/2017</v>
          </cell>
          <cell r="D2617" t="str">
            <v>M3</v>
          </cell>
          <cell r="E2617" t="str">
            <v>4.195,90</v>
          </cell>
        </row>
        <row r="2618">
          <cell r="B2618">
            <v>95954</v>
          </cell>
          <cell r="C2618" t="str">
            <v>(COMPOSIÇÃO REPRESENTATIVA) EXECUÇÃO DE ESTRUTURAS DE CONCRETO ARMADO, PARA EDIFICAÇÃO HABITACIONAL UNIFAMILIAR COM DOIS PAVIMENTOS (CASA EM EMPREENDIMENTOS), FCK = 25 MPA. AF_01/2017</v>
          </cell>
          <cell r="D2618" t="str">
            <v>M3</v>
          </cell>
          <cell r="E2618" t="str">
            <v>3.000,17</v>
          </cell>
        </row>
        <row r="2619">
          <cell r="B2619">
            <v>95955</v>
          </cell>
          <cell r="C2619" t="str">
            <v>(COMPOSIÇÃO REPRESENTATIVA) EXECUÇÃO DE ESTRUTURAS DE CONCRETO ARMADO, PARA EDIFICAÇÃO HABITACIONAL UNIFAMILIAR TÉRREA (CASA ISOLADA), FCK = 25 MPA. AF_01/2017</v>
          </cell>
          <cell r="D2619" t="str">
            <v>M3</v>
          </cell>
          <cell r="E2619" t="str">
            <v>3.700,54</v>
          </cell>
        </row>
        <row r="2620">
          <cell r="B2620">
            <v>95956</v>
          </cell>
          <cell r="C2620" t="str">
            <v>(COMPOSIÇÃO REPRESENTATIVA) EXECUÇÃO DE ESTRUTURAS DE CONCRETO ARMADO, PARA EDIFICAÇÃO HABITACIONAL UNIFAMILIAR TÉRREA (CASA EM EMPREENDIMENTOS), FCK = 25 MPA. AF_01/2017</v>
          </cell>
          <cell r="D2620" t="str">
            <v>M3</v>
          </cell>
          <cell r="E2620" t="str">
            <v>2.898,80</v>
          </cell>
        </row>
        <row r="2621">
          <cell r="B2621">
            <v>95957</v>
          </cell>
          <cell r="C2621" t="str">
            <v>(COMPOSIÇÃO REPRESENTATIVA) EXECUÇÃO DE ESTRUTURAS DE CONCRETO ARMADO, PARA EDIFICAÇÃO INSTITUCIONAL TÉRREA, FCK = 25 MPA. AF_01/2017</v>
          </cell>
          <cell r="D2621" t="str">
            <v>M3</v>
          </cell>
          <cell r="E2621" t="str">
            <v>3.836,24</v>
          </cell>
        </row>
        <row r="2622">
          <cell r="B2622">
            <v>95969</v>
          </cell>
          <cell r="C2622" t="str">
            <v>(COMPOSIÇÃO REPRESENTATIVA) EXECUÇÃO DE ESCADA EM CONCRETO ARMADO, MOLDADA IN LOCO, FCK = 25 MPA. AF_02/2017</v>
          </cell>
          <cell r="D2622" t="str">
            <v>M3</v>
          </cell>
          <cell r="E2622" t="str">
            <v>3.569,08</v>
          </cell>
        </row>
        <row r="2623">
          <cell r="B2623">
            <v>97733</v>
          </cell>
          <cell r="C2623" t="str">
            <v>PEÇA RETANGULAR PRÉ-MOLDADA, VOLUME DE CONCRETO DE ATÉ 10 LITROS, TAXA DE AÇO APROXIMADA DE 30KG/M³. AF_01/2018</v>
          </cell>
          <cell r="D2623" t="str">
            <v>M3</v>
          </cell>
          <cell r="E2623" t="str">
            <v>3.281,79</v>
          </cell>
        </row>
        <row r="2624">
          <cell r="B2624">
            <v>97734</v>
          </cell>
          <cell r="C2624" t="str">
            <v>PEÇA RETANGULAR PRÉ-MOLDADA, VOLUME DE CONCRETO DE 10 A 30 LITROS, TAXA DE AÇO APROXIMADA DE 30KG/M³. AF_01/2018</v>
          </cell>
          <cell r="D2624" t="str">
            <v>M3</v>
          </cell>
          <cell r="E2624" t="str">
            <v>2.802,98</v>
          </cell>
        </row>
        <row r="2625">
          <cell r="B2625">
            <v>97735</v>
          </cell>
          <cell r="C2625" t="str">
            <v>PEÇA RETANGULAR PRÉ-MOLDADA, VOLUME DE CONCRETO DE 30 A 100 LITROS, TAXA DE AÇO APROXIMADA DE 30KG/M³. AF_01/2018</v>
          </cell>
          <cell r="D2625" t="str">
            <v>M3</v>
          </cell>
          <cell r="E2625" t="str">
            <v>2.377,39</v>
          </cell>
        </row>
        <row r="2626">
          <cell r="B2626">
            <v>97736</v>
          </cell>
          <cell r="C2626" t="str">
            <v>PEÇA RETANGULAR PRÉ-MOLDADA, VOLUME DE CONCRETO ACIMA DE 100 LITROS, TAXA DE AÇO APROXIMADA DE 30KG/M³. AF_01/2018</v>
          </cell>
          <cell r="D2626" t="str">
            <v>M3</v>
          </cell>
          <cell r="E2626" t="str">
            <v>1.593,92</v>
          </cell>
        </row>
        <row r="2627">
          <cell r="B2627">
            <v>97737</v>
          </cell>
          <cell r="C2627" t="str">
            <v>PEÇA RETANGULAR PRÉ-MOLDADA, VOLUME DE CONCRETO DE 30 A 70 LITROS , TAXA DE AÇO APROXIMADA DE 70KG/M³. AF_01/2018</v>
          </cell>
          <cell r="D2627" t="str">
            <v>M3</v>
          </cell>
          <cell r="E2627" t="str">
            <v>3.455,57</v>
          </cell>
        </row>
        <row r="2628">
          <cell r="B2628">
            <v>97738</v>
          </cell>
          <cell r="C2628" t="str">
            <v>PEÇA CIRCULAR PRÉ-MOLDADA, VOLUME DE CONCRETO DE 10 A 30 LITROS, TAXA DE FIBRA DE POLIPROPILENO APROXIMADA DE 6 KG/M³. AF_01/2018_P</v>
          </cell>
          <cell r="D2628" t="str">
            <v>M3</v>
          </cell>
          <cell r="E2628" t="str">
            <v>5.316,59</v>
          </cell>
        </row>
        <row r="2629">
          <cell r="B2629">
            <v>97739</v>
          </cell>
          <cell r="C2629" t="str">
            <v>PEÇA CIRCULAR PRÉ-MOLDADA, VOLUME DE CONCRETO DE 30 A 100 LITROS, TAXA DE AÇO APROXIMADA DE 30KG/M³. AF_01/2018</v>
          </cell>
          <cell r="D2629" t="str">
            <v>M3</v>
          </cell>
          <cell r="E2629" t="str">
            <v>2.903,68</v>
          </cell>
        </row>
        <row r="2630">
          <cell r="B2630">
            <v>97740</v>
          </cell>
          <cell r="C2630" t="str">
            <v>PEÇA CIRCULAR PRÉ-MOLDADA, VOLUME DE CONCRETO ACIMA DE 100 LITROS, TAXA DE AÇO APROXIMADA DE 30KG/M³. AF_01/2018</v>
          </cell>
          <cell r="D2630" t="str">
            <v>M3</v>
          </cell>
          <cell r="E2630" t="str">
            <v>2.230,88</v>
          </cell>
        </row>
        <row r="2631">
          <cell r="B2631">
            <v>98615</v>
          </cell>
          <cell r="C2631" t="str">
            <v>CONTENÇÃO EM CORTINA COM ESTACAS ESPAÇADAS COM 30 CM DE DIÂMETRO E PROFUNDIDADE MENOR OU IGUAL A 10 M. AF_06/2018</v>
          </cell>
          <cell r="D2631" t="str">
            <v>M2</v>
          </cell>
          <cell r="E2631" t="str">
            <v>155,37</v>
          </cell>
        </row>
        <row r="2632">
          <cell r="B2632">
            <v>98616</v>
          </cell>
          <cell r="C2632" t="str">
            <v>CONTENÇÃO EM CORTINA COM ESTACAS ESPAÇADAS COM 30 CM DE DIÂMETRO E PROFUNDIDADE MAIOR QUE 10 M E MENOR OU IGUAL A 15 M. AF_06/2018</v>
          </cell>
          <cell r="D2632" t="str">
            <v>M2</v>
          </cell>
          <cell r="E2632" t="str">
            <v>124,54</v>
          </cell>
        </row>
        <row r="2633">
          <cell r="B2633">
            <v>98617</v>
          </cell>
          <cell r="C2633" t="str">
            <v>CONTENÇÃO EM CORTINA COM ESTACAS ESPAÇADAS COM 30 CM DE DIÂMETRO E PROFUNDIDADE MAIOR QUE 15 M. AF_06/2018</v>
          </cell>
          <cell r="D2633" t="str">
            <v>M2</v>
          </cell>
          <cell r="E2633" t="str">
            <v>116,57</v>
          </cell>
        </row>
        <row r="2634">
          <cell r="B2634">
            <v>98618</v>
          </cell>
          <cell r="C2634" t="str">
            <v>CONTENÇÃO EM CORTINA COM ESTACAS ESPAÇADAS COM 40 CM DE DIÂMETRO E PROFUNDIDADE MENOR OU IGUAL A 10 M. AF_06/2018</v>
          </cell>
          <cell r="D2634" t="str">
            <v>M2</v>
          </cell>
          <cell r="E2634" t="str">
            <v>159,25</v>
          </cell>
        </row>
        <row r="2635">
          <cell r="B2635">
            <v>98619</v>
          </cell>
          <cell r="C2635" t="str">
            <v>CONTENÇÃO EM CORTINA COM ESTACAS ESPAÇADAS COM 40 CM DE DIÂMETRO E PROFUNDIDADE MAIOR QUE 10 M E MENOR OU IGUAL A 15 M. AF_06/2018</v>
          </cell>
          <cell r="D2635" t="str">
            <v>M2</v>
          </cell>
          <cell r="E2635" t="str">
            <v>147,12</v>
          </cell>
        </row>
        <row r="2636">
          <cell r="B2636">
            <v>98620</v>
          </cell>
          <cell r="C2636" t="str">
            <v>CONTENÇÃO EM CORTINA COM ESTACAS ESPAÇADAS COM 40 CM DE DIÂMETRO E PROFUNDIDADE MAIOR QUE 15 M. AF_06/2018</v>
          </cell>
          <cell r="D2636" t="str">
            <v>M2</v>
          </cell>
          <cell r="E2636" t="str">
            <v>140,98</v>
          </cell>
        </row>
        <row r="2637">
          <cell r="B2637">
            <v>98621</v>
          </cell>
          <cell r="C2637" t="str">
            <v>CONTENÇÃO EM CORTINA COM ESTACAS ESPAÇADAS COM 50 CM DE DIÂMETRO E PROFUNDIDADE MENOR OU IGUAL A 10 M. AF_06/2018</v>
          </cell>
          <cell r="D2637" t="str">
            <v>M2</v>
          </cell>
          <cell r="E2637" t="str">
            <v>183,50</v>
          </cell>
        </row>
        <row r="2638">
          <cell r="B2638">
            <v>98622</v>
          </cell>
          <cell r="C2638" t="str">
            <v>CONTENÇÃO EM CORTINA COM ESTACAS ESPAÇADAS COM 50 CM DE DIÂMETRO E PROFUNDIDADE MAIOR QUE 10 M E MENOR OU IGUAL A 15 M. AF_06/2018</v>
          </cell>
          <cell r="D2638" t="str">
            <v>M2</v>
          </cell>
          <cell r="E2638" t="str">
            <v>173,73</v>
          </cell>
        </row>
        <row r="2639">
          <cell r="B2639">
            <v>98623</v>
          </cell>
          <cell r="C2639" t="str">
            <v>CONTENÇÃO EM CORTINA COM ESTACAS ESPAÇADAS COM 50 CM DE DIÂMETRO E PROFUNDIDADE MAIOR QUE 15 M. AF_06/2018</v>
          </cell>
          <cell r="D2639" t="str">
            <v>M2</v>
          </cell>
          <cell r="E2639" t="str">
            <v>168,74</v>
          </cell>
        </row>
        <row r="2640">
          <cell r="B2640">
            <v>98624</v>
          </cell>
          <cell r="C2640" t="str">
            <v>CONTENÇÃO EM CORTINA COM ESTACAS ESPAÇADAS COM 60 CM DE DIÂMETRO E PROFUNDIDADE MENOR OU IGUAL A 10 M. AF_06/2018</v>
          </cell>
          <cell r="D2640" t="str">
            <v>M2</v>
          </cell>
          <cell r="E2640" t="str">
            <v>209,22</v>
          </cell>
        </row>
        <row r="2641">
          <cell r="B2641">
            <v>98625</v>
          </cell>
          <cell r="C2641" t="str">
            <v>CONTENÇÃO EM CORTINA COM ESTACAS ESPAÇADAS COM 60 CM DE DIÂMETRO E PROFUNDIDADE MAIOR QUE 10 M E MENOR OU IGUAL A 15 M. AF_06/2018</v>
          </cell>
          <cell r="D2641" t="str">
            <v>M2</v>
          </cell>
          <cell r="E2641" t="str">
            <v>200,95</v>
          </cell>
        </row>
        <row r="2642">
          <cell r="B2642">
            <v>98626</v>
          </cell>
          <cell r="C2642" t="str">
            <v>CONTENÇÃO EM CORTINA COM ESTACAS ESPAÇADAS COM 60 CM DE DIÂMETRO E PROFUNDIDADE MAIOR QUE 15 M. AF_06/2018</v>
          </cell>
          <cell r="D2642" t="str">
            <v>M2</v>
          </cell>
          <cell r="E2642" t="str">
            <v>196,64</v>
          </cell>
        </row>
        <row r="2643">
          <cell r="B2643">
            <v>98655</v>
          </cell>
          <cell r="C2643" t="str">
            <v>EXECUÇÃO DE MURETA GUIA PARA CONTENÇÃO/ FUNDAÇÃO COM 30 CM DE ESPESSURA. AF_06/2018</v>
          </cell>
          <cell r="D2643" t="str">
            <v>M</v>
          </cell>
          <cell r="E2643" t="str">
            <v>714,37</v>
          </cell>
        </row>
        <row r="2644">
          <cell r="B2644">
            <v>98656</v>
          </cell>
          <cell r="C2644" t="str">
            <v>EXECUÇÃO DE MURETA GUIA PARA CONTENÇÃO/ FUNDAÇÃO COM 40 CM DE ESPESSURA. AF_06/2018</v>
          </cell>
          <cell r="D2644" t="str">
            <v>M</v>
          </cell>
          <cell r="E2644" t="str">
            <v>725,23</v>
          </cell>
        </row>
        <row r="2645">
          <cell r="B2645">
            <v>98657</v>
          </cell>
          <cell r="C2645" t="str">
            <v>EXECUÇÃO DE MURETA GUIA PARA CONTENÇÃO/ FUNDAÇÃO COM 50 CM DE ESPESSURA. AF_06/2018</v>
          </cell>
          <cell r="D2645" t="str">
            <v>M</v>
          </cell>
          <cell r="E2645" t="str">
            <v>736,12</v>
          </cell>
        </row>
        <row r="2646">
          <cell r="B2646">
            <v>98658</v>
          </cell>
          <cell r="C2646" t="str">
            <v>EXECUÇÃO DE MURETA GUIA PARA CONTENÇÃO/ FUNDAÇÃO COM 60 CM DE ESPESSURA. AF_06/2018</v>
          </cell>
          <cell r="D2646" t="str">
            <v>M</v>
          </cell>
          <cell r="E2646" t="str">
            <v>746,98</v>
          </cell>
        </row>
        <row r="2647">
          <cell r="B2647">
            <v>98659</v>
          </cell>
          <cell r="C2647" t="str">
            <v>EXECUÇÃO DE MURETA GUIA PARA CONTENÇÃO/ FUNDAÇÃO COM 80 CM DE ESPESSURA. AF_06/2018</v>
          </cell>
          <cell r="D2647" t="str">
            <v>M</v>
          </cell>
          <cell r="E2647" t="str">
            <v>768,72</v>
          </cell>
        </row>
        <row r="2648">
          <cell r="B2648">
            <v>98746</v>
          </cell>
          <cell r="C2648" t="str">
            <v>SOLDA DE TOPO EM CHAPA/PERFIL/TUBO DE AÇO CHANFRADO, ESPESSURA=1/4''. AF_06/2018</v>
          </cell>
          <cell r="D2648" t="str">
            <v>M</v>
          </cell>
          <cell r="E2648" t="str">
            <v>55,63</v>
          </cell>
        </row>
        <row r="2649">
          <cell r="B2649">
            <v>98749</v>
          </cell>
          <cell r="C2649" t="str">
            <v>SOLDA DE TOPO EM CHAPA/PERFIL/TUBO DE AÇO CHANFRADO, ESPESSURA=5/16''. AF_06/2018</v>
          </cell>
          <cell r="D2649" t="str">
            <v>M</v>
          </cell>
          <cell r="E2649" t="str">
            <v>66,99</v>
          </cell>
        </row>
        <row r="2650">
          <cell r="B2650">
            <v>98750</v>
          </cell>
          <cell r="C2650" t="str">
            <v>SOLDA DE TOPO EM CHAPA/PERFIL/TUBO DE AÇO CHANFRADO, ESPESSURA=3/8''. AF_06/2018</v>
          </cell>
          <cell r="D2650" t="str">
            <v>M</v>
          </cell>
          <cell r="E2650" t="str">
            <v>80,77</v>
          </cell>
        </row>
        <row r="2651">
          <cell r="B2651">
            <v>98751</v>
          </cell>
          <cell r="C2651" t="str">
            <v>SOLDA DE TOPO EM CHAPA/PERFIL/TUBO DE AÇO CHANFRADO, ESPESSURA=1/2''. AF_06/2018</v>
          </cell>
          <cell r="D2651" t="str">
            <v>M</v>
          </cell>
          <cell r="E2651" t="str">
            <v>116,77</v>
          </cell>
        </row>
        <row r="2652">
          <cell r="B2652">
            <v>98752</v>
          </cell>
          <cell r="C2652" t="str">
            <v>SOLDA DE TOPO EM CHAPA/PERFIL/TUBO DE AÇO CHANFRADO, ESPESSURA=5/8''. AF_06/2018</v>
          </cell>
          <cell r="D2652" t="str">
            <v>M</v>
          </cell>
          <cell r="E2652" t="str">
            <v>160,19</v>
          </cell>
        </row>
        <row r="2653">
          <cell r="B2653">
            <v>98753</v>
          </cell>
          <cell r="C2653" t="str">
            <v>SOLDA DE TOPO EM CHAPA/PERFIL/TUBO DE AÇO CHANFRADO, ESPESSURA=3/4''. AF_06/2018</v>
          </cell>
          <cell r="D2653" t="str">
            <v>M</v>
          </cell>
          <cell r="E2653" t="str">
            <v>214,24</v>
          </cell>
        </row>
        <row r="2654">
          <cell r="B2654">
            <v>100763</v>
          </cell>
          <cell r="C2654" t="str">
            <v>VIGA METÁLICA EM PERFIL LAMINADO OU SOLDADO EM AÇO ESTRUTURAL, COM CONEXÕES PARAFUSADAS, INCLUSOS MÃO DE OBRA, TRANSPORTE E IÇAMENTO UTILIZANDO GUINDASTE - FORNECIMENTO E INSTALAÇÃO. AF_01/2020_P</v>
          </cell>
          <cell r="D2654" t="str">
            <v>KG</v>
          </cell>
          <cell r="E2654" t="str">
            <v>17,63</v>
          </cell>
        </row>
        <row r="2655">
          <cell r="B2655">
            <v>100764</v>
          </cell>
          <cell r="C2655" t="str">
            <v>VIGA METÁLICA EM PERFIL LAMINADO OU SOLDADO EM AÇO ESTRUTURAL, COM CONEXÕES SOLDADAS, INCLUSOS MÃO DE OBRA, TRANSPORTE E IÇAMENTO UTILIZANDO GUINDASTE - FORNECIMENTO E INSTALAÇÃO. AF_01/2020_P</v>
          </cell>
          <cell r="D2655" t="str">
            <v>KG</v>
          </cell>
          <cell r="E2655" t="str">
            <v>17,55</v>
          </cell>
        </row>
        <row r="2656">
          <cell r="B2656">
            <v>100765</v>
          </cell>
          <cell r="C2656" t="str">
            <v>PILAR METÁLICO PERFIL LAMINADO/SOLDADO EM AÇO ESTRUTURAL, COM CONEXÕES PARAFUSADAS, INCLUSOS MÃO DE OBRA, TRANSPORTE E IÇAMENTO UTILIZANDO GUINDASTE - FORNECIMENTO E INSTALAÇÃO. AF_01/2020_P</v>
          </cell>
          <cell r="D2656" t="str">
            <v>KG</v>
          </cell>
          <cell r="E2656" t="str">
            <v>17,53</v>
          </cell>
        </row>
        <row r="2657">
          <cell r="B2657">
            <v>100766</v>
          </cell>
          <cell r="C2657" t="str">
            <v>PILAR METÁLICO PERFIL LAMINADO OU SOLDADO EM AÇO ESTRUTURAL, COM CONEXÕES SOLDADAS, INCLUSOS MÃO DE OBRA, TRANSPORTE E IÇAMENTO UTILIZANDO GUINDASTE - FORNECIMENTO E INSTALAÇÃO. AF_01/2020_P</v>
          </cell>
          <cell r="D2657" t="str">
            <v>KG</v>
          </cell>
          <cell r="E2657" t="str">
            <v>17,79</v>
          </cell>
        </row>
        <row r="2658">
          <cell r="B2658">
            <v>100767</v>
          </cell>
          <cell r="C2658" t="str">
            <v>CONTRAVENTAMENTO COM CANTONEIRAS DE AÇO, ABAS IGUAIS, COM CONEXÕES PARAFUSADAS, INCLUSOS MÃO DE OBRA, TRANSPORTE E IÇAMENTO UTILIZANDO TALHA MANUAL, PARA EDIFÍCIOS DE ATÉ 2 PAVIMENTOS - FORNECIMENTO E INSTALAÇÃO. AF_01/2020_P</v>
          </cell>
          <cell r="D2658" t="str">
            <v>KG</v>
          </cell>
          <cell r="E2658" t="str">
            <v>17,00</v>
          </cell>
        </row>
        <row r="2659">
          <cell r="B2659">
            <v>100768</v>
          </cell>
          <cell r="C2659" t="str">
            <v>CONTRAVENTAMENTO COM CANTONEIRAS DE AÇO, ABAS IGUAIS, COM CONEXÕES SOLDADAS, INCLUSOS MÃO DE OBRA, TRANSPORTE E IÇAMENTO UTILIZANDO TALHA MANUAL, PARA EDIFÍCIOS DE ATÉ 2 PAVIMENTOS - FORNECIMENTO E INSTALAÇÃO. AF_01/2020_P</v>
          </cell>
          <cell r="D2659" t="str">
            <v>KG</v>
          </cell>
          <cell r="E2659" t="str">
            <v>21,57</v>
          </cell>
        </row>
        <row r="2660">
          <cell r="B2660">
            <v>100769</v>
          </cell>
          <cell r="C2660" t="str">
            <v>CONTRAVENTAMENTO COM CANTONEIRAS DE AÇO, ABAS IGUAIS, COM CONEXÕES PARAFUSADAS, INCLUSOS MÃO DE OBRA, TRANSPORTE E IÇAMENTO UTILIZANDO GUINDASTE, PARA EDIFÍCIOS DE 3 A 5 PAVIMENTOS - FORNECIMENTO E INSTALAÇÃO. AF_01/2020_P</v>
          </cell>
          <cell r="D2660" t="str">
            <v>KG</v>
          </cell>
          <cell r="E2660" t="str">
            <v>22,00</v>
          </cell>
        </row>
        <row r="2661">
          <cell r="B2661">
            <v>100770</v>
          </cell>
          <cell r="C2661" t="str">
            <v>CONTRAVENTAMENTO COM CANTONEIRAS DE AÇO, ABAS IGUAIS, COM CONEXÕES SOLDADAS, INCLUSOS MÃO DE OBRA, TRANSPORTE E IÇAMENTO UTILIZANDO GUINDASTE, PARA EDIFÍCIOS DE 3 A 5 PAVIMENTOS - FORNECIMENTO E INSTALAÇÃO. AF_01/2020_P</v>
          </cell>
          <cell r="D2661" t="str">
            <v>KG</v>
          </cell>
          <cell r="E2661" t="str">
            <v>21,54</v>
          </cell>
        </row>
        <row r="2662">
          <cell r="B2662">
            <v>100771</v>
          </cell>
          <cell r="C2662" t="str">
            <v>CONTRAVENTAMENTO COM CANTONEIRAS DE AÇO, ABAS IGUAIS, COM CONEXÕES PARAFUSADAS, INCLUSOS MÃO DE OBRA, TRANSPORTE E IÇAMENTO UTILIZANDO GRUA, PARA EDIFÍCIOS DE 6 A 10 PAVIMENTOS - FORNECIMENTO E INSTALAÇÃO. AF_01/2020_P</v>
          </cell>
          <cell r="D2662" t="str">
            <v>KG</v>
          </cell>
          <cell r="E2662" t="str">
            <v>27,83</v>
          </cell>
        </row>
        <row r="2663">
          <cell r="B2663">
            <v>100772</v>
          </cell>
          <cell r="C2663" t="str">
            <v>CONTRAVENTAMENTO COM CANTONEIRAS DE AÇO, ABAS IGUAIS, COM CONEXÕES SOLDADAS, INCLUSOS MÃO DE OBRA, TRANSPORTE E IÇAMENTO UTILIZANDO GRUA, PARA EDIFÍCIOS DE 6 A 10 PAVIMENTOS - FORNECIMENTO E INSTALAÇÃO. AF_01/2020_P</v>
          </cell>
          <cell r="D2663" t="str">
            <v>KG</v>
          </cell>
          <cell r="E2663" t="str">
            <v>17,46</v>
          </cell>
        </row>
        <row r="2664">
          <cell r="B2664">
            <v>100773</v>
          </cell>
          <cell r="C2664" t="str">
            <v>ESTRUTURA TRELIÇADA DE COBERTURA, TIPO ARCO, COM LIGAÇÕES SOLDADAS, INCLUSOS PERFIS METÁLICOS, CHAPAS METÁLICAS, MÃO DE OBRA E TRANSPORTE COM GUINDASTE - FORNECIMENTO E INSTALAÇÃO. AF_01/2020_P</v>
          </cell>
          <cell r="D2664" t="str">
            <v>KG</v>
          </cell>
          <cell r="E2664" t="str">
            <v>21,38</v>
          </cell>
        </row>
        <row r="2665">
          <cell r="B2665">
            <v>100774</v>
          </cell>
          <cell r="C2665" t="str">
            <v>ESTRUTURA TRELIÇADA DE COBERTURA, TIPO SHED, COM LIGAÇÕES SOLDADAS, INCLUSOS PERFIS METÁLICOS, CHAPAS METÁLICAS, MÃO DE OBRA E TRANSPORTE COM GUINDASTE - FORNECIMENTO E INSTALAÇÃO. AF_01/2020_P</v>
          </cell>
          <cell r="D2665" t="str">
            <v>KG</v>
          </cell>
          <cell r="E2665" t="str">
            <v>13,54</v>
          </cell>
        </row>
        <row r="2666">
          <cell r="B2666">
            <v>100775</v>
          </cell>
          <cell r="C2666" t="str">
            <v>ESTRUTURA TRELIÇADA DE COBERTURA, TIPO FINK, COM LIGAÇÕES SOLDADAS, INCLUSOS PERFIS METÁLICOS, CHAPAS METÁLICAS, MÃO DE OBRA E TRANSPORTE COM GUINDASTE - FORNECIMENTO E INSTALAÇÃO. AF_01/2020_P</v>
          </cell>
          <cell r="D2666" t="str">
            <v>KG</v>
          </cell>
          <cell r="E2666" t="str">
            <v>15,39</v>
          </cell>
        </row>
        <row r="2667">
          <cell r="B2667">
            <v>100776</v>
          </cell>
          <cell r="C2667" t="str">
            <v>ESTRUTURA TRELIÇADA DE COBERTURA, TIPO ARCO, COM LIGAÇÕES PARAFUSADAS, INCLUSOS PERFIS METÁLICOS, CHAPAS METÁLICAS, MÃO DE OBRA E TRANSPORTE COM GUINDASTE - FORNECIMENTO E INSTALAÇÃO. AF_01/2020_P</v>
          </cell>
          <cell r="D2667" t="str">
            <v>KG</v>
          </cell>
          <cell r="E2667" t="str">
            <v>21,47</v>
          </cell>
        </row>
        <row r="2668">
          <cell r="B2668">
            <v>100777</v>
          </cell>
          <cell r="C2668" t="str">
            <v>ESTRUTURA TRELIÇADA DE COBERTURA, TIPO SHED, COM LIGAÇÕES PARAFUSADAS, INCLUSOS PERFIS METÁLICOS, CHAPAS METÁLICAS, MÃO DE OBRA E TRANSPORTE COM GUINDASTE - FORNECIMENTO E INSTALAÇÃO. AF_01/2020_P</v>
          </cell>
          <cell r="D2668" t="str">
            <v>KG</v>
          </cell>
          <cell r="E2668" t="str">
            <v>15,45</v>
          </cell>
        </row>
        <row r="2669">
          <cell r="B2669">
            <v>100778</v>
          </cell>
          <cell r="C2669" t="str">
            <v>ESTRUTURA TRELIÇADA DE COBERTURA, TIPO FINK, COM LIGAÇÕES PARAFUSADAS, INCLUSOS PERFIS METÁLICOS, CHAPAS METÁLICAS, MÃO DE OBRA E TRANSPORTE COM GUINDASTE - FORNECIMENTO E INSTALAÇÃO. AF_01/2020_P</v>
          </cell>
          <cell r="D2669" t="str">
            <v>KG</v>
          </cell>
          <cell r="E2669" t="str">
            <v>11,92</v>
          </cell>
        </row>
        <row r="2670">
          <cell r="B2670">
            <v>98560</v>
          </cell>
          <cell r="C2670" t="str">
            <v>IMPERMEABILIZAÇÃO DE PISO COM ARGAMASSA DE CIMENTO E AREIA, COM ADITIVO IMPERMEABILIZANTE, E = 2CM. AF_06/2018</v>
          </cell>
          <cell r="D2670" t="str">
            <v>M2</v>
          </cell>
          <cell r="E2670" t="str">
            <v>45,22</v>
          </cell>
        </row>
        <row r="2671">
          <cell r="B2671">
            <v>98561</v>
          </cell>
          <cell r="C2671" t="str">
            <v>IMPERMEABILIZAÇÃO DE PAREDES COM ARGAMASSA DE CIMENTO E AREIA, COM ADITIVO IMPERMEABILIZANTE, E = 2CM. AF_06/2018</v>
          </cell>
          <cell r="D2671" t="str">
            <v>M2</v>
          </cell>
          <cell r="E2671" t="str">
            <v>39,48</v>
          </cell>
        </row>
        <row r="2672">
          <cell r="B2672">
            <v>98562</v>
          </cell>
          <cell r="C2672" t="str">
            <v>IMPERMEABILIZAÇÃO DE FLOREIRA OU VIGA BALDRAME COM ARGAMASSA DE CIMENTO E AREIA, COM ADITIVO IMPERMEABILIZANTE, E = 2 CM. AF_06/2018</v>
          </cell>
          <cell r="D2672" t="str">
            <v>M2</v>
          </cell>
          <cell r="E2672" t="str">
            <v>41,20</v>
          </cell>
        </row>
        <row r="2673">
          <cell r="B2673">
            <v>98555</v>
          </cell>
          <cell r="C2673" t="str">
            <v>IMPERMEABILIZAÇÃO DE SUPERFÍCIE COM ARGAMASSA POLIMÉRICA / MEMBRANA ACRÍLICA, 3 DEMÃOS. AF_06/2018</v>
          </cell>
          <cell r="D2673" t="str">
            <v>M2</v>
          </cell>
          <cell r="E2673" t="str">
            <v>25,11</v>
          </cell>
        </row>
        <row r="2674">
          <cell r="B2674">
            <v>98556</v>
          </cell>
          <cell r="C2674" t="str">
            <v>IMPERMEABILIZAÇÃO DE SUPERFÍCIE COM ARGAMASSA POLIMÉRICA / MEMBRANA ACRÍLICA, 4 DEMÃOS, REFORÇADA COM VÉU DE POLIÉSTER (MAV). AF_06/2018</v>
          </cell>
          <cell r="D2674" t="str">
            <v>M2</v>
          </cell>
          <cell r="E2674" t="str">
            <v>51,14</v>
          </cell>
        </row>
        <row r="2675">
          <cell r="B2675">
            <v>98558</v>
          </cell>
          <cell r="C2675" t="str">
            <v>TRATAMENTO DE RALO OU PONTO EMERGENTE COM ARGAMASSA POLIMÉRICA / MEMBRANA ACRÍLICA REFORÇADO COM VÉU DE POLIÉSTER (MAV). AF_06/2018</v>
          </cell>
          <cell r="D2675" t="str">
            <v>UN</v>
          </cell>
          <cell r="E2675" t="str">
            <v>8,15</v>
          </cell>
        </row>
        <row r="2676">
          <cell r="B2676">
            <v>98559</v>
          </cell>
          <cell r="C2676" t="str">
            <v>TRATAMENTO DE RODAPÉ COM VÉU DE POLIÉSTER. AF_06/2018</v>
          </cell>
          <cell r="D2676" t="str">
            <v>M</v>
          </cell>
          <cell r="E2676" t="str">
            <v>5,50</v>
          </cell>
        </row>
        <row r="2677">
          <cell r="B2677">
            <v>98546</v>
          </cell>
          <cell r="C2677" t="str">
            <v>IMPERMEABILIZAÇÃO DE SUPERFÍCIE COM MANTA ASFÁLTICA, UMA CAMADA, INCLUSIVE APLICAÇÃO DE PRIMER ASFÁLTICO, E=3MM. AF_06/2018</v>
          </cell>
          <cell r="D2677" t="str">
            <v>M2</v>
          </cell>
          <cell r="E2677" t="str">
            <v>123,44</v>
          </cell>
        </row>
        <row r="2678">
          <cell r="B2678">
            <v>98547</v>
          </cell>
          <cell r="C2678" t="str">
            <v>IMPERMEABILIZAÇÃO DE SUPERFÍCIE COM MANTA ASFÁLTICA, DUAS CAMADAS, INCLUSIVE APLICAÇÃO DE PRIMER ASFÁLTICO, E=3MM E E=4MM. AF_06/2018</v>
          </cell>
          <cell r="D2678" t="str">
            <v>M2</v>
          </cell>
          <cell r="E2678" t="str">
            <v>244,03</v>
          </cell>
        </row>
        <row r="2679">
          <cell r="B2679">
            <v>98553</v>
          </cell>
          <cell r="C2679" t="str">
            <v>IMPERMEABILIZAÇÃO DE SUPERFÍCIE COM MEMBRANA À BASE DE POLIURETANO, 2 DEMÃOS. AF_06/2018</v>
          </cell>
          <cell r="D2679" t="str">
            <v>M2</v>
          </cell>
          <cell r="E2679" t="str">
            <v>151,02</v>
          </cell>
        </row>
        <row r="2680">
          <cell r="B2680">
            <v>98554</v>
          </cell>
          <cell r="C2680" t="str">
            <v>IMPERMEABILIZAÇÃO DE SUPERFÍCIE COM MEMBRANA À BASE DE RESINA ACRÍLICA, 3 DEMÃOS. AF_06/2018</v>
          </cell>
          <cell r="D2680" t="str">
            <v>M2</v>
          </cell>
          <cell r="E2680" t="str">
            <v>46,33</v>
          </cell>
        </row>
        <row r="2681">
          <cell r="B2681">
            <v>98557</v>
          </cell>
          <cell r="C2681" t="str">
            <v>IMPERMEABILIZAÇÃO DE SUPERFÍCIE COM EMULSÃO ASFÁLTICA, 2 DEMÃOS AF_06/2018</v>
          </cell>
          <cell r="D2681" t="str">
            <v>M2</v>
          </cell>
          <cell r="E2681" t="str">
            <v>60,51</v>
          </cell>
        </row>
        <row r="2682">
          <cell r="B2682">
            <v>98563</v>
          </cell>
          <cell r="C2682" t="str">
            <v>PROTEÇÃO MECÂNICA DE SUPERFÍCIE HORIZONTAL COM ARGAMASSA DE CIMENTO E AREIA, TRAÇO 1:3, E=2CM. AF_06/2018</v>
          </cell>
          <cell r="D2682" t="str">
            <v>M2</v>
          </cell>
          <cell r="E2682" t="str">
            <v>34,61</v>
          </cell>
        </row>
        <row r="2683">
          <cell r="B2683">
            <v>98564</v>
          </cell>
          <cell r="C2683" t="str">
            <v>PROTEÇÃO MECÂNICA DE SUPERFÍCIE VERTICAL COM ARGAMASSA DE CIMENTO E AREIA, TRAÇO 1:3, E=2CM. AF_06/2018</v>
          </cell>
          <cell r="D2683" t="str">
            <v>M2</v>
          </cell>
          <cell r="E2683" t="str">
            <v>47,93</v>
          </cell>
        </row>
        <row r="2684">
          <cell r="B2684">
            <v>98565</v>
          </cell>
          <cell r="C2684" t="str">
            <v>PROTEÇÃO MECÂNICA DE SUPERFICIE HORIZONTAL COM ARGAMASSA DE CIMENTO E AREIA, TRAÇO 1:3, E=3CM. AF_06/2018</v>
          </cell>
          <cell r="D2684" t="str">
            <v>M2</v>
          </cell>
          <cell r="E2684" t="str">
            <v>49,09</v>
          </cell>
        </row>
        <row r="2685">
          <cell r="B2685">
            <v>98566</v>
          </cell>
          <cell r="C2685" t="str">
            <v>PROTEÇÃO MECÂNICA DE SUPERFÍCIE VERTICAL COM ARGAMASSA DE CIMENTO E AREIA, TRAÇO 1:3, E=3CM. AF_06/2018</v>
          </cell>
          <cell r="D2685" t="str">
            <v>M2</v>
          </cell>
          <cell r="E2685" t="str">
            <v>62,40</v>
          </cell>
        </row>
        <row r="2686">
          <cell r="B2686">
            <v>98567</v>
          </cell>
          <cell r="C2686" t="str">
            <v>PROTEÇÃO MECÂNICA DE SUPERFICIE HORIZONTAL COM ARGAMASSA DE CIMENTO E AREIA, TRAÇO 1:3, E=4CM. AF_06/2018</v>
          </cell>
          <cell r="D2686" t="str">
            <v>M2</v>
          </cell>
          <cell r="E2686" t="str">
            <v>62,75</v>
          </cell>
        </row>
        <row r="2687">
          <cell r="B2687">
            <v>98568</v>
          </cell>
          <cell r="C2687" t="str">
            <v>PROTEÇÃO MECÂNICA DE SUPERFÍCIE VERTICAL COM ARGAMASSA DE CIMENTO E AREIA, TRAÇO 1:3, E=4CM. AF_06/2018</v>
          </cell>
          <cell r="D2687" t="str">
            <v>M2</v>
          </cell>
          <cell r="E2687" t="str">
            <v>76,04</v>
          </cell>
        </row>
        <row r="2688">
          <cell r="B2688">
            <v>98569</v>
          </cell>
          <cell r="C2688" t="str">
            <v>PROTEÇÃO MECÂNICA DE SUPERFICIE HORIZONTAL COM ARGAMASSA DE CIMENTO E AREIA, TRAÇO 1:3, E=5CM. AF_06/2018</v>
          </cell>
          <cell r="D2688" t="str">
            <v>M2</v>
          </cell>
          <cell r="E2688" t="str">
            <v>77,19</v>
          </cell>
        </row>
        <row r="2689">
          <cell r="B2689">
            <v>98570</v>
          </cell>
          <cell r="C2689" t="str">
            <v>PROTEÇÃO MECÂNICA DE SUPERFÍCIE VERTICAL COM ARGAMASSA DE CIMENTO E AREIA, TRAÇO 1:3, E=5CM. AF_06/2018</v>
          </cell>
          <cell r="D2689" t="str">
            <v>M2</v>
          </cell>
          <cell r="E2689" t="str">
            <v>90,52</v>
          </cell>
        </row>
        <row r="2690">
          <cell r="B2690">
            <v>98571</v>
          </cell>
          <cell r="C2690" t="str">
            <v>PROTEÇÃO MECÂNICA DE SUPERFICIE HORIZONTAL COM CONCRETO 15 MPA, E=4CM. AF_06/2018</v>
          </cell>
          <cell r="D2690" t="str">
            <v>M2</v>
          </cell>
          <cell r="E2690" t="str">
            <v>43,97</v>
          </cell>
        </row>
        <row r="2691">
          <cell r="B2691">
            <v>98572</v>
          </cell>
          <cell r="C2691" t="str">
            <v>PROTEÇÃO MECÂNICA DE SUPERFICIE HORIZONTAL COM CONCRETO 15 MPA, E=5CM. AF_06/2018</v>
          </cell>
          <cell r="D2691" t="str">
            <v>M2</v>
          </cell>
          <cell r="E2691" t="str">
            <v>53,87</v>
          </cell>
        </row>
        <row r="2692">
          <cell r="B2692">
            <v>98573</v>
          </cell>
          <cell r="C2692" t="str">
            <v>PROTEÇÃO MECÂNICA DE SUPERFÍCIE VERTICAL COM CONCRETO 15 MPA, E=5CM. AF_06/2018</v>
          </cell>
          <cell r="D2692" t="str">
            <v>M2</v>
          </cell>
          <cell r="E2692" t="str">
            <v>66,83</v>
          </cell>
        </row>
        <row r="2693">
          <cell r="B2693">
            <v>91831</v>
          </cell>
          <cell r="C2693" t="str">
            <v>ELETRODUTO FLEXÍVEL CORRUGADO, PVC, DN 20 MM (1/2"), PARA CIRCUITOS TERMINAIS, INSTALADO EM FORRO - FORNECIMENTO E INSTALAÇÃO. AF_12/2015</v>
          </cell>
          <cell r="D2693" t="str">
            <v>M</v>
          </cell>
          <cell r="E2693" t="str">
            <v>7,64</v>
          </cell>
        </row>
        <row r="2694">
          <cell r="B2694">
            <v>91833</v>
          </cell>
          <cell r="C2694" t="str">
            <v>ELETRODUTO FLEXÍVEL CORRUGADO REFORÇADO, PVC, DN 20 MM (1/2"), PARA CIRCUITOS TERMINAIS, INSTALADO EM FORRO - FORNECIMENTO E INSTALAÇÃO. AF_12/2015</v>
          </cell>
          <cell r="D2694" t="str">
            <v>M</v>
          </cell>
          <cell r="E2694" t="str">
            <v>8,13</v>
          </cell>
        </row>
        <row r="2695">
          <cell r="B2695">
            <v>91834</v>
          </cell>
          <cell r="C2695" t="str">
            <v>ELETRODUTO FLEXÍVEL CORRUGADO, PVC, DN 25 MM (3/4"), PARA CIRCUITOS TERMINAIS, INSTALADO EM FORRO - FORNECIMENTO E INSTALAÇÃO. AF_12/2015</v>
          </cell>
          <cell r="D2695" t="str">
            <v>M</v>
          </cell>
          <cell r="E2695" t="str">
            <v>8,46</v>
          </cell>
        </row>
        <row r="2696">
          <cell r="B2696">
            <v>91835</v>
          </cell>
          <cell r="C2696" t="str">
            <v>ELETRODUTO FLEXÍVEL CORRUGADO REFORÇADO, PVC, DN 25 MM (3/4"), PARA CIRCUITOS TERMINAIS, INSTALADO EM FORRO - FORNECIMENTO E INSTALAÇÃO. AF_12/2015</v>
          </cell>
          <cell r="D2696" t="str">
            <v>M</v>
          </cell>
          <cell r="E2696" t="str">
            <v>9,72</v>
          </cell>
        </row>
        <row r="2697">
          <cell r="B2697">
            <v>91836</v>
          </cell>
          <cell r="C2697" t="str">
            <v>ELETRODUTO FLEXÍVEL CORRUGADO, PVC, DN 32 MM (1"), PARA CIRCUITOS TERMINAIS, INSTALADO EM FORRO - FORNECIMENTO E INSTALAÇÃO. AF_12/2015</v>
          </cell>
          <cell r="D2697" t="str">
            <v>M</v>
          </cell>
          <cell r="E2697" t="str">
            <v>11,02</v>
          </cell>
        </row>
        <row r="2698">
          <cell r="B2698">
            <v>91837</v>
          </cell>
          <cell r="C2698" t="str">
            <v>ELETRODUTO FLEXÍVEL CORRUGADO REFORÇADO, PVC, DN 32 MM (1"), PARA CIRCUITOS TERMINAIS, INSTALADO EM FORRO - FORNECIMENTO E INSTALAÇÃO. AF_12/2015</v>
          </cell>
          <cell r="D2698" t="str">
            <v>M</v>
          </cell>
          <cell r="E2698" t="str">
            <v>13,94</v>
          </cell>
        </row>
        <row r="2699">
          <cell r="B2699">
            <v>91839</v>
          </cell>
          <cell r="C2699" t="str">
            <v>ELETRODUTO FLEXÍVEL LISO, PEAD, DN 32 MM (1"), PARA CIRCUITOS TERMINAIS, INSTALADO EM FORRO - FORNECIMENTO E INSTALAÇÃO. AF_12/2015</v>
          </cell>
          <cell r="D2699" t="str">
            <v>M</v>
          </cell>
          <cell r="E2699" t="str">
            <v>9,26</v>
          </cell>
        </row>
        <row r="2700">
          <cell r="B2700">
            <v>91840</v>
          </cell>
          <cell r="C2700" t="str">
            <v>ELETRODUTO FLEXÍVEL CORRUGADO, PEAD, DN 40 MM (1 1/4"), PARA CIRCUITOS TERMINAIS, INSTALADO EM FORRO - FORNECIMENTO E INSTALAÇÃO. AF_12/2015</v>
          </cell>
          <cell r="D2700" t="str">
            <v>M</v>
          </cell>
          <cell r="E2700" t="str">
            <v>11,44</v>
          </cell>
        </row>
        <row r="2701">
          <cell r="B2701">
            <v>91841</v>
          </cell>
          <cell r="C2701" t="str">
            <v>ELETRODUTO FLEXÍVEL LISO, PEAD, DN 40 MM (1 1/4"), PARA CIRCUITOS TERMINAIS, INSTALADO EM FORRO - FORNECIMENTO E INSTALAÇÃO. AF_12/2015</v>
          </cell>
          <cell r="D2701" t="str">
            <v>M</v>
          </cell>
          <cell r="E2701" t="str">
            <v>10,90</v>
          </cell>
        </row>
        <row r="2702">
          <cell r="B2702">
            <v>91842</v>
          </cell>
          <cell r="C2702" t="str">
            <v>ELETRODUTO FLEXÍVEL CORRUGADO, PVC, DN 20 MM (1/2"), PARA CIRCUITOS TERMINAIS, INSTALADO EM LAJE - FORNECIMENTO E INSTALAÇÃO. AF_12/2015</v>
          </cell>
          <cell r="D2702" t="str">
            <v>M</v>
          </cell>
          <cell r="E2702" t="str">
            <v>5,29</v>
          </cell>
        </row>
        <row r="2703">
          <cell r="B2703">
            <v>91843</v>
          </cell>
          <cell r="C2703" t="str">
            <v>ELETRODUTO FLEXÍVEL CORRUGADO REFORÇADO, PVC, DN 20 MM (1/2"), PARA CIRCUITOS TERMINAIS, INSTALADO EM LAJE - FORNECIMENTO E INSTALAÇÃO. AF_12/2015</v>
          </cell>
          <cell r="D2703" t="str">
            <v>M</v>
          </cell>
          <cell r="E2703" t="str">
            <v>5,78</v>
          </cell>
        </row>
        <row r="2704">
          <cell r="B2704">
            <v>91844</v>
          </cell>
          <cell r="C2704" t="str">
            <v>ELETRODUTO FLEXÍVEL CORRUGADO, PVC, DN 25 MM (3/4"), PARA CIRCUITOS TERMINAIS, INSTALADO EM LAJE - FORNECIMENTO E INSTALAÇÃO. AF_12/2015</v>
          </cell>
          <cell r="D2704" t="str">
            <v>M</v>
          </cell>
          <cell r="E2704" t="str">
            <v>6,11</v>
          </cell>
        </row>
        <row r="2705">
          <cell r="B2705">
            <v>91845</v>
          </cell>
          <cell r="C2705" t="str">
            <v>ELETRODUTO FLEXÍVEL CORRUGADO REFORÇADO, PVC, DN 25 MM (3/4"), PARA CIRCUITOS TERMINAIS, INSTALADO EM LAJE - FORNECIMENTO E INSTALAÇÃO. AF_12/2015</v>
          </cell>
          <cell r="D2705" t="str">
            <v>M</v>
          </cell>
          <cell r="E2705" t="str">
            <v>7,37</v>
          </cell>
        </row>
        <row r="2706">
          <cell r="B2706">
            <v>91846</v>
          </cell>
          <cell r="C2706" t="str">
            <v>ELETRODUTO FLEXÍVEL CORRUGADO, PVC, DN 32 MM (1"), PARA CIRCUITOS TERMINAIS, INSTALADO EM LAJE - FORNECIMENTO E INSTALAÇÃO. AF_12/2015</v>
          </cell>
          <cell r="D2706" t="str">
            <v>M</v>
          </cell>
          <cell r="E2706" t="str">
            <v>8,67</v>
          </cell>
        </row>
        <row r="2707">
          <cell r="B2707">
            <v>91847</v>
          </cell>
          <cell r="C2707" t="str">
            <v>ELETRODUTO FLEXÍVEL CORRUGADO REFORÇADO, PVC, DN 32 MM (1"), PARA CIRCUITOS TERMINAIS, INSTALADO EM LAJE - FORNECIMENTO E INSTALAÇÃO. AF_12/2015</v>
          </cell>
          <cell r="D2707" t="str">
            <v>M</v>
          </cell>
          <cell r="E2707" t="str">
            <v>11,59</v>
          </cell>
        </row>
        <row r="2708">
          <cell r="B2708">
            <v>91849</v>
          </cell>
          <cell r="C2708" t="str">
            <v>ELETRODUTO FLEXÍVEL LISO, PEAD, DN 32 MM (1"), PARA CIRCUITOS TERMINAIS, INSTALADO EM LAJE - FORNECIMENTO E INSTALAÇÃO. AF_12/2015</v>
          </cell>
          <cell r="D2708" t="str">
            <v>M</v>
          </cell>
          <cell r="E2708" t="str">
            <v>6,91</v>
          </cell>
        </row>
        <row r="2709">
          <cell r="B2709">
            <v>91850</v>
          </cell>
          <cell r="C2709" t="str">
            <v>ELETRODUTO FLEXÍVEL CORRUGADO, PEAD, DN 40 MM (1 1/4"), PARA CIRCUITOS TERMINAIS, INSTALADO EM LAJE - FORNECIMENTO E INSTALAÇÃO. AF_12/2015</v>
          </cell>
          <cell r="D2709" t="str">
            <v>M</v>
          </cell>
          <cell r="E2709" t="str">
            <v>9,15</v>
          </cell>
        </row>
        <row r="2710">
          <cell r="B2710">
            <v>91851</v>
          </cell>
          <cell r="C2710" t="str">
            <v>ELETRODUTO FLEXÍVEL LISO, PEAD, DN 40 MM (1 1/4"), PARA CIRCUITOS TERMINAIS, INSTALADO EM LAJE - FORNECIMENTO E INSTALAÇÃO. AF_12/2015</v>
          </cell>
          <cell r="D2710" t="str">
            <v>M</v>
          </cell>
          <cell r="E2710" t="str">
            <v>8,61</v>
          </cell>
        </row>
        <row r="2711">
          <cell r="B2711">
            <v>91852</v>
          </cell>
          <cell r="C2711" t="str">
            <v>ELETRODUTO FLEXÍVEL CORRUGADO, PVC, DN 20 MM (1/2"), PARA CIRCUITOS TERMINAIS, INSTALADO EM PAREDE - FORNECIMENTO E INSTALAÇÃO. AF_12/2015</v>
          </cell>
          <cell r="D2711" t="str">
            <v>M</v>
          </cell>
          <cell r="E2711" t="str">
            <v>7,50</v>
          </cell>
        </row>
        <row r="2712">
          <cell r="B2712">
            <v>91853</v>
          </cell>
          <cell r="C2712" t="str">
            <v>ELETRODUTO FLEXÍVEL CORRUGADO REFORÇADO, PVC, DN 20 MM (1/2"), PARA CIRCUITOS TERMINAIS, INSTALADO EM PAREDE - FORNECIMENTO E INSTALAÇÃO. AF_12/2015</v>
          </cell>
          <cell r="D2712" t="str">
            <v>M</v>
          </cell>
          <cell r="E2712" t="str">
            <v>7,96</v>
          </cell>
        </row>
        <row r="2713">
          <cell r="B2713">
            <v>91854</v>
          </cell>
          <cell r="C2713" t="str">
            <v>ELETRODUTO FLEXÍVEL CORRUGADO, PVC, DN 25 MM (3/4"), PARA CIRCUITOS TERMINAIS, INSTALADO EM PAREDE - FORNECIMENTO E INSTALAÇÃO. AF_12/2015</v>
          </cell>
          <cell r="D2713" t="str">
            <v>M</v>
          </cell>
          <cell r="E2713" t="str">
            <v>8,31</v>
          </cell>
        </row>
        <row r="2714">
          <cell r="B2714">
            <v>91855</v>
          </cell>
          <cell r="C2714" t="str">
            <v>ELETRODUTO FLEXÍVEL CORRUGADO REFORÇADO, PVC, DN 25 MM (3/4"), PARA CIRCUITOS TERMINAIS, INSTALADO EM PAREDE - FORNECIMENTO E INSTALAÇÃO. AF_12/2015</v>
          </cell>
          <cell r="D2714" t="str">
            <v>M</v>
          </cell>
          <cell r="E2714" t="str">
            <v>9,47</v>
          </cell>
        </row>
        <row r="2715">
          <cell r="B2715">
            <v>91856</v>
          </cell>
          <cell r="C2715" t="str">
            <v>ELETRODUTO FLEXÍVEL CORRUGADO, PVC, DN 32 MM (1"), PARA CIRCUITOS TERMINAIS, INSTALADO EM PAREDE - FORNECIMENTO E INSTALAÇÃO. AF_12/2015</v>
          </cell>
          <cell r="D2715" t="str">
            <v>M</v>
          </cell>
          <cell r="E2715" t="str">
            <v>10,74</v>
          </cell>
        </row>
        <row r="2716">
          <cell r="B2716">
            <v>91857</v>
          </cell>
          <cell r="C2716" t="str">
            <v>ELETRODUTO FLEXÍVEL CORRUGADO REFORÇADO, PVC, DN 32 MM (1"), PARA CIRCUITOS TERMINAIS, INSTALADO EM PAREDE - FORNECIMENTO E INSTALAÇÃO. AF_12/2015</v>
          </cell>
          <cell r="D2716" t="str">
            <v>M</v>
          </cell>
          <cell r="E2716" t="str">
            <v>13,44</v>
          </cell>
        </row>
        <row r="2717">
          <cell r="B2717">
            <v>91859</v>
          </cell>
          <cell r="C2717" t="str">
            <v>ELETRODUTO FLEXÍVEL LISO, PEAD, DN 32 MM (1"), PARA CIRCUITOS TERMINAIS, INSTALADO EM PAREDE - FORNECIMENTO E INSTALAÇÃO. AF_12/2015</v>
          </cell>
          <cell r="D2717" t="str">
            <v>M</v>
          </cell>
          <cell r="E2717" t="str">
            <v>9,11</v>
          </cell>
        </row>
        <row r="2718">
          <cell r="B2718">
            <v>91860</v>
          </cell>
          <cell r="C2718" t="str">
            <v>ELETRODUTO FLEXÍVEL CORRUGADO, PEAD, DN 40 MM (1 1/4"), PARA CIRCUITOS TERMINAIS, INSTALADO EM PAREDE - FORNECIMENTO E INSTALAÇÃO. AF_12/2015</v>
          </cell>
          <cell r="D2718" t="str">
            <v>M</v>
          </cell>
          <cell r="E2718" t="str">
            <v>11,24</v>
          </cell>
        </row>
        <row r="2719">
          <cell r="B2719">
            <v>91861</v>
          </cell>
          <cell r="C2719" t="str">
            <v>ELETRODUTO FLEXÍVEL LISO, PEAD, DN 40 MM (1 1/4"), PARA CIRCUITOS TERMINAIS, INSTALADO EM PAREDE - FORNECIMENTO E INSTALAÇÃO. AF_12/2015</v>
          </cell>
          <cell r="D2719" t="str">
            <v>M</v>
          </cell>
          <cell r="E2719" t="str">
            <v>10,74</v>
          </cell>
        </row>
        <row r="2720">
          <cell r="B2720">
            <v>91862</v>
          </cell>
          <cell r="C2720" t="str">
            <v>ELETRODUTO RÍGIDO ROSCÁVEL, PVC, DN 20 MM (1/2"), PARA CIRCUITOS TERMINAIS, INSTALADO EM FORRO - FORNECIMENTO E INSTALAÇÃO. AF_12/2015</v>
          </cell>
          <cell r="D2720" t="str">
            <v>M</v>
          </cell>
          <cell r="E2720" t="str">
            <v>9,24</v>
          </cell>
        </row>
        <row r="2721">
          <cell r="B2721">
            <v>91863</v>
          </cell>
          <cell r="C2721" t="str">
            <v>ELETRODUTO RÍGIDO ROSCÁVEL, PVC, DN 25 MM (3/4"), PARA CIRCUITOS TERMINAIS, INSTALADO EM FORRO - FORNECIMENTO E INSTALAÇÃO. AF_12/2015</v>
          </cell>
          <cell r="D2721" t="str">
            <v>M</v>
          </cell>
          <cell r="E2721" t="str">
            <v>10,79</v>
          </cell>
        </row>
        <row r="2722">
          <cell r="B2722">
            <v>91864</v>
          </cell>
          <cell r="C2722" t="str">
            <v>ELETRODUTO RÍGIDO ROSCÁVEL, PVC, DN 32 MM (1"), PARA CIRCUITOS TERMINAIS, INSTALADO EM FORRO - FORNECIMENTO E INSTALAÇÃO. AF_12/2015</v>
          </cell>
          <cell r="D2722" t="str">
            <v>M</v>
          </cell>
          <cell r="E2722" t="str">
            <v>14,19</v>
          </cell>
        </row>
        <row r="2723">
          <cell r="B2723">
            <v>91865</v>
          </cell>
          <cell r="C2723" t="str">
            <v>ELETRODUTO RÍGIDO ROSCÁVEL, PVC, DN 40 MM (1 1/4"), PARA CIRCUITOS TERMINAIS, INSTALADO EM FORRO - FORNECIMENTO E INSTALAÇÃO. AF_12/2015</v>
          </cell>
          <cell r="D2723" t="str">
            <v>M</v>
          </cell>
          <cell r="E2723" t="str">
            <v>17,55</v>
          </cell>
        </row>
        <row r="2724">
          <cell r="B2724">
            <v>91866</v>
          </cell>
          <cell r="C2724" t="str">
            <v>ELETRODUTO RÍGIDO ROSCÁVEL, PVC, DN 20 MM (1/2"), PARA CIRCUITOS TERMINAIS, INSTALADO EM LAJE - FORNECIMENTO E INSTALAÇÃO. AF_12/2015</v>
          </cell>
          <cell r="D2724" t="str">
            <v>M</v>
          </cell>
          <cell r="E2724" t="str">
            <v>7,01</v>
          </cell>
        </row>
        <row r="2725">
          <cell r="B2725">
            <v>91867</v>
          </cell>
          <cell r="C2725" t="str">
            <v>ELETRODUTO RÍGIDO ROSCÁVEL, PVC, DN 25 MM (3/4"), PARA CIRCUITOS TERMINAIS, INSTALADO EM LAJE - FORNECIMENTO E INSTALAÇÃO. AF_12/2015</v>
          </cell>
          <cell r="D2725" t="str">
            <v>M</v>
          </cell>
          <cell r="E2725" t="str">
            <v>8,56</v>
          </cell>
        </row>
        <row r="2726">
          <cell r="B2726">
            <v>91868</v>
          </cell>
          <cell r="C2726" t="str">
            <v>ELETRODUTO RÍGIDO ROSCÁVEL, PVC, DN 32 MM (1"), PARA CIRCUITOS TERMINAIS, INSTALADO EM LAJE - FORNECIMENTO E INSTALAÇÃO. AF_12/2015</v>
          </cell>
          <cell r="D2726" t="str">
            <v>M</v>
          </cell>
          <cell r="E2726" t="str">
            <v>11,96</v>
          </cell>
        </row>
        <row r="2727">
          <cell r="B2727">
            <v>91869</v>
          </cell>
          <cell r="C2727" t="str">
            <v>ELETRODUTO RÍGIDO ROSCÁVEL, PVC, DN 40 MM (1 1/4"), PARA CIRCUITOS TERMINAIS, INSTALADO EM LAJE - FORNECIMENTO E INSTALAÇÃO. AF_12/2015</v>
          </cell>
          <cell r="D2727" t="str">
            <v>M</v>
          </cell>
          <cell r="E2727" t="str">
            <v>15,33</v>
          </cell>
        </row>
        <row r="2728">
          <cell r="B2728">
            <v>91870</v>
          </cell>
          <cell r="C2728" t="str">
            <v>ELETRODUTO RÍGIDO ROSCÁVEL, PVC, DN 20 MM (1/2"), PARA CIRCUITOS TERMINAIS, INSTALADO EM PAREDE - FORNECIMENTO E INSTALAÇÃO. AF_12/2015</v>
          </cell>
          <cell r="D2728" t="str">
            <v>M</v>
          </cell>
          <cell r="E2728" t="str">
            <v>9,82</v>
          </cell>
        </row>
        <row r="2729">
          <cell r="B2729">
            <v>91871</v>
          </cell>
          <cell r="C2729" t="str">
            <v>ELETRODUTO RÍGIDO ROSCÁVEL, PVC, DN 25 MM (3/4"), PARA CIRCUITOS TERMINAIS, INSTALADO EM PAREDE - FORNECIMENTO E INSTALAÇÃO. AF_12/2015</v>
          </cell>
          <cell r="D2729" t="str">
            <v>M</v>
          </cell>
          <cell r="E2729" t="str">
            <v>11,42</v>
          </cell>
        </row>
        <row r="2730">
          <cell r="B2730">
            <v>91872</v>
          </cell>
          <cell r="C2730" t="str">
            <v>ELETRODUTO RÍGIDO ROSCÁVEL, PVC, DN 32 MM (1"), PARA CIRCUITOS TERMINAIS, INSTALADO EM PAREDE - FORNECIMENTO E INSTALAÇÃO. AF_12/2015</v>
          </cell>
          <cell r="D2730" t="str">
            <v>M</v>
          </cell>
          <cell r="E2730" t="str">
            <v>14,81</v>
          </cell>
        </row>
        <row r="2731">
          <cell r="B2731">
            <v>91873</v>
          </cell>
          <cell r="C2731" t="str">
            <v>ELETRODUTO RÍGIDO ROSCÁVEL, PVC, DN 40 MM (1 1/4"), PARA CIRCUITOS TERMINAIS, INSTALADO EM PAREDE - FORNECIMENTO E INSTALAÇÃO. AF_12/2015</v>
          </cell>
          <cell r="D2731" t="str">
            <v>M</v>
          </cell>
          <cell r="E2731" t="str">
            <v>18,13</v>
          </cell>
        </row>
        <row r="2732">
          <cell r="B2732">
            <v>93008</v>
          </cell>
          <cell r="C2732" t="str">
            <v>ELETRODUTO RÍGIDO ROSCÁVEL, PVC, DN 50 MM (1 1/2"), PARA REDE ENTERRADA DE DISTRIBUIÇÃO DE ENERGIA ELÉTRICA - FORNECIMENTO E INSTALAÇÃO. AF_12/2021</v>
          </cell>
          <cell r="D2732" t="str">
            <v>M</v>
          </cell>
          <cell r="E2732" t="str">
            <v>15,17</v>
          </cell>
        </row>
        <row r="2733">
          <cell r="B2733">
            <v>93009</v>
          </cell>
          <cell r="C2733" t="str">
            <v>ELETRODUTO RÍGIDO ROSCÁVEL, PVC, DN 60 MM (2"), PARA REDE ENTERRADA DE DISTRIBUIÇÃO DE ENERGIA ELÉTRICA - FORNECIMENTO E INSTALAÇÃO. AF_12/2021</v>
          </cell>
          <cell r="D2733" t="str">
            <v>M</v>
          </cell>
          <cell r="E2733" t="str">
            <v>22,49</v>
          </cell>
        </row>
        <row r="2734">
          <cell r="B2734">
            <v>93010</v>
          </cell>
          <cell r="C2734" t="str">
            <v>ELETRODUTO RÍGIDO ROSCÁVEL, PVC, DN 75 MM (2 1/2"), PARA REDE ENTERRADA DE DISTRIBUIÇÃO DE ENERGIA ELÉTRICA - FORNECIMENTO E INSTALAÇÃO. AF_12/2021</v>
          </cell>
          <cell r="D2734" t="str">
            <v>M</v>
          </cell>
          <cell r="E2734" t="str">
            <v>31,41</v>
          </cell>
        </row>
        <row r="2735">
          <cell r="B2735">
            <v>93011</v>
          </cell>
          <cell r="C2735" t="str">
            <v>ELETRODUTO RÍGIDO ROSCÁVEL, PVC, DN 85 MM (3"), PARA REDE ENTERRADA DE DISTRIBUIÇÃO DE ENERGIA ELÉTRICA - FORNECIMENTO E INSTALAÇÃO. AF_12/2021</v>
          </cell>
          <cell r="D2735" t="str">
            <v>M</v>
          </cell>
          <cell r="E2735" t="str">
            <v>38,43</v>
          </cell>
        </row>
        <row r="2736">
          <cell r="B2736">
            <v>93012</v>
          </cell>
          <cell r="C2736" t="str">
            <v>ELETRODUTO RÍGIDO ROSCÁVEL, PVC, DN 110 MM (4"), PARA REDE ENTERRADA DE DISTRIBUIÇÃO DE ENERGIA ELÉTRICA - FORNECIMENTO E INSTALAÇÃO. AF_12/2021</v>
          </cell>
          <cell r="D2736" t="str">
            <v>M</v>
          </cell>
          <cell r="E2736" t="str">
            <v>58,16</v>
          </cell>
        </row>
        <row r="2737">
          <cell r="B2737">
            <v>95726</v>
          </cell>
          <cell r="C2737" t="str">
            <v>ELETRODUTO RÍGIDO SOLDÁVEL, PVC, DN 20 MM (½"), APARENTE, INSTALADO EM TETO - FORNECIMENTO E INSTALAÇÃO. AF_11/2016</v>
          </cell>
          <cell r="D2737" t="str">
            <v>M</v>
          </cell>
          <cell r="E2737" t="str">
            <v>6,43</v>
          </cell>
        </row>
        <row r="2738">
          <cell r="B2738">
            <v>95727</v>
          </cell>
          <cell r="C2738" t="str">
            <v>ELETRODUTO RÍGIDO SOLDÁVEL, PVC, DN 25 MM (3/4"), APARENTE, INSTALADO EM TETO - FORNECIMENTO E INSTALAÇÃO. AF_11/2016</v>
          </cell>
          <cell r="D2738" t="str">
            <v>M</v>
          </cell>
          <cell r="E2738" t="str">
            <v>7,29</v>
          </cell>
        </row>
        <row r="2739">
          <cell r="B2739">
            <v>95728</v>
          </cell>
          <cell r="C2739" t="str">
            <v>ELETRODUTO RÍGIDO SOLDÁVEL, PVC, DN 32 MM (1"), APARENTE, INSTALADO EM TETO - FORNECIMENTO E INSTALAÇÃO. AF_11/2016</v>
          </cell>
          <cell r="D2739" t="str">
            <v>M</v>
          </cell>
          <cell r="E2739" t="str">
            <v>9,16</v>
          </cell>
        </row>
        <row r="2740">
          <cell r="B2740">
            <v>95729</v>
          </cell>
          <cell r="C2740" t="str">
            <v>ELETRODUTO RÍGIDO SOLDÁVEL, PVC, DN 20 MM (½"), APARENTE, INSTALADO EM PAREDE - FORNECIMENTO E INSTALAÇÃO. AF_11/2016</v>
          </cell>
          <cell r="D2740" t="str">
            <v>M</v>
          </cell>
          <cell r="E2740" t="str">
            <v>8,26</v>
          </cell>
        </row>
        <row r="2741">
          <cell r="B2741">
            <v>95730</v>
          </cell>
          <cell r="C2741" t="str">
            <v>ELETRODUTO RÍGIDO SOLDÁVEL, PVC, DN 25 MM (3/4"), APARENTE, INSTALADO EM PAREDE - FORNECIMENTO E INSTALAÇÃO. AF_11/2016</v>
          </cell>
          <cell r="D2741" t="str">
            <v>M</v>
          </cell>
          <cell r="E2741" t="str">
            <v>9,12</v>
          </cell>
        </row>
        <row r="2742">
          <cell r="B2742">
            <v>95731</v>
          </cell>
          <cell r="C2742" t="str">
            <v>ELETRODUTO RÍGIDO SOLDÁVEL, PVC, DN 32 MM (1"), APARENTE, INSTALADO EM PAREDE - FORNECIMENTO E INSTALAÇÃO. AF_11/2016</v>
          </cell>
          <cell r="D2742" t="str">
            <v>M</v>
          </cell>
          <cell r="E2742" t="str">
            <v>10,99</v>
          </cell>
        </row>
        <row r="2743">
          <cell r="B2743">
            <v>95732</v>
          </cell>
          <cell r="C2743" t="str">
            <v>LUVA PARA ELETRODUTO, PVC, SOLDÁVEL, DN 20 MM (1/2), APARENTE, INSTALADA EM TETO - FORNECIMENTO E INSTALAÇÃO. AF_11/2016_P</v>
          </cell>
          <cell r="D2743" t="str">
            <v>UN</v>
          </cell>
          <cell r="E2743" t="str">
            <v>4,08</v>
          </cell>
        </row>
        <row r="2744">
          <cell r="B2744">
            <v>95745</v>
          </cell>
          <cell r="C2744" t="str">
            <v>ELETRODUTO DE AÇO GALVANIZADO, CLASSE LEVE, DN 20 MM (3/4), APARENTE, INSTALADO EM TETO - FORNECIMENTO E INSTALAÇÃO. AF_11/2016_P</v>
          </cell>
          <cell r="D2744" t="str">
            <v>M</v>
          </cell>
          <cell r="E2744" t="str">
            <v>21,05</v>
          </cell>
        </row>
        <row r="2745">
          <cell r="B2745">
            <v>95746</v>
          </cell>
          <cell r="C2745" t="str">
            <v>ELETRODUTO DE AÇO GALVANIZADO, CLASSE LEVE, DN 25 MM (1), APARENTE, INSTALADO EM TETO - FORNECIMENTO E INSTALAÇÃO. AF_11/2016_P</v>
          </cell>
          <cell r="D2745" t="str">
            <v>M</v>
          </cell>
          <cell r="E2745" t="str">
            <v>26,10</v>
          </cell>
        </row>
        <row r="2746">
          <cell r="B2746">
            <v>95747</v>
          </cell>
          <cell r="C2746" t="str">
            <v>ELETRODUTO DE AÇO GALVANIZADO, CLASSE SEMI PESADO, DN 32 MM (1 1/4), APARENTE, INSTALADO EM TETO - FORNECIMENTO E INSTALAÇÃO. AF_11/2016_P</v>
          </cell>
          <cell r="D2746" t="str">
            <v>M</v>
          </cell>
          <cell r="E2746" t="str">
            <v>43,26</v>
          </cell>
        </row>
        <row r="2747">
          <cell r="B2747">
            <v>95748</v>
          </cell>
          <cell r="C2747" t="str">
            <v>ELETRODUTO DE AÇO GALVANIZADO, CLASSE SEMI PESADO, DN 40 MM (1 1/2 ), APARENTE, INSTALADO EM TETO - FORNECIMENTO E INSTALAÇÃO. AF_11/2016_P</v>
          </cell>
          <cell r="D2747" t="str">
            <v>M</v>
          </cell>
          <cell r="E2747" t="str">
            <v>46,56</v>
          </cell>
        </row>
        <row r="2748">
          <cell r="B2748">
            <v>95749</v>
          </cell>
          <cell r="C2748" t="str">
            <v>ELETRODUTO DE AÇO GALVANIZADO, CLASSE LEVE, DN 20 MM (3/4), APARENTE, INSTALADO EM PAREDE - FORNECIMENTO E INSTALAÇÃO. AF_11/2016_P</v>
          </cell>
          <cell r="D2748" t="str">
            <v>M</v>
          </cell>
          <cell r="E2748" t="str">
            <v>26,94</v>
          </cell>
        </row>
        <row r="2749">
          <cell r="B2749">
            <v>95750</v>
          </cell>
          <cell r="C2749" t="str">
            <v>ELETRODUTO DE AÇO GALVANIZADO, CLASSE LEVE, DN 25 MM (1), APARENTE, INSTALADO EM PAREDE - FORNECIMENTO E INSTALAÇÃO. AF_11/2016_P</v>
          </cell>
          <cell r="D2749" t="str">
            <v>M</v>
          </cell>
          <cell r="E2749" t="str">
            <v>31,86</v>
          </cell>
        </row>
        <row r="2750">
          <cell r="B2750">
            <v>95751</v>
          </cell>
          <cell r="C2750" t="str">
            <v>ELETRODUTO DE AÇO GALVANIZADO, CLASSE SEMI PESADO, DN 32 MM (1 1/4), APARENTE, INSTALADO EM PAREDE - FORNECIMENTO E INSTALAÇÃO. AF_11/2016_P</v>
          </cell>
          <cell r="D2750" t="str">
            <v>M</v>
          </cell>
          <cell r="E2750" t="str">
            <v>48,85</v>
          </cell>
        </row>
        <row r="2751">
          <cell r="B2751">
            <v>95752</v>
          </cell>
          <cell r="C2751" t="str">
            <v>ELETRODUTO DE AÇO GALVANIZADO, CLASSE SEMI PESADO, DN 40 MM (1 1/2  ), APARENTE, INSTALADO EM PAREDE - FORNECIMENTO E INSTALAÇÃO. AF_11/2016_P</v>
          </cell>
          <cell r="D2751" t="str">
            <v>M</v>
          </cell>
          <cell r="E2751" t="str">
            <v>51,94</v>
          </cell>
        </row>
        <row r="2752">
          <cell r="B2752">
            <v>97667</v>
          </cell>
          <cell r="C2752" t="str">
            <v>ELETRODUTO FLEXÍVEL CORRUGADO, PEAD, DN 50 (1 1/2"), PARA REDE ENTERRADA DE DISTRIBUIÇÃO DE ENERGIA ELÉTRICA - FORNECIMENTO E INSTALAÇÃO. AF_12/2021</v>
          </cell>
          <cell r="D2752" t="str">
            <v>M</v>
          </cell>
          <cell r="E2752" t="str">
            <v>6,93</v>
          </cell>
        </row>
        <row r="2753">
          <cell r="B2753">
            <v>97668</v>
          </cell>
          <cell r="C2753" t="str">
            <v>ELETRODUTO FLEXÍVEL CORRUGADO, PEAD, DN 63 (2"), PARA REDE ENTERRADA DE DISTRIBUIÇÃO DE ENERGIA ELÉTRICA - FORNECIMENTO E INSTALAÇÃO. AF_12/2021</v>
          </cell>
          <cell r="D2753" t="str">
            <v>M</v>
          </cell>
          <cell r="E2753" t="str">
            <v>9,86</v>
          </cell>
        </row>
        <row r="2754">
          <cell r="B2754">
            <v>97669</v>
          </cell>
          <cell r="C2754" t="str">
            <v>ELETRODUTO FLEXÍVEL CORRUGADO, PEAD, DN 90 (3"), PARA REDE ENTERRADA DE DISTRIBUIÇÃO DE ENERGIA ELÉTRICA - FORNECIMENTO E INSTALAÇÃO. AF_12/2021</v>
          </cell>
          <cell r="D2754" t="str">
            <v>M</v>
          </cell>
          <cell r="E2754" t="str">
            <v>14,61</v>
          </cell>
        </row>
        <row r="2755">
          <cell r="B2755">
            <v>97670</v>
          </cell>
          <cell r="C2755" t="str">
            <v>ELETRODUTO FLEXÍVEL CORRUGADO, PEAD, DN 100 (4"), PARA REDE ENTERRADA DE DISTRIBUIÇÃO DE ENERGIA ELÉTRICA - FORNECIMENTO E INSTALAÇÃO. AF_12/2021</v>
          </cell>
          <cell r="D2755" t="str">
            <v>M</v>
          </cell>
          <cell r="E2755" t="str">
            <v>18,73</v>
          </cell>
        </row>
        <row r="2756">
          <cell r="B2756">
            <v>91874</v>
          </cell>
          <cell r="C2756" t="str">
            <v>LUVA PARA ELETRODUTO, PVC, ROSCÁVEL, DN 20 MM (1/2"), PARA CIRCUITOS TERMINAIS, INSTALADA EM FORRO - FORNECIMENTO E INSTALAÇÃO. AF_12/2015</v>
          </cell>
          <cell r="D2756" t="str">
            <v>UN</v>
          </cell>
          <cell r="E2756" t="str">
            <v>4,31</v>
          </cell>
        </row>
        <row r="2757">
          <cell r="B2757">
            <v>91875</v>
          </cell>
          <cell r="C2757" t="str">
            <v>LUVA PARA ELETRODUTO, PVC, ROSCÁVEL, DN 25 MM (3/4"), PARA CIRCUITOS TERMINAIS, INSTALADA EM FORRO - FORNECIMENTO E INSTALAÇÃO. AF_12/2015</v>
          </cell>
          <cell r="D2757" t="str">
            <v>UN</v>
          </cell>
          <cell r="E2757" t="str">
            <v>5,71</v>
          </cell>
        </row>
        <row r="2758">
          <cell r="B2758">
            <v>91876</v>
          </cell>
          <cell r="C2758" t="str">
            <v>LUVA PARA ELETRODUTO, PVC, ROSCÁVEL, DN 32 MM (1"), PARA CIRCUITOS TERMINAIS, INSTALADA EM FORRO - FORNECIMENTO E INSTALAÇÃO. AF_12/2015</v>
          </cell>
          <cell r="D2758" t="str">
            <v>UN</v>
          </cell>
          <cell r="E2758" t="str">
            <v>7,54</v>
          </cell>
        </row>
        <row r="2759">
          <cell r="B2759">
            <v>91877</v>
          </cell>
          <cell r="C2759" t="str">
            <v>LUVA PARA ELETRODUTO, PVC, ROSCÁVEL, DN 40 MM (1 1/4"), PARA CIRCUITOS TERMINAIS, INSTALADA EM FORRO - FORNECIMENTO E INSTALAÇÃO. AF_12/2015</v>
          </cell>
          <cell r="D2759" t="str">
            <v>UN</v>
          </cell>
          <cell r="E2759" t="str">
            <v>10,03</v>
          </cell>
        </row>
        <row r="2760">
          <cell r="B2760">
            <v>91878</v>
          </cell>
          <cell r="C2760" t="str">
            <v>LUVA PARA ELETRODUTO, PVC, ROSCÁVEL, DN 20 MM (1/2"), PARA CIRCUITOS TERMINAIS, INSTALADA EM LAJE - FORNECIMENTO E INSTALAÇÃO. AF_12/2015</v>
          </cell>
          <cell r="D2760" t="str">
            <v>UN</v>
          </cell>
          <cell r="E2760" t="str">
            <v>5,55</v>
          </cell>
        </row>
        <row r="2761">
          <cell r="B2761">
            <v>91879</v>
          </cell>
          <cell r="C2761" t="str">
            <v>LUVA PARA ELETRODUTO, PVC, ROSCÁVEL, DN 25 MM (3/4"), PARA CIRCUITOS TERMINAIS, INSTALADA EM LAJE - FORNECIMENTO E INSTALAÇÃO. AF_12/2015</v>
          </cell>
          <cell r="D2761" t="str">
            <v>UN</v>
          </cell>
          <cell r="E2761" t="str">
            <v>6,90</v>
          </cell>
        </row>
        <row r="2762">
          <cell r="B2762">
            <v>91880</v>
          </cell>
          <cell r="C2762" t="str">
            <v>LUVA PARA ELETRODUTO, PVC, ROSCÁVEL, DN 32 MM (1"), PARA CIRCUITOS TERMINAIS, INSTALADA EM LAJE - FORNECIMENTO E INSTALAÇÃO. AF_12/2015</v>
          </cell>
          <cell r="D2762" t="str">
            <v>UN</v>
          </cell>
          <cell r="E2762" t="str">
            <v>8,77</v>
          </cell>
        </row>
        <row r="2763">
          <cell r="B2763">
            <v>91881</v>
          </cell>
          <cell r="C2763" t="str">
            <v>LUVA PARA ELETRODUTO, PVC, ROSCÁVEL, DN 40 MM (1 1/4"), PARA CIRCUITOS TERMINAIS, INSTALADA EM LAJE - FORNECIMENTO E INSTALAÇÃO. AF_12/2015</v>
          </cell>
          <cell r="D2763" t="str">
            <v>UN</v>
          </cell>
          <cell r="E2763" t="str">
            <v>11,26</v>
          </cell>
        </row>
        <row r="2764">
          <cell r="B2764">
            <v>91882</v>
          </cell>
          <cell r="C2764" t="str">
            <v>LUVA PARA ELETRODUTO, PVC, ROSCÁVEL, DN 20 MM (1/2"), PARA CIRCUITOS TERMINAIS, INSTALADA EM PAREDE - FORNECIMENTO E INSTALAÇÃO. AF_12/2015</v>
          </cell>
          <cell r="D2764" t="str">
            <v>UN</v>
          </cell>
          <cell r="E2764" t="str">
            <v>6,86</v>
          </cell>
        </row>
        <row r="2765">
          <cell r="B2765">
            <v>91884</v>
          </cell>
          <cell r="C2765" t="str">
            <v>LUVA PARA ELETRODUTO, PVC, ROSCÁVEL, DN 25 MM (3/4"), PARA CIRCUITOS TERMINAIS, INSTALADA EM PAREDE - FORNECIMENTO E INSTALAÇÃO. AF_12/2015</v>
          </cell>
          <cell r="D2765" t="str">
            <v>UN</v>
          </cell>
          <cell r="E2765" t="str">
            <v>7,92</v>
          </cell>
        </row>
        <row r="2766">
          <cell r="B2766">
            <v>91885</v>
          </cell>
          <cell r="C2766" t="str">
            <v>LUVA PARA ELETRODUTO, PVC, ROSCÁVEL, DN 32 MM (1"), PARA CIRCUITOS TERMINAIS, INSTALADA EM PAREDE - FORNECIMENTO E INSTALAÇÃO. AF_12/2015</v>
          </cell>
          <cell r="D2766" t="str">
            <v>UN</v>
          </cell>
          <cell r="E2766" t="str">
            <v>9,36</v>
          </cell>
        </row>
        <row r="2767">
          <cell r="B2767">
            <v>91886</v>
          </cell>
          <cell r="C2767" t="str">
            <v>LUVA PARA ELETRODUTO, PVC, ROSCÁVEL, DN 40 MM (1 1/4"), PARA CIRCUITOS TERMINAIS, INSTALADA EM PAREDE - FORNECIMENTO E INSTALAÇÃO. AF_12/2015</v>
          </cell>
          <cell r="D2767" t="str">
            <v>UN</v>
          </cell>
          <cell r="E2767" t="str">
            <v>11,39</v>
          </cell>
        </row>
        <row r="2768">
          <cell r="B2768">
            <v>91887</v>
          </cell>
          <cell r="C2768" t="str">
            <v>CURVA 90 GRAUS PARA ELETRODUTO, PVC, ROSCÁVEL, DN 20 MM (1/2"), PARA CIRCUITOS TERMINAIS, INSTALADA EM FORRO - FORNECIMENTO E INSTALAÇÃO. AF_12/2015</v>
          </cell>
          <cell r="D2768" t="str">
            <v>UN</v>
          </cell>
          <cell r="E2768" t="str">
            <v>8,00</v>
          </cell>
        </row>
        <row r="2769">
          <cell r="B2769">
            <v>91889</v>
          </cell>
          <cell r="C2769" t="str">
            <v>CURVA 180 GRAUS PARA ELETRODUTO, PVC, ROSCÁVEL, DN 20 MM (1/2"), PARA CIRCUITOS TERMINAIS, INSTALADA EM FORRO - FORNECIMENTO E INSTALAÇÃO. AF_12/2015</v>
          </cell>
          <cell r="D2769" t="str">
            <v>UN</v>
          </cell>
          <cell r="E2769" t="str">
            <v>7,71</v>
          </cell>
        </row>
        <row r="2770">
          <cell r="B2770">
            <v>91890</v>
          </cell>
          <cell r="C2770" t="str">
            <v>CURVA 90 GRAUS PARA ELETRODUTO, PVC, ROSCÁVEL, DN 25 MM (3/4"), PARA CIRCUITOS TERMINAIS, INSTALADA EM FORRO - FORNECIMENTO E INSTALAÇÃO. AF_12/2015</v>
          </cell>
          <cell r="D2770" t="str">
            <v>UN</v>
          </cell>
          <cell r="E2770" t="str">
            <v>9,51</v>
          </cell>
        </row>
        <row r="2771">
          <cell r="B2771">
            <v>91892</v>
          </cell>
          <cell r="C2771" t="str">
            <v>CURVA 180 GRAUS PARA ELETRODUTO, PVC, ROSCÁVEL, DN 25 MM (3/4"), PARA CIRCUITOS TERMINAIS, INSTALADA EM FORRO - FORNECIMENTO E INSTALAÇÃO. AF_12/2015</v>
          </cell>
          <cell r="D2771" t="str">
            <v>UN</v>
          </cell>
          <cell r="E2771" t="str">
            <v>11,47</v>
          </cell>
        </row>
        <row r="2772">
          <cell r="B2772">
            <v>91893</v>
          </cell>
          <cell r="C2772" t="str">
            <v>CURVA 90 GRAUS PARA ELETRODUTO, PVC, ROSCÁVEL, DN 32 MM (1"), PARA CIRCUITOS TERMINAIS, INSTALADA EM FORRO - FORNECIMENTO E INSTALAÇÃO. AF_12/2015</v>
          </cell>
          <cell r="D2772" t="str">
            <v>UN</v>
          </cell>
          <cell r="E2772" t="str">
            <v>13,00</v>
          </cell>
        </row>
        <row r="2773">
          <cell r="B2773">
            <v>91895</v>
          </cell>
          <cell r="C2773" t="str">
            <v>CURVA 180 GRAUS PARA ELETRODUTO, PVC, ROSCÁVEL, DN 32 MM (1"), PARA CIRCUITOS TERMINAIS, INSTALADA EM FORRO - FORNECIMENTO E INSTALAÇÃO. AF_12/2015</v>
          </cell>
          <cell r="D2773" t="str">
            <v>UN</v>
          </cell>
          <cell r="E2773" t="str">
            <v>14,99</v>
          </cell>
        </row>
        <row r="2774">
          <cell r="B2774">
            <v>91896</v>
          </cell>
          <cell r="C2774" t="str">
            <v>CURVA 90 GRAUS PARA ELETRODUTO, PVC, ROSCÁVEL, DN 40 MM (1 1/4"), PARA CIRCUITOS TERMINAIS, INSTALADA EM FORRO - FORNECIMENTO E INSTALAÇÃO. AF_12/2015</v>
          </cell>
          <cell r="D2774" t="str">
            <v>UN</v>
          </cell>
          <cell r="E2774" t="str">
            <v>15,86</v>
          </cell>
        </row>
        <row r="2775">
          <cell r="B2775">
            <v>91898</v>
          </cell>
          <cell r="C2775" t="str">
            <v>CURVA 180 GRAUS PARA ELETRODUTO, PVC, ROSCÁVEL, DN 40 MM (1 1/4"), PARA CIRCUITOS TERMINAIS, INSTALADA EM FORRO - FORNECIMENTO E INSTALAÇÃO. AF_12/2015</v>
          </cell>
          <cell r="D2775" t="str">
            <v>UN</v>
          </cell>
          <cell r="E2775" t="str">
            <v>17,99</v>
          </cell>
        </row>
        <row r="2776">
          <cell r="B2776">
            <v>91899</v>
          </cell>
          <cell r="C2776" t="str">
            <v>CURVA 90 GRAUS PARA ELETRODUTO, PVC, ROSCÁVEL, DN 20 MM (1/2"), PARA CIRCUITOS TERMINAIS, INSTALADA EM LAJE - FORNECIMENTO E INSTALAÇÃO. AF_12/2015</v>
          </cell>
          <cell r="D2776" t="str">
            <v>UN</v>
          </cell>
          <cell r="E2776" t="str">
            <v>9,78</v>
          </cell>
        </row>
        <row r="2777">
          <cell r="B2777">
            <v>91901</v>
          </cell>
          <cell r="C2777" t="str">
            <v>CURVA 180 GRAUS PARA ELETRODUTO, PVC, ROSCÁVEL, DN 20 MM (1/2"), PARA CIRCUITOS TERMINAIS, INSTALADA EM LAJE - FORNECIMENTO E INSTALAÇÃO. AF_12/2015</v>
          </cell>
          <cell r="D2777" t="str">
            <v>UN</v>
          </cell>
          <cell r="E2777" t="str">
            <v>9,49</v>
          </cell>
        </row>
        <row r="2778">
          <cell r="B2778">
            <v>91902</v>
          </cell>
          <cell r="C2778" t="str">
            <v>CURVA 90 GRAUS PARA ELETRODUTO, PVC, ROSCÁVEL, DN 25 MM (3/4"), PARA CIRCUITOS TERMINAIS, INSTALADA EM LAJE - FORNECIMENTO E INSTALAÇÃO. AF_12/2015</v>
          </cell>
          <cell r="D2778" t="str">
            <v>UN</v>
          </cell>
          <cell r="E2778" t="str">
            <v>11,29</v>
          </cell>
        </row>
        <row r="2779">
          <cell r="B2779">
            <v>91904</v>
          </cell>
          <cell r="C2779" t="str">
            <v>CURVA 180 GRAUS PARA ELETRODUTO, PVC, ROSCÁVEL, DN 25 MM (3/4"), PARA CIRCUITOS TERMINAIS, INSTALADA EM LAJE - FORNECIMENTO E INSTALAÇÃO. AF_12/2015</v>
          </cell>
          <cell r="D2779" t="str">
            <v>UN</v>
          </cell>
          <cell r="E2779" t="str">
            <v>13,25</v>
          </cell>
        </row>
        <row r="2780">
          <cell r="B2780">
            <v>91905</v>
          </cell>
          <cell r="C2780" t="str">
            <v>CURVA 90 GRAUS PARA ELETRODUTO, PVC, ROSCÁVEL, DN 32 MM (1"), PARA CIRCUITOS TERMINAIS, INSTALADA EM LAJE - FORNECIMENTO E INSTALAÇÃO. AF_12/2015</v>
          </cell>
          <cell r="D2780" t="str">
            <v>UN</v>
          </cell>
          <cell r="E2780" t="str">
            <v>14,78</v>
          </cell>
        </row>
        <row r="2781">
          <cell r="B2781">
            <v>91907</v>
          </cell>
          <cell r="C2781" t="str">
            <v>CURVA 180 GRAUS PARA ELETRODUTO, PVC, ROSCÁVEL, DN 32 MM (1), PARA CIRCUITOS TERMINAIS, INSTALADA EM LAJE - FORNECIMENTO E INSTALAÇÃO. AF_12/2015</v>
          </cell>
          <cell r="D2781" t="str">
            <v>UN</v>
          </cell>
          <cell r="E2781" t="str">
            <v>16,77</v>
          </cell>
        </row>
        <row r="2782">
          <cell r="B2782">
            <v>91908</v>
          </cell>
          <cell r="C2782" t="str">
            <v>CURVA 90 GRAUS PARA ELETRODUTO, PVC, ROSCÁVEL, DN 40 MM (1 1/4"), PARA CIRCUITOS TERMINAIS, INSTALADA EM LAJE - FORNECIMENTO E INSTALAÇÃO. AF_12/2015</v>
          </cell>
          <cell r="D2782" t="str">
            <v>UN</v>
          </cell>
          <cell r="E2782" t="str">
            <v>17,69</v>
          </cell>
        </row>
        <row r="2783">
          <cell r="B2783">
            <v>91910</v>
          </cell>
          <cell r="C2783" t="str">
            <v>CURVA 180 GRAUS PARA ELETRODUTO, PVC, ROSCÁVEL, DN 40 MM (1 1/4"), PARA CIRCUITOS TERMINAIS, INSTALADA EM LAJE - FORNECIMENTO E INSTALAÇÃO. AF_12/2015</v>
          </cell>
          <cell r="D2783" t="str">
            <v>UN</v>
          </cell>
          <cell r="E2783" t="str">
            <v>19,82</v>
          </cell>
        </row>
        <row r="2784">
          <cell r="B2784">
            <v>91911</v>
          </cell>
          <cell r="C2784" t="str">
            <v>CURVA 90 GRAUS PARA ELETRODUTO, PVC, ROSCÁVEL, DN 20 MM (1/2"), PARA CIRCUITOS TERMINAIS, INSTALADA EM PAREDE - FORNECIMENTO E INSTALAÇÃO. AF_12/2015</v>
          </cell>
          <cell r="D2784" t="str">
            <v>UN</v>
          </cell>
          <cell r="E2784" t="str">
            <v>11,81</v>
          </cell>
        </row>
        <row r="2785">
          <cell r="B2785">
            <v>91913</v>
          </cell>
          <cell r="C2785" t="str">
            <v>CURVA 180 GRAUS PARA ELETRODUTO, PVC, ROSCÁVEL, DN 20 MM (1/2"), PARA CIRCUITOS TERMINAIS, INSTALADA EM PAREDE - FORNECIMENTO E INSTALAÇÃO. AF_12/2015</v>
          </cell>
          <cell r="D2785" t="str">
            <v>UN</v>
          </cell>
          <cell r="E2785" t="str">
            <v>11,52</v>
          </cell>
        </row>
        <row r="2786">
          <cell r="B2786">
            <v>91914</v>
          </cell>
          <cell r="C2786" t="str">
            <v>CURVA 90 GRAUS PARA ELETRODUTO, PVC, ROSCÁVEL, DN 25 MM (3/4"), PARA CIRCUITOS TERMINAIS, INSTALADA EM PAREDE - FORNECIMENTO E INSTALAÇÃO. AF_12/2015</v>
          </cell>
          <cell r="D2786" t="str">
            <v>UN</v>
          </cell>
          <cell r="E2786" t="str">
            <v>12,86</v>
          </cell>
        </row>
        <row r="2787">
          <cell r="B2787">
            <v>91916</v>
          </cell>
          <cell r="C2787" t="str">
            <v>CURVA 180 GRAUS PARA ELETRODUTO, PVC, ROSCÁVEL, DN 25 MM (3/4"), PARA CIRCUITOS TERMINAIS, INSTALADA EM PAREDE - FORNECIMENTO E INSTALAÇÃO. AF_12/2015</v>
          </cell>
          <cell r="D2787" t="str">
            <v>UN</v>
          </cell>
          <cell r="E2787" t="str">
            <v>14,82</v>
          </cell>
        </row>
        <row r="2788">
          <cell r="B2788">
            <v>91917</v>
          </cell>
          <cell r="C2788" t="str">
            <v>CURVA 90 GRAUS PARA ELETRODUTO, PVC, ROSCÁVEL, DN 32 MM (1"), PARA CIRCUITOS TERMINAIS, INSTALADA EM PAREDE - FORNECIMENTO E INSTALAÇÃO. AF_12/2015</v>
          </cell>
          <cell r="D2788" t="str">
            <v>UN</v>
          </cell>
          <cell r="E2788" t="str">
            <v>15,72</v>
          </cell>
        </row>
        <row r="2789">
          <cell r="B2789">
            <v>91919</v>
          </cell>
          <cell r="C2789" t="str">
            <v>CURVA 180 GRAUS PARA ELETRODUTO, PVC, ROSCÁVEL, DN 32 MM (1), PARA CIRCUITOS TERMINAIS, INSTALADA EM PAREDE - FORNECIMENTO E INSTALAÇÃO. AF_12/2015</v>
          </cell>
          <cell r="D2789" t="str">
            <v>UN</v>
          </cell>
          <cell r="E2789" t="str">
            <v>17,71</v>
          </cell>
        </row>
        <row r="2790">
          <cell r="B2790">
            <v>91920</v>
          </cell>
          <cell r="C2790" t="str">
            <v>CURVA 90 GRAUS PARA ELETRODUTO, PVC, ROSCÁVEL, DN 40 MM (1 1/4"), PARA CIRCUITOS TERMINAIS, INSTALADA EM PAREDE - FORNECIMENTO E INSTALAÇÃO. AF_12/2015</v>
          </cell>
          <cell r="D2790" t="str">
            <v>UN</v>
          </cell>
          <cell r="E2790" t="str">
            <v>17,91</v>
          </cell>
        </row>
        <row r="2791">
          <cell r="B2791">
            <v>91922</v>
          </cell>
          <cell r="C2791" t="str">
            <v>CURVA 180 GRAUS PARA ELETRODUTO, PVC, ROSCÁVEL, DN 40 MM (1 1/4"), PARA CIRCUITOS TERMINAIS, INSTALADA EM PAREDE - FORNECIMENTO E INSTALAÇÃO. AF_12/2015</v>
          </cell>
          <cell r="D2791" t="str">
            <v>UN</v>
          </cell>
          <cell r="E2791" t="str">
            <v>20,04</v>
          </cell>
        </row>
        <row r="2792">
          <cell r="B2792">
            <v>93013</v>
          </cell>
          <cell r="C2792" t="str">
            <v>LUVA PARA ELETRODUTO, PVC, ROSCÁVEL, DN 50 MM (1 1/2"), PARA REDE ENTERRADA DE DISTRIBUIÇÃO DE ENERGIA ELÉTRICA - FORNECIMENTO E INSTALAÇÃO. AF_12/2021</v>
          </cell>
          <cell r="D2792" t="str">
            <v>UN</v>
          </cell>
          <cell r="E2792" t="str">
            <v>13,04</v>
          </cell>
        </row>
        <row r="2793">
          <cell r="B2793">
            <v>93014</v>
          </cell>
          <cell r="C2793" t="str">
            <v>LUVA PARA ELETRODUTO, PVC, ROSCÁVEL, DN 60 MM (2"), PARA REDE ENTERRADA DE DISTRIBUIÇÃO DE ENERGIA ELÉTRICA - FORNECIMENTO E INSTALAÇÃO. AF_12/2021</v>
          </cell>
          <cell r="D2793" t="str">
            <v>UN</v>
          </cell>
          <cell r="E2793" t="str">
            <v>16,05</v>
          </cell>
        </row>
        <row r="2794">
          <cell r="B2794">
            <v>93015</v>
          </cell>
          <cell r="C2794" t="str">
            <v>LUVA PARA ELETRODUTO, PVC, ROSCÁVEL, DN 75 MM (2 1/2"), PARA REDE ENTERRADA DE DISTRIBUIÇÃO DE ENERGIA ELÉTRICA - FORNECIMENTO E INSTALAÇÃO. AF_12/2021</v>
          </cell>
          <cell r="D2794" t="str">
            <v>UN</v>
          </cell>
          <cell r="E2794" t="str">
            <v>24,45</v>
          </cell>
        </row>
        <row r="2795">
          <cell r="B2795">
            <v>93016</v>
          </cell>
          <cell r="C2795" t="str">
            <v>LUVA PARA ELETRODUTO, PVC, ROSCÁVEL, DN 85 MM (3"), PARA REDE ENTERRADA DE DISTRIBUIÇÃO DE ENERGIA ELÉTRICA - FORNECIMENTO E INSTALAÇÃO. AF_12/2021</v>
          </cell>
          <cell r="D2795" t="str">
            <v>UN</v>
          </cell>
          <cell r="E2795" t="str">
            <v>29,77</v>
          </cell>
        </row>
        <row r="2796">
          <cell r="B2796">
            <v>93017</v>
          </cell>
          <cell r="C2796" t="str">
            <v>LUVA PARA ELETRODUTO, PVC, ROSCÁVEL, DN 110 MM (4"), PARA REDE ENTERRADA DE DISTRIBUIÇÃO DE ENERGIA ELÉTRICA - FORNECIMENTO E INSTALAÇÃO. AF_12/2021</v>
          </cell>
          <cell r="D2796" t="str">
            <v>UN</v>
          </cell>
          <cell r="E2796" t="str">
            <v>44,91</v>
          </cell>
        </row>
        <row r="2797">
          <cell r="B2797">
            <v>93018</v>
          </cell>
          <cell r="C2797" t="str">
            <v>CURVA 90 GRAUS PARA ELETRODUTO, PVC, ROSCÁVEL, DN 50 MM (1 1/2"), PARA REDE ENTERRADA DE DISTRIBUIÇÃO DE ENERGIA ELÉTRICA - FORNECIMENTO E INSTALAÇÃO. AF_12/2021</v>
          </cell>
          <cell r="D2797" t="str">
            <v>UN</v>
          </cell>
          <cell r="E2797" t="str">
            <v>19,94</v>
          </cell>
        </row>
        <row r="2798">
          <cell r="B2798">
            <v>93020</v>
          </cell>
          <cell r="C2798" t="str">
            <v>CURVA 90 GRAUS PARA ELETRODUTO, PVC, ROSCÁVEL, DN 60 MM (2"), PARA REDE ENTERRADA DE DISTRIBUIÇÃO DE ENERGIA ELÉTRICA - FORNECIMENTO E INSTALAÇÃO. AF_12/2021</v>
          </cell>
          <cell r="D2798" t="str">
            <v>UN</v>
          </cell>
          <cell r="E2798" t="str">
            <v>25,61</v>
          </cell>
        </row>
        <row r="2799">
          <cell r="B2799">
            <v>93022</v>
          </cell>
          <cell r="C2799" t="str">
            <v>CURVA 90 GRAUS PARA ELETRODUTO, PVC, ROSCÁVEL, DN 75 MM (2 1/2"), PARA REDE ENTERRADA DE DISTRIBUIÇÃO DE ENERGIA ELÉTRICA - FORNECIMENTO E INSTALAÇÃO. AF_12/2021</v>
          </cell>
          <cell r="D2799" t="str">
            <v>UN</v>
          </cell>
          <cell r="E2799" t="str">
            <v>43,09</v>
          </cell>
        </row>
        <row r="2800">
          <cell r="B2800">
            <v>93024</v>
          </cell>
          <cell r="C2800" t="str">
            <v>CURVA 90 GRAUS PARA ELETRODUTO, PVC, ROSCÁVEL, DN 85 MM (3"), PARA REDE ENTERRADA DE DISTRIBUIÇÃO DE ENERGIA ELÉTRICA - FORNECIMENTO E INSTALAÇÃO. AF_12/2021</v>
          </cell>
          <cell r="D2800" t="str">
            <v>UN</v>
          </cell>
          <cell r="E2800" t="str">
            <v>45,26</v>
          </cell>
        </row>
        <row r="2801">
          <cell r="B2801">
            <v>93026</v>
          </cell>
          <cell r="C2801" t="str">
            <v>CURVA 90 GRAUS PARA ELETRODUTO, PVC, ROSCÁVEL, DN 110 MM (4"), PARA REDE ENTERRADA DE DISTRIBUIÇÃO DE ENERGIA ELÉTRICA - FORNECIMENTO E INSTALAÇÃO. AF_12/2021</v>
          </cell>
          <cell r="D2801" t="str">
            <v>UN</v>
          </cell>
          <cell r="E2801" t="str">
            <v>74,34</v>
          </cell>
        </row>
        <row r="2802">
          <cell r="B2802">
            <v>95733</v>
          </cell>
          <cell r="C2802" t="str">
            <v>LUVA PARA ELETRODUTO, PVC, SOLDÁVEL, DN 25 MM (3/4), APARENTE, INSTALADA EM TETO - FORNECIMENTO E INSTALAÇÃO. AF_11/2016_P</v>
          </cell>
          <cell r="D2802" t="str">
            <v>UN</v>
          </cell>
          <cell r="E2802" t="str">
            <v>5,34</v>
          </cell>
        </row>
        <row r="2803">
          <cell r="B2803">
            <v>95734</v>
          </cell>
          <cell r="C2803" t="str">
            <v>LUVA PARA ELETRODUTO, PVC, SOLDÁVEL, DN 32 MM (1), APARENTE, INSTALADA EM TETO - FORNECIMENTO E INSTALAÇÃO. AF_11/2016_P</v>
          </cell>
          <cell r="D2803" t="str">
            <v>UN</v>
          </cell>
          <cell r="E2803" t="str">
            <v>7,10</v>
          </cell>
        </row>
        <row r="2804">
          <cell r="B2804">
            <v>95735</v>
          </cell>
          <cell r="C2804" t="str">
            <v>LUVA PARA ELETRODUTO, PVC, SOLDÁVEL, DN 20 MM (1/2), APARENTE, INSTALADA EM PAREDE - FORNECIMENTO E INSTALAÇÃO. AF_11/2016_P</v>
          </cell>
          <cell r="D2804" t="str">
            <v>UN</v>
          </cell>
          <cell r="E2804" t="str">
            <v>5,96</v>
          </cell>
        </row>
        <row r="2805">
          <cell r="B2805">
            <v>95736</v>
          </cell>
          <cell r="C2805" t="str">
            <v>LUVA PARA ELETRODUTO, PVC, SOLDÁVEL, DN 25 MM (3/4), APARENTE, INSTALADA EM PAREDE - FORNECIMENTO E INSTALAÇÃO. AF_11/2016_P</v>
          </cell>
          <cell r="D2805" t="str">
            <v>UN</v>
          </cell>
          <cell r="E2805" t="str">
            <v>6,99</v>
          </cell>
        </row>
        <row r="2806">
          <cell r="B2806">
            <v>95738</v>
          </cell>
          <cell r="C2806" t="str">
            <v>LUVA PARA ELETRODUTO, PVC, SOLDÁVEL, DN 32 MM (1), APARENTE, INSTALADA EM PAREDE - FORNECIMENTO E INSTALAÇÃO. AF_11/2016_P</v>
          </cell>
          <cell r="D2806" t="str">
            <v>UN</v>
          </cell>
          <cell r="E2806" t="str">
            <v>8,45</v>
          </cell>
        </row>
        <row r="2807">
          <cell r="B2807">
            <v>95753</v>
          </cell>
          <cell r="C2807" t="str">
            <v>LUVA DE EMENDA PARA ELETRODUTO, AÇO GALVANIZADO, DN 20 MM (3/4  ), APARENTE, INSTALADA EM TETO - FORNECIMENTO E INSTALAÇÃO. AF_11/2016_P</v>
          </cell>
          <cell r="D2807" t="str">
            <v>UN</v>
          </cell>
          <cell r="E2807" t="str">
            <v>6,62</v>
          </cell>
        </row>
        <row r="2808">
          <cell r="B2808">
            <v>95754</v>
          </cell>
          <cell r="C2808" t="str">
            <v>LUVA DE EMENDA PARA ELETRODUTO, AÇO GALVANIZADO, DN 25 MM (1''), APARENTE, INSTALADA EM TETO - FORNECIMENTO E INSTALAÇÃO. AF_11/2016_P</v>
          </cell>
          <cell r="D2808" t="str">
            <v>UN</v>
          </cell>
          <cell r="E2808" t="str">
            <v>8,23</v>
          </cell>
        </row>
        <row r="2809">
          <cell r="B2809">
            <v>95755</v>
          </cell>
          <cell r="C2809" t="str">
            <v>LUVA DE EMENDA PARA ELETRODUTO, AÇO GALVANIZADO, DN 32 MM (1 1/4''), APARENTE, INSTALADA EM TETO - FORNECIMENTO E INSTALAÇÃO. AF_11/2016_P</v>
          </cell>
          <cell r="D2809" t="str">
            <v>UN</v>
          </cell>
          <cell r="E2809" t="str">
            <v>11,93</v>
          </cell>
        </row>
        <row r="2810">
          <cell r="B2810">
            <v>95756</v>
          </cell>
          <cell r="C2810" t="str">
            <v>LUVA DE EMENDA PARA ELETRODUTO, AÇO GALVANIZADO, DN 40 MM (1 1/2''), APARENTE, INSTALADA EM TETO - FORNECIMENTO E INSTALAÇÃO. AF_11/2016_P</v>
          </cell>
          <cell r="D2810" t="str">
            <v>UN</v>
          </cell>
          <cell r="E2810" t="str">
            <v>15,93</v>
          </cell>
        </row>
        <row r="2811">
          <cell r="B2811">
            <v>95757</v>
          </cell>
          <cell r="C2811" t="str">
            <v>LUVA DE EMENDA PARA ELETRODUTO, AÇO GALVANIZADO, DN 20 MM (3/4''), APARENTE, INSTALADA EM PAREDE - FORNECIMENTO E INSTALAÇÃO. AF_11/2016_P</v>
          </cell>
          <cell r="D2811" t="str">
            <v>UN</v>
          </cell>
          <cell r="E2811" t="str">
            <v>9,89</v>
          </cell>
        </row>
        <row r="2812">
          <cell r="B2812">
            <v>95758</v>
          </cell>
          <cell r="C2812" t="str">
            <v>LUVA DE EMENDA PARA ELETRODUTO, AÇO GALVANIZADO, DN 25 MM (1''), APARENTE, INSTALADA EM PAREDE - FORNECIMENTO E INSTALAÇÃO. AF_11/2016_P</v>
          </cell>
          <cell r="D2812" t="str">
            <v>UN</v>
          </cell>
          <cell r="E2812" t="str">
            <v>11,12</v>
          </cell>
        </row>
        <row r="2813">
          <cell r="B2813">
            <v>95759</v>
          </cell>
          <cell r="C2813" t="str">
            <v>LUVA DE EMENDA PARA ELETRODUTO, AÇO GALVANIZADO, DN 32 MM (1 1/4''), APARENTE, INSTALADA EM PAREDE - FORNECIMENTO E INSTALAÇÃO. AF_11/2016_P</v>
          </cell>
          <cell r="D2813" t="str">
            <v>UN</v>
          </cell>
          <cell r="E2813" t="str">
            <v>14,27</v>
          </cell>
        </row>
        <row r="2814">
          <cell r="B2814">
            <v>95760</v>
          </cell>
          <cell r="C2814" t="str">
            <v>LUVA DE EMENDA PARA ELETRODUTO, AÇO GALVANIZADO, DN 40 MM (1 1/2''), APARENTE, INSTALADA EM PAREDE - FORNECIMENTO E INSTALAÇÃO. AF_11/2016_P</v>
          </cell>
          <cell r="D2814" t="str">
            <v>UN</v>
          </cell>
          <cell r="E2814" t="str">
            <v>17,65</v>
          </cell>
        </row>
        <row r="2815">
          <cell r="B2815">
            <v>97559</v>
          </cell>
          <cell r="C2815" t="str">
            <v>CURVA 135 GRAUS PARA ELETRODUTO, PVC, ROSCÁVEL, DN 25 MM (3/4), PARA CIRCUITOS TERMINAIS, INSTALADA EM FORRO - FORNECIMENTO E INSTALAÇÃO. AF_12/2015</v>
          </cell>
          <cell r="D2815" t="str">
            <v>UN</v>
          </cell>
          <cell r="E2815" t="str">
            <v>9,29</v>
          </cell>
        </row>
        <row r="2816">
          <cell r="B2816">
            <v>97562</v>
          </cell>
          <cell r="C2816" t="str">
            <v>CURVA 135 GRAUS PARA ELETRODUTO, PVC, ROSCÁVEL, DN 25 MM (3/4), PARA CIRCUITOS TERMINAIS, INSTALADA EM LAJE - FORNECIMENTO E INSTALAÇÃO. AF_12/2015</v>
          </cell>
          <cell r="D2816" t="str">
            <v>UN</v>
          </cell>
          <cell r="E2816" t="str">
            <v>11,07</v>
          </cell>
        </row>
        <row r="2817">
          <cell r="B2817">
            <v>97564</v>
          </cell>
          <cell r="C2817" t="str">
            <v>CURVA 135 GRAUS PARA ELETRODUTO, PVC, ROSCÁVEL, DN 25 MM (3/4), PARA CIRCUITOS TERMINAIS, INSTALADA EM PAREDE - FORNECIMENTO E INSTALAÇÃO. AF_12/2015</v>
          </cell>
          <cell r="D2817" t="str">
            <v>UN</v>
          </cell>
          <cell r="E2817" t="str">
            <v>12,64</v>
          </cell>
        </row>
        <row r="2818">
          <cell r="B2818">
            <v>91924</v>
          </cell>
          <cell r="C2818" t="str">
            <v>CABO DE COBRE FLEXÍVEL ISOLADO, 1,5 MM², ANTI-CHAMA 450/750 V, PARA CIRCUITOS TERMINAIS - FORNECIMENTO E INSTALAÇÃO. AF_12/2015</v>
          </cell>
          <cell r="D2818" t="str">
            <v>M</v>
          </cell>
          <cell r="E2818" t="str">
            <v>2,76</v>
          </cell>
        </row>
        <row r="2819">
          <cell r="B2819">
            <v>91925</v>
          </cell>
          <cell r="C2819" t="str">
            <v>CABO DE COBRE FLEXÍVEL ISOLADO, 1,5 MM², ANTI-CHAMA 0,6/1,0 KV, PARA CIRCUITOS TERMINAIS - FORNECIMENTO E INSTALAÇÃO. AF_12/2015</v>
          </cell>
          <cell r="D2819" t="str">
            <v>M</v>
          </cell>
          <cell r="E2819" t="str">
            <v>3,97</v>
          </cell>
        </row>
        <row r="2820">
          <cell r="B2820">
            <v>91926</v>
          </cell>
          <cell r="C2820" t="str">
            <v>CABO DE COBRE FLEXÍVEL ISOLADO, 2,5 MM², ANTI-CHAMA 450/750 V, PARA CIRCUITOS TERMINAIS - FORNECIMENTO E INSTALAÇÃO. AF_12/2015</v>
          </cell>
          <cell r="D2820" t="str">
            <v>M</v>
          </cell>
          <cell r="E2820" t="str">
            <v>4,03</v>
          </cell>
        </row>
        <row r="2821">
          <cell r="B2821">
            <v>91927</v>
          </cell>
          <cell r="C2821" t="str">
            <v>CABO DE COBRE FLEXÍVEL ISOLADO, 2,5 MM², ANTI-CHAMA 0,6/1,0 KV, PARA CIRCUITOS TERMINAIS - FORNECIMENTO E INSTALAÇÃO. AF_12/2015</v>
          </cell>
          <cell r="D2821" t="str">
            <v>M</v>
          </cell>
          <cell r="E2821" t="str">
            <v>5,37</v>
          </cell>
        </row>
        <row r="2822">
          <cell r="B2822">
            <v>91928</v>
          </cell>
          <cell r="C2822" t="str">
            <v>CABO DE COBRE FLEXÍVEL ISOLADO, 4 MM², ANTI-CHAMA 450/750 V, PARA CIRCUITOS TERMINAIS - FORNECIMENTO E INSTALAÇÃO. AF_12/2015</v>
          </cell>
          <cell r="D2822" t="str">
            <v>M</v>
          </cell>
          <cell r="E2822" t="str">
            <v>6,62</v>
          </cell>
        </row>
        <row r="2823">
          <cell r="B2823">
            <v>91929</v>
          </cell>
          <cell r="C2823" t="str">
            <v>CABO DE COBRE FLEXÍVEL ISOLADO, 4 MM², ANTI-CHAMA 0,6/1,0 KV, PARA CIRCUITOS TERMINAIS - FORNECIMENTO E INSTALAÇÃO. AF_12/2015</v>
          </cell>
          <cell r="D2823" t="str">
            <v>M</v>
          </cell>
          <cell r="E2823" t="str">
            <v>7,56</v>
          </cell>
        </row>
        <row r="2824">
          <cell r="B2824">
            <v>91930</v>
          </cell>
          <cell r="C2824" t="str">
            <v>CABO DE COBRE FLEXÍVEL ISOLADO, 6 MM², ANTI-CHAMA 450/750 V, PARA CIRCUITOS TERMINAIS - FORNECIMENTO E INSTALAÇÃO. AF_12/2015</v>
          </cell>
          <cell r="D2824" t="str">
            <v>M</v>
          </cell>
          <cell r="E2824" t="str">
            <v>9,09</v>
          </cell>
        </row>
        <row r="2825">
          <cell r="B2825">
            <v>91931</v>
          </cell>
          <cell r="C2825" t="str">
            <v>CABO DE COBRE FLEXÍVEL ISOLADO, 6 MM², ANTI-CHAMA 0,6/1,0 KV, PARA CIRCUITOS TERMINAIS - FORNECIMENTO E INSTALAÇÃO. AF_12/2015</v>
          </cell>
          <cell r="D2825" t="str">
            <v>M</v>
          </cell>
          <cell r="E2825" t="str">
            <v>10,21</v>
          </cell>
        </row>
        <row r="2826">
          <cell r="B2826">
            <v>91932</v>
          </cell>
          <cell r="C2826" t="str">
            <v>CABO DE COBRE FLEXÍVEL ISOLADO, 10 MM², ANTI-CHAMA 450/750 V, PARA CIRCUITOS TERMINAIS - FORNECIMENTO E INSTALAÇÃO. AF_12/2015</v>
          </cell>
          <cell r="D2826" t="str">
            <v>M</v>
          </cell>
          <cell r="E2826" t="str">
            <v>15,02</v>
          </cell>
        </row>
        <row r="2827">
          <cell r="B2827">
            <v>91933</v>
          </cell>
          <cell r="C2827" t="str">
            <v>CABO DE COBRE FLEXÍVEL ISOLADO, 10 MM², ANTI-CHAMA 0,6/1,0 KV, PARA CIRCUITOS TERMINAIS - FORNECIMENTO E INSTALAÇÃO. AF_12/2015</v>
          </cell>
          <cell r="D2827" t="str">
            <v>M</v>
          </cell>
          <cell r="E2827" t="str">
            <v>16,09</v>
          </cell>
        </row>
        <row r="2828">
          <cell r="B2828">
            <v>91934</v>
          </cell>
          <cell r="C2828" t="str">
            <v>CABO DE COBRE FLEXÍVEL ISOLADO, 16 MM², ANTI-CHAMA 450/750 V, PARA CIRCUITOS TERMINAIS - FORNECIMENTO E INSTALAÇÃO. AF_12/2015</v>
          </cell>
          <cell r="D2828" t="str">
            <v>M</v>
          </cell>
          <cell r="E2828" t="str">
            <v>22,99</v>
          </cell>
        </row>
        <row r="2829">
          <cell r="B2829">
            <v>91935</v>
          </cell>
          <cell r="C2829" t="str">
            <v>CABO DE COBRE FLEXÍVEL ISOLADO, 16 MM², ANTI-CHAMA 0,6/1,0 KV, PARA CIRCUITOS TERMINAIS - FORNECIMENTO E INSTALAÇÃO. AF_12/2015</v>
          </cell>
          <cell r="D2829" t="str">
            <v>M</v>
          </cell>
          <cell r="E2829" t="str">
            <v>24,54</v>
          </cell>
        </row>
        <row r="2830">
          <cell r="B2830">
            <v>92979</v>
          </cell>
          <cell r="C2830" t="str">
            <v>CABO DE COBRE FLEXÍVEL ISOLADO, 10 MM², ANTI-CHAMA 450/750 V, PARA DISTRIBUIÇÃO - FORNECIMENTO E INSTALAÇÃO. AF_12/2015</v>
          </cell>
          <cell r="D2830" t="str">
            <v>M</v>
          </cell>
          <cell r="E2830" t="str">
            <v>10,53</v>
          </cell>
        </row>
        <row r="2831">
          <cell r="B2831">
            <v>92980</v>
          </cell>
          <cell r="C2831" t="str">
            <v>CABO DE COBRE FLEXÍVEL ISOLADO, 10 MM², ANTI-CHAMA 0,6/1,0 KV, PARA DISTRIBUIÇÃO - FORNECIMENTO E INSTALAÇÃO. AF_12/2015</v>
          </cell>
          <cell r="D2831" t="str">
            <v>M</v>
          </cell>
          <cell r="E2831" t="str">
            <v>11,46</v>
          </cell>
        </row>
        <row r="2832">
          <cell r="B2832">
            <v>92981</v>
          </cell>
          <cell r="C2832" t="str">
            <v>CABO DE COBRE FLEXÍVEL ISOLADO, 16 MM², ANTI-CHAMA 450/750 V, PARA DISTRIBUIÇÃO - FORNECIMENTO E INSTALAÇÃO. AF_12/2015</v>
          </cell>
          <cell r="D2832" t="str">
            <v>M</v>
          </cell>
          <cell r="E2832" t="str">
            <v>16,19</v>
          </cell>
        </row>
        <row r="2833">
          <cell r="B2833">
            <v>92982</v>
          </cell>
          <cell r="C2833" t="str">
            <v>CABO DE COBRE FLEXÍVEL ISOLADO, 16 MM², ANTI-CHAMA 0,6/1,0 KV, PARA DISTRIBUIÇÃO - FORNECIMENTO E INSTALAÇÃO. AF_12/2015</v>
          </cell>
          <cell r="D2833" t="str">
            <v>M</v>
          </cell>
          <cell r="E2833" t="str">
            <v>17,52</v>
          </cell>
        </row>
        <row r="2834">
          <cell r="B2834">
            <v>92984</v>
          </cell>
          <cell r="C2834" t="str">
            <v>CABO DE COBRE FLEXÍVEL ISOLADO, 25 MM², ANTI-CHAMA 0,6/1,0 KV, PARA REDE ENTERRADA DE DISTRIBUIÇÃO DE ENERGIA ELÉTRICA - FORNECIMENTO E INSTALAÇÃO. AF_12/2021</v>
          </cell>
          <cell r="D2834" t="str">
            <v>M</v>
          </cell>
          <cell r="E2834" t="str">
            <v>28,11</v>
          </cell>
        </row>
        <row r="2835">
          <cell r="B2835">
            <v>92986</v>
          </cell>
          <cell r="C2835" t="str">
            <v>CABO DE COBRE FLEXÍVEL ISOLADO, 35 MM², ANTI-CHAMA 0,6/1,0 KV, PARA REDE ENTERRADA DE DISTRIBUIÇÃO DE ENERGIA ELÉTRICA - FORNECIMENTO E INSTALAÇÃO. AF_12/2021</v>
          </cell>
          <cell r="D2835" t="str">
            <v>M</v>
          </cell>
          <cell r="E2835" t="str">
            <v>38,13</v>
          </cell>
        </row>
        <row r="2836">
          <cell r="B2836">
            <v>92988</v>
          </cell>
          <cell r="C2836" t="str">
            <v>CABO DE COBRE FLEXÍVEL ISOLADO, 50 MM², ANTI-CHAMA 0,6/1,0 KV, PARA REDE ENTERRADA DE DISTRIBUIÇÃO DE ENERGIA ELÉTRICA - FORNECIMENTO E INSTALAÇÃO. AF_12/2021</v>
          </cell>
          <cell r="D2836" t="str">
            <v>M</v>
          </cell>
          <cell r="E2836" t="str">
            <v>53,67</v>
          </cell>
        </row>
        <row r="2837">
          <cell r="B2837">
            <v>92990</v>
          </cell>
          <cell r="C2837" t="str">
            <v>CABO DE COBRE FLEXÍVEL ISOLADO, 70 MM², ANTI-CHAMA 0,6/1,0 KV, PARA REDE ENTERRADA DE DISTRIBUIÇÃO DE ENERGIA ELÉTRICA - FORNECIMENTO E INSTALAÇÃO. AF_12/2021</v>
          </cell>
          <cell r="D2837" t="str">
            <v>M</v>
          </cell>
          <cell r="E2837" t="str">
            <v>73,74</v>
          </cell>
        </row>
        <row r="2838">
          <cell r="B2838">
            <v>92992</v>
          </cell>
          <cell r="C2838" t="str">
            <v>CABO DE COBRE FLEXÍVEL ISOLADO, 95 MM², ANTI-CHAMA 0,6/1,0 KV, PARA REDE ENTERRADA DE DISTRIBUIÇÃO DE ENERGIA ELÉTRICA - FORNECIMENTO E INSTALAÇÃO. AF_12/2021</v>
          </cell>
          <cell r="D2838" t="str">
            <v>M</v>
          </cell>
          <cell r="E2838" t="str">
            <v>97,48</v>
          </cell>
        </row>
        <row r="2839">
          <cell r="B2839">
            <v>92994</v>
          </cell>
          <cell r="C2839" t="str">
            <v>CABO DE COBRE FLEXÍVEL ISOLADO, 120 MM², ANTI-CHAMA 0,6/1,0 KV, PARA REDE ENTERRADA DE DISTRIBUIÇÃO DE ENERGIA ELÉTRICA - FORNECIMENTO E INSTALAÇÃO. AF_12/2021</v>
          </cell>
          <cell r="D2839" t="str">
            <v>M</v>
          </cell>
          <cell r="E2839" t="str">
            <v>126,25</v>
          </cell>
        </row>
        <row r="2840">
          <cell r="B2840">
            <v>92996</v>
          </cell>
          <cell r="C2840" t="str">
            <v>CABO DE COBRE FLEXÍVEL ISOLADO, 150 MM², ANTI-CHAMA 0,6/1,0 KV, PARA REDE ENTERRADA DE DISTRIBUIÇÃO DE ENERGIA ELÉTRICA - FORNECIMENTO E INSTALAÇÃO. AF_12/2021</v>
          </cell>
          <cell r="D2840" t="str">
            <v>M</v>
          </cell>
          <cell r="E2840" t="str">
            <v>156,08</v>
          </cell>
        </row>
        <row r="2841">
          <cell r="B2841">
            <v>92998</v>
          </cell>
          <cell r="C2841" t="str">
            <v>CABO DE COBRE FLEXÍVEL ISOLADO, 185 MM², ANTI-CHAMA 0,6/1,0 KV, PARA REDE ENTERRADA DE DISTRIBUIÇÃO DE ENERGIA ELÉTRICA - FORNECIMENTO E INSTALAÇÃO. AF_12/2021</v>
          </cell>
          <cell r="D2841" t="str">
            <v>M</v>
          </cell>
          <cell r="E2841" t="str">
            <v>191,00</v>
          </cell>
        </row>
        <row r="2842">
          <cell r="B2842">
            <v>93000</v>
          </cell>
          <cell r="C2842" t="str">
            <v>CABO DE COBRE FLEXÍVEL ISOLADO, 240 MM², ANTI-CHAMA 0,6/1,0 KV, PARA REDE ENTERRADA DE DISTRIBUIÇÃO DE ENERGIA ELÉTRICA - FORNECIMENTO E INSTALAÇÃO. AF_12/2021</v>
          </cell>
          <cell r="D2842" t="str">
            <v>M</v>
          </cell>
          <cell r="E2842" t="str">
            <v>250,84</v>
          </cell>
        </row>
        <row r="2843">
          <cell r="B2843">
            <v>93002</v>
          </cell>
          <cell r="C2843" t="str">
            <v>CABO DE COBRE FLEXÍVEL ISOLADO, 300 MM², ANTI-CHAMA 0,6/1,0 KV, PARA REDE ENTERRADA DE DISTRIBUIÇÃO DE ENERGIA ELÉTRICA - FORNECIMENTO E INSTALAÇÃO. AF_12/2021</v>
          </cell>
          <cell r="D2843" t="str">
            <v>M</v>
          </cell>
          <cell r="E2843" t="str">
            <v>313,50</v>
          </cell>
        </row>
        <row r="2844">
          <cell r="B2844">
            <v>101884</v>
          </cell>
          <cell r="C2844" t="str">
            <v>CABO DE COBRE ISOLADO, 10 MM², ANTI-CHAMA 450/750 V, INSTALADO EM ELETROCALHA OU PERFILADO - FORNECIMENTO E INSTALAÇÃO. AF_10/2020</v>
          </cell>
          <cell r="D2844" t="str">
            <v>M</v>
          </cell>
          <cell r="E2844" t="str">
            <v>10,31</v>
          </cell>
        </row>
        <row r="2845">
          <cell r="B2845">
            <v>101885</v>
          </cell>
          <cell r="C2845" t="str">
            <v>CABO DE COBRE ISOLADO, 10 MM², ANTI-CHAMA 0,6/1 KV, INSTALADO EM ELETROCALHA OU PERFILADO - FORNECIMENTO E INSTALAÇÃO. AF_10/2020</v>
          </cell>
          <cell r="D2845" t="str">
            <v>M</v>
          </cell>
          <cell r="E2845" t="str">
            <v>11,24</v>
          </cell>
        </row>
        <row r="2846">
          <cell r="B2846">
            <v>101886</v>
          </cell>
          <cell r="C2846" t="str">
            <v>CABO DE COBRE ISOLADO, 16 MM², ANTI-CHAMA 450/750 V, INSTALADO EM ELETROCALHA OU PERFILADO - FORNECIMENTO E INSTALAÇÃO. AF_10/2020</v>
          </cell>
          <cell r="D2846" t="str">
            <v>M</v>
          </cell>
          <cell r="E2846" t="str">
            <v>15,94</v>
          </cell>
        </row>
        <row r="2847">
          <cell r="B2847">
            <v>101887</v>
          </cell>
          <cell r="C2847" t="str">
            <v>CABO DE COBRE ISOLADO, 16 MM², ANTI-CHAMA 0,6/1 KV, INSTALADO EM ELETROCALHA OU PERFILADO - FORNECIMENTO E INSTALAÇÃO. AF_10/2020</v>
          </cell>
          <cell r="D2847" t="str">
            <v>M</v>
          </cell>
          <cell r="E2847" t="str">
            <v>17,27</v>
          </cell>
        </row>
        <row r="2848">
          <cell r="B2848">
            <v>101888</v>
          </cell>
          <cell r="C2848" t="str">
            <v>CABO DE COBRE ISOLADO, 25 MM², ANTI-CHAMA 450/750 V, INSTALADO EM ELETROCALHA OU PERFILADO - FORNECIMENTO E INSTALAÇÃO. AF_10/2020</v>
          </cell>
          <cell r="D2848" t="str">
            <v>M</v>
          </cell>
          <cell r="E2848" t="str">
            <v>25,58</v>
          </cell>
        </row>
        <row r="2849">
          <cell r="B2849">
            <v>101889</v>
          </cell>
          <cell r="C2849" t="str">
            <v>CABO DE COBRE ISOLADO, 25 MM², ANTI-CHAMA 0,6/1 KV, INSTALADO EM ELETROCALHA OU PERFILADO - FORNECIMENTO E INSTALAÇÃO. AF_10/2020</v>
          </cell>
          <cell r="D2849" t="str">
            <v>M</v>
          </cell>
          <cell r="E2849" t="str">
            <v>26,33</v>
          </cell>
        </row>
        <row r="2850">
          <cell r="B2850">
            <v>91936</v>
          </cell>
          <cell r="C2850" t="str">
            <v>CAIXA OCTOGONAL 4" X 4", PVC, INSTALADA EM LAJE - FORNECIMENTO E INSTALAÇÃO. AF_12/2015</v>
          </cell>
          <cell r="D2850" t="str">
            <v>UN</v>
          </cell>
          <cell r="E2850" t="str">
            <v>12,16</v>
          </cell>
        </row>
        <row r="2851">
          <cell r="B2851">
            <v>91937</v>
          </cell>
          <cell r="C2851" t="str">
            <v>CAIXA OCTOGONAL 3" X 3", PVC, INSTALADA EM LAJE - FORNECIMENTO E INSTALAÇÃO. AF_12/2015</v>
          </cell>
          <cell r="D2851" t="str">
            <v>UN</v>
          </cell>
          <cell r="E2851" t="str">
            <v>10,28</v>
          </cell>
        </row>
        <row r="2852">
          <cell r="B2852">
            <v>91939</v>
          </cell>
          <cell r="C2852" t="str">
            <v>CAIXA RETANGULAR 4" X 2" ALTA (2,00 M DO PISO), PVC, INSTALADA EM PAREDE - FORNECIMENTO E INSTALAÇÃO. AF_12/2015</v>
          </cell>
          <cell r="D2852" t="str">
            <v>UN</v>
          </cell>
          <cell r="E2852" t="str">
            <v>24,99</v>
          </cell>
        </row>
        <row r="2853">
          <cell r="B2853">
            <v>91940</v>
          </cell>
          <cell r="C2853" t="str">
            <v>CAIXA RETANGULAR 4" X 2" MÉDIA (1,30 M DO PISO), PVC, INSTALADA EM PAREDE - FORNECIMENTO E INSTALAÇÃO. AF_12/2015</v>
          </cell>
          <cell r="D2853" t="str">
            <v>UN</v>
          </cell>
          <cell r="E2853" t="str">
            <v>13,45</v>
          </cell>
        </row>
        <row r="2854">
          <cell r="B2854">
            <v>91941</v>
          </cell>
          <cell r="C2854" t="str">
            <v>CAIXA RETANGULAR 4" X 2" BAIXA (0,30 M DO PISO), PVC, INSTALADA EM PAREDE - FORNECIMENTO E INSTALAÇÃO. AF_12/2015</v>
          </cell>
          <cell r="D2854" t="str">
            <v>UN</v>
          </cell>
          <cell r="E2854" t="str">
            <v>9,11</v>
          </cell>
        </row>
        <row r="2855">
          <cell r="B2855">
            <v>91942</v>
          </cell>
          <cell r="C2855" t="str">
            <v>CAIXA RETANGULAR 4" X 4" ALTA (2,00 M DO PISO), PVC, INSTALADA EM PAREDE - FORNECIMENTO E INSTALAÇÃO. AF_12/2015</v>
          </cell>
          <cell r="D2855" t="str">
            <v>UN</v>
          </cell>
          <cell r="E2855" t="str">
            <v>30,79</v>
          </cell>
        </row>
        <row r="2856">
          <cell r="B2856">
            <v>91943</v>
          </cell>
          <cell r="C2856" t="str">
            <v>CAIXA RETANGULAR 4" X 4" MÉDIA (1,30 M DO PISO), PVC, INSTALADA EM PAREDE - FORNECIMENTO E INSTALAÇÃO. AF_12/2015</v>
          </cell>
          <cell r="D2856" t="str">
            <v>UN</v>
          </cell>
          <cell r="E2856" t="str">
            <v>17,50</v>
          </cell>
        </row>
        <row r="2857">
          <cell r="B2857">
            <v>91944</v>
          </cell>
          <cell r="C2857" t="str">
            <v>CAIXA RETANGULAR 4" X 4" BAIXA (0,30 M DO PISO), PVC, INSTALADA EM PAREDE - FORNECIMENTO E INSTALAÇÃO. AF_12/2015</v>
          </cell>
          <cell r="D2857" t="str">
            <v>UN</v>
          </cell>
          <cell r="E2857" t="str">
            <v>12,53</v>
          </cell>
        </row>
        <row r="2858">
          <cell r="B2858">
            <v>92865</v>
          </cell>
          <cell r="C2858" t="str">
            <v>CAIXA OCTOGONAL 4" X 4", METÁLICA, INSTALADA EM LAJE - FORNECIMENTO E INSTALAÇÃO. AF_12/2015</v>
          </cell>
          <cell r="D2858" t="str">
            <v>UN</v>
          </cell>
          <cell r="E2858" t="str">
            <v>10,95</v>
          </cell>
        </row>
        <row r="2859">
          <cell r="B2859">
            <v>92866</v>
          </cell>
          <cell r="C2859" t="str">
            <v>CAIXA SEXTAVADA 3" X 3", METÁLICA, INSTALADA EM LAJE - FORNECIMENTO E INSTALAÇÃO. AF_12/2015</v>
          </cell>
          <cell r="D2859" t="str">
            <v>UN</v>
          </cell>
          <cell r="E2859" t="str">
            <v>8,29</v>
          </cell>
        </row>
        <row r="2860">
          <cell r="B2860">
            <v>92867</v>
          </cell>
          <cell r="C2860" t="str">
            <v>CAIXA RETANGULAR 4" X 2" ALTA (2,00 M DO PISO), METÁLICA, INSTALADA EM PAREDE - FORNECIMENTO E INSTALAÇÃO. AF_12/2015</v>
          </cell>
          <cell r="D2860" t="str">
            <v>UN</v>
          </cell>
          <cell r="E2860" t="str">
            <v>24,94</v>
          </cell>
        </row>
        <row r="2861">
          <cell r="B2861">
            <v>92868</v>
          </cell>
          <cell r="C2861" t="str">
            <v>CAIXA RETANGULAR 4" X 2" MÉDIA (1,30 M DO PISO), METÁLICA, INSTALADA EM PAREDE - FORNECIMENTO E INSTALAÇÃO. AF_12/2015</v>
          </cell>
          <cell r="D2861" t="str">
            <v>UN</v>
          </cell>
          <cell r="E2861" t="str">
            <v>13,40</v>
          </cell>
        </row>
        <row r="2862">
          <cell r="B2862">
            <v>92869</v>
          </cell>
          <cell r="C2862" t="str">
            <v>CAIXA RETANGULAR 4" X 2" BAIXA (0,30 M DO PISO), METÁLICA, INSTALADA EM PAREDE - FORNECIMENTO E INSTALAÇÃO. AF_12/2015</v>
          </cell>
          <cell r="D2862" t="str">
            <v>UN</v>
          </cell>
          <cell r="E2862" t="str">
            <v>9,06</v>
          </cell>
        </row>
        <row r="2863">
          <cell r="B2863">
            <v>92870</v>
          </cell>
          <cell r="C2863" t="str">
            <v>CAIXA RETANGULAR 4" X 4" ALTA (2,00 M DO PISO), METÁLICA, INSTALADA EM PAREDE - FORNECIMENTO E INSTALAÇÃO. AF_12/2015</v>
          </cell>
          <cell r="D2863" t="str">
            <v>UN</v>
          </cell>
          <cell r="E2863" t="str">
            <v>30,99</v>
          </cell>
        </row>
        <row r="2864">
          <cell r="B2864">
            <v>92871</v>
          </cell>
          <cell r="C2864" t="str">
            <v>CAIXA RETANGULAR 4" X 4" MÉDIA (1,30 M DO PISO), METÁLICA, INSTALADA EM PAREDE - FORNECIMENTO E INSTALAÇÃO. AF_12/2015</v>
          </cell>
          <cell r="D2864" t="str">
            <v>UN</v>
          </cell>
          <cell r="E2864" t="str">
            <v>17,70</v>
          </cell>
        </row>
        <row r="2865">
          <cell r="B2865">
            <v>92872</v>
          </cell>
          <cell r="C2865" t="str">
            <v>CAIXA RETANGULAR 4" X 4" BAIXA (0,30 M DO PISO), METÁLICA, INSTALADA EM PAREDE - FORNECIMENTO E INSTALAÇÃO. AF_12/2015</v>
          </cell>
          <cell r="D2865" t="str">
            <v>UN</v>
          </cell>
          <cell r="E2865" t="str">
            <v>12,73</v>
          </cell>
        </row>
        <row r="2866">
          <cell r="B2866">
            <v>95777</v>
          </cell>
          <cell r="C2866" t="str">
            <v>CONDULETE DE ALUMÍNIO, TIPO B, PARA ELETRODUTO DE AÇO GALVANIZADO DN 20 MM (3/4''), APARENTE - FORNECIMENTO E INSTALAÇÃO. AF_11/2016_P</v>
          </cell>
          <cell r="D2866" t="str">
            <v>UN</v>
          </cell>
          <cell r="E2866" t="str">
            <v>26,59</v>
          </cell>
        </row>
        <row r="2867">
          <cell r="B2867">
            <v>95778</v>
          </cell>
          <cell r="C2867" t="str">
            <v>CONDULETE DE ALUMÍNIO, TIPO C, PARA ELETRODUTO DE AÇO GALVANIZADO DN 20 MM (3/4''), APARENTE - FORNECIMENTO E INSTALAÇÃO. AF_11/2016_P</v>
          </cell>
          <cell r="D2867" t="str">
            <v>UN</v>
          </cell>
          <cell r="E2867" t="str">
            <v>27,29</v>
          </cell>
        </row>
        <row r="2868">
          <cell r="B2868">
            <v>95779</v>
          </cell>
          <cell r="C2868" t="str">
            <v>CONDULETE DE ALUMÍNIO, TIPO E, PARA ELETRODUTO DE AÇO GALVANIZADO DN 20 MM (3/4''), APARENTE - FORNECIMENTO E INSTALAÇÃO. AF_11/2016_P</v>
          </cell>
          <cell r="D2868" t="str">
            <v>UN</v>
          </cell>
          <cell r="E2868" t="str">
            <v>24,95</v>
          </cell>
        </row>
        <row r="2869">
          <cell r="B2869">
            <v>95780</v>
          </cell>
          <cell r="C2869" t="str">
            <v>CONDULETE DE ALUMÍNIO, TIPO B, PARA ELETRODUTO DE AÇO GALVANIZADO DN 25 MM (1''), APARENTE - FORNECIMENTO E INSTALAÇÃO. AF_11/2016_P</v>
          </cell>
          <cell r="D2869" t="str">
            <v>UN</v>
          </cell>
          <cell r="E2869" t="str">
            <v>30,42</v>
          </cell>
        </row>
        <row r="2870">
          <cell r="B2870">
            <v>95781</v>
          </cell>
          <cell r="C2870" t="str">
            <v>CONDULETE DE ALUMÍNIO, TIPO C, PARA ELETRODUTO DE AÇO GALVANIZADO DN 25 MM (1''), APARENTE - FORNECIMENTO E INSTALAÇÃO. AF_11/2016_P</v>
          </cell>
          <cell r="D2870" t="str">
            <v>UN</v>
          </cell>
          <cell r="E2870" t="str">
            <v>30,94</v>
          </cell>
        </row>
        <row r="2871">
          <cell r="B2871">
            <v>95782</v>
          </cell>
          <cell r="C2871" t="str">
            <v>CONDULETE DE ALUMÍNIO, TIPO E, ELETRODUTO DE AÇO GALVANIZADO DN 25 MM (1''), APARENTE - FORNECIMENTO E INSTALAÇÃO. AF_11/2016_P</v>
          </cell>
          <cell r="D2871" t="str">
            <v>UN</v>
          </cell>
          <cell r="E2871" t="str">
            <v>32,30</v>
          </cell>
        </row>
        <row r="2872">
          <cell r="B2872">
            <v>95785</v>
          </cell>
          <cell r="C2872" t="str">
            <v>CONDULETE DE ALUMÍNIO, TIPO E, PARA ELETRODUTO DE AÇO GALVANIZADO DN 32 MM (1 1/4''), APARENTE - FORNECIMENTO E INSTALAÇÃO. AF_11/2016_P</v>
          </cell>
          <cell r="D2872" t="str">
            <v>UN</v>
          </cell>
          <cell r="E2872" t="str">
            <v>36,91</v>
          </cell>
        </row>
        <row r="2873">
          <cell r="B2873">
            <v>95787</v>
          </cell>
          <cell r="C2873" t="str">
            <v>CONDULETE DE ALUMÍNIO, TIPO LR, PARA ELETRODUTO DE AÇO GALVANIZADO DN 20 MM (3/4''), APARENTE - FORNECIMENTO E INSTALAÇÃO. AF_11/2016_P</v>
          </cell>
          <cell r="D2873" t="str">
            <v>UN</v>
          </cell>
          <cell r="E2873" t="str">
            <v>26,69</v>
          </cell>
        </row>
        <row r="2874">
          <cell r="B2874">
            <v>95789</v>
          </cell>
          <cell r="C2874" t="str">
            <v>CONDULETE DE ALUMÍNIO, TIPO LR, PARA ELETRODUTO DE AÇO GALVANIZADO DN 25 MM (1''), APARENTE - FORNECIMENTO E INSTALAÇÃO. AF_11/2016_P</v>
          </cell>
          <cell r="D2874" t="str">
            <v>UN</v>
          </cell>
          <cell r="E2874" t="str">
            <v>33,48</v>
          </cell>
        </row>
        <row r="2875">
          <cell r="B2875">
            <v>95791</v>
          </cell>
          <cell r="C2875" t="str">
            <v>CONDULETE DE ALUMÍNIO, TIPO LR, PARA ELETRODUTO DE AÇO GALVANIZADO DN 32 MM (1 1/4''), APARENTE - FORNECIMENTO E INSTALAÇÃO. AF_11/2016_P</v>
          </cell>
          <cell r="D2875" t="str">
            <v>UN</v>
          </cell>
          <cell r="E2875" t="str">
            <v>43,61</v>
          </cell>
        </row>
        <row r="2876">
          <cell r="B2876">
            <v>95795</v>
          </cell>
          <cell r="C2876" t="str">
            <v>CONDULETE DE ALUMÍNIO, TIPO T, PARA ELETRODUTO DE AÇO GALVANIZADO DN 20 MM (3/4''), APARENTE - FORNECIMENTO E INSTALAÇÃO. AF_11/2016_P</v>
          </cell>
          <cell r="D2876" t="str">
            <v>UN</v>
          </cell>
          <cell r="E2876" t="str">
            <v>30,82</v>
          </cell>
        </row>
        <row r="2877">
          <cell r="B2877">
            <v>95796</v>
          </cell>
          <cell r="C2877" t="str">
            <v>CONDULETE DE ALUMÍNIO, TIPO T, PARA ELETRODUTO DE AÇO GALVANIZADO DN 25 MM (1''), APARENTE - FORNECIMENTO E INSTALAÇÃO. AF_11/2016_P</v>
          </cell>
          <cell r="D2877" t="str">
            <v>UN</v>
          </cell>
          <cell r="E2877" t="str">
            <v>39,41</v>
          </cell>
        </row>
        <row r="2878">
          <cell r="B2878">
            <v>95797</v>
          </cell>
          <cell r="C2878" t="str">
            <v>CONDULETE DE ALUMÍNIO, TIPO T, PARA ELETRODUTO DE AÇO GALVANIZADO DN 32 MM (1 1/4''), APARENTE - FORNECIMENTO E INSTALAÇÃO. AF_11/2016_P</v>
          </cell>
          <cell r="D2878" t="str">
            <v>UN</v>
          </cell>
          <cell r="E2878" t="str">
            <v>50,58</v>
          </cell>
        </row>
        <row r="2879">
          <cell r="B2879">
            <v>95801</v>
          </cell>
          <cell r="C2879" t="str">
            <v>CONDULETE DE ALUMÍNIO, TIPO X, PARA ELETRODUTO DE AÇO GALVANIZADO DN 20 MM (3/4''), APARENTE - FORNECIMENTO E INSTALAÇÃO. AF_11/2016_P</v>
          </cell>
          <cell r="D2879" t="str">
            <v>UN</v>
          </cell>
          <cell r="E2879" t="str">
            <v>37,17</v>
          </cell>
        </row>
        <row r="2880">
          <cell r="B2880">
            <v>95802</v>
          </cell>
          <cell r="C2880" t="str">
            <v>CONDULETE DE ALUMÍNIO, TIPO X, PARA ELETRODUTO DE AÇO GALVANIZADO DN 25 MM (1''), APARENTE - FORNECIMENTO E INSTALAÇÃO. AF_11/2016_P</v>
          </cell>
          <cell r="D2880" t="str">
            <v>UN</v>
          </cell>
          <cell r="E2880" t="str">
            <v>41,57</v>
          </cell>
        </row>
        <row r="2881">
          <cell r="B2881">
            <v>95803</v>
          </cell>
          <cell r="C2881" t="str">
            <v>CONDULETE DE ALUMÍNIO, TIPO X, PARA ELETRODUTO DE AÇO GALVANIZADO DN 32 MM (1 1/4''), APARENTE - FORNECIMENTO E INSTALAÇÃO. AF_11/2016_P</v>
          </cell>
          <cell r="D2881" t="str">
            <v>UN</v>
          </cell>
          <cell r="E2881" t="str">
            <v>55,82</v>
          </cell>
        </row>
        <row r="2882">
          <cell r="B2882">
            <v>95804</v>
          </cell>
          <cell r="C2882" t="str">
            <v>CONDULETE DE PVC, TIPO B, PARA ELETRODUTO DE PVC SOLDÁVEL DN 20 MM (1/2''), APARENTE - FORNECIMENTO E INSTALAÇÃO. AF_11/2016</v>
          </cell>
          <cell r="D2882" t="str">
            <v>UN</v>
          </cell>
          <cell r="E2882" t="str">
            <v>22,37</v>
          </cell>
        </row>
        <row r="2883">
          <cell r="B2883">
            <v>95805</v>
          </cell>
          <cell r="C2883" t="str">
            <v>CONDULETE DE PVC, TIPO B, PARA ELETRODUTO DE PVC SOLDÁVEL DN 25 MM (3/4''), APARENTE - FORNECIMENTO E INSTALAÇÃO. AF_11/2016</v>
          </cell>
          <cell r="D2883" t="str">
            <v>UN</v>
          </cell>
          <cell r="E2883" t="str">
            <v>22,57</v>
          </cell>
        </row>
        <row r="2884">
          <cell r="B2884">
            <v>95806</v>
          </cell>
          <cell r="C2884" t="str">
            <v>CONDULETE DE PVC, TIPO B, PARA ELETRODUTO DE PVC SOLDÁVEL DN 32 MM (1''), APARENTE - FORNECIMENTO E INSTALAÇÃO. AF_11/2016</v>
          </cell>
          <cell r="D2884" t="str">
            <v>UN</v>
          </cell>
          <cell r="E2884" t="str">
            <v>23,30</v>
          </cell>
        </row>
        <row r="2885">
          <cell r="B2885">
            <v>95807</v>
          </cell>
          <cell r="C2885" t="str">
            <v>CONDULETE DE PVC, TIPO LL, PARA ELETRODUTO DE PVC SOLDÁVEL DN 20 MM (1/2''), APARENTE - FORNECIMENTO E INSTALAÇÃO. AF_11/2016</v>
          </cell>
          <cell r="D2885" t="str">
            <v>UN</v>
          </cell>
          <cell r="E2885" t="str">
            <v>25,67</v>
          </cell>
        </row>
        <row r="2886">
          <cell r="B2886">
            <v>95808</v>
          </cell>
          <cell r="C2886" t="str">
            <v>CONDULETE DE PVC, TIPO LL, PARA ELETRODUTO DE PVC SOLDÁVEL DN 25 MM (3/4''), APARENTE - FORNECIMENTO E INSTALAÇÃO. AF_11/2016</v>
          </cell>
          <cell r="D2886" t="str">
            <v>UN</v>
          </cell>
          <cell r="E2886" t="str">
            <v>26,27</v>
          </cell>
        </row>
        <row r="2887">
          <cell r="B2887">
            <v>95809</v>
          </cell>
          <cell r="C2887" t="str">
            <v>CONDULETE DE PVC, TIPO LL, PARA ELETRODUTO DE PVC SOLDÁVEL DN 32 MM (1''), APARENTE - FORNECIMENTO E INSTALAÇÃO. AF_11/2016</v>
          </cell>
          <cell r="D2887" t="str">
            <v>UN</v>
          </cell>
          <cell r="E2887" t="str">
            <v>28,90</v>
          </cell>
        </row>
        <row r="2888">
          <cell r="B2888">
            <v>95810</v>
          </cell>
          <cell r="C2888" t="str">
            <v>CONDULETE DE PVC, TIPO LB, PARA ELETRODUTO DE PVC SOLDÁVEL DN 20 MM (1/2''), APARENTE - FORNECIMENTO E INSTALAÇÃO. AF_11/2016</v>
          </cell>
          <cell r="D2888" t="str">
            <v>UN</v>
          </cell>
          <cell r="E2888" t="str">
            <v>14,36</v>
          </cell>
        </row>
        <row r="2889">
          <cell r="B2889">
            <v>95811</v>
          </cell>
          <cell r="C2889" t="str">
            <v>CONDULETE DE PVC, TIPO LB, PARA ELETRODUTO DE PVC SOLDÁVEL DN 25 MM (3/4''), APARENTE - FORNECIMENTO E INSTALAÇÃO. AF_11/2016</v>
          </cell>
          <cell r="D2889" t="str">
            <v>UN</v>
          </cell>
          <cell r="E2889" t="str">
            <v>14,96</v>
          </cell>
        </row>
        <row r="2890">
          <cell r="B2890">
            <v>95812</v>
          </cell>
          <cell r="C2890" t="str">
            <v>CONDULETE DE PVC, TIPO LB, PARA ELETRODUTO DE PVC SOLDÁVEL DN 32 MM (1''), APARENTE - FORNECIMENTO E INSTALAÇÃO. AF_11/2016</v>
          </cell>
          <cell r="D2890" t="str">
            <v>UN</v>
          </cell>
          <cell r="E2890" t="str">
            <v>17,59</v>
          </cell>
        </row>
        <row r="2891">
          <cell r="B2891">
            <v>95813</v>
          </cell>
          <cell r="C2891" t="str">
            <v>CONDULETE DE PVC, TIPO TB, PARA ELETRODUTO DE PVC SOLDÁVEL DN 20 MM (1/2''), APARENTE - FORNECIMENTO E INSTALAÇÃO. AF_11/2016</v>
          </cell>
          <cell r="D2891" t="str">
            <v>UN</v>
          </cell>
          <cell r="E2891" t="str">
            <v>17,21</v>
          </cell>
        </row>
        <row r="2892">
          <cell r="B2892">
            <v>95814</v>
          </cell>
          <cell r="C2892" t="str">
            <v>CONDULETE DE PVC, TIPO TB, PARA ELETRODUTO DE PVC SOLDÁVEL DN 25 MM (3/4''), APARENTE - FORNECIMENTO E INSTALAÇÃO. AF_11/2016</v>
          </cell>
          <cell r="D2892" t="str">
            <v>UN</v>
          </cell>
          <cell r="E2892" t="str">
            <v>18,11</v>
          </cell>
        </row>
        <row r="2893">
          <cell r="B2893">
            <v>95815</v>
          </cell>
          <cell r="C2893" t="str">
            <v>CONDULETE DE PVC, TIPO TB, PARA ELETRODUTO DE PVC SOLDÁVEL DN 32 MM (1''), APARENTE - FORNECIMENTO E INSTALAÇÃO. AF_11/2016</v>
          </cell>
          <cell r="D2893" t="str">
            <v>UN</v>
          </cell>
          <cell r="E2893" t="str">
            <v>23,21</v>
          </cell>
        </row>
        <row r="2894">
          <cell r="B2894">
            <v>95816</v>
          </cell>
          <cell r="C2894" t="str">
            <v>CONDULETE DE PVC, TIPO X, PARA ELETRODUTO DE PVC SOLDÁVEL DN 20 MM (1/2''), APARENTE - FORNECIMENTO E INSTALAÇÃO. AF_11/2016</v>
          </cell>
          <cell r="D2894" t="str">
            <v>UN</v>
          </cell>
          <cell r="E2894" t="str">
            <v>31,61</v>
          </cell>
        </row>
        <row r="2895">
          <cell r="B2895">
            <v>95817</v>
          </cell>
          <cell r="C2895" t="str">
            <v>CONDULETE DE PVC, TIPO X, PARA ELETRODUTO DE PVC SOLDÁVEL DN 25 MM (3/4''), APARENTE - FORNECIMENTO E INSTALAÇÃO. AF_11/2016</v>
          </cell>
          <cell r="D2895" t="str">
            <v>UN</v>
          </cell>
          <cell r="E2895" t="str">
            <v>32,37</v>
          </cell>
        </row>
        <row r="2896">
          <cell r="B2896">
            <v>95818</v>
          </cell>
          <cell r="C2896" t="str">
            <v>CONDULETE DE PVC, TIPO X, PARA ELETRODUTO DE PVC SOLDÁVEL DN 32 MM (1''), APARENTE - FORNECIMENTO E INSTALAÇÃO. AF_11/2016</v>
          </cell>
          <cell r="D2896" t="str">
            <v>UN</v>
          </cell>
          <cell r="E2896" t="str">
            <v>39,24</v>
          </cell>
        </row>
        <row r="2897">
          <cell r="B2897">
            <v>97881</v>
          </cell>
          <cell r="C2897" t="str">
            <v>CAIXA ENTERRADA ELÉTRICA RETANGULAR, EM CONCRETO PRÉ-MOLDADO, FUNDO COM BRITA, DIMENSÕES INTERNAS: 0,3X0,3X0,3 M. AF_12/2020</v>
          </cell>
          <cell r="D2897" t="str">
            <v>UN</v>
          </cell>
          <cell r="E2897" t="str">
            <v>128,07</v>
          </cell>
        </row>
        <row r="2898">
          <cell r="B2898">
            <v>97882</v>
          </cell>
          <cell r="C2898" t="str">
            <v>CAIXA ENTERRADA ELÉTRICA RETANGULAR, EM CONCRETO PRÉ-MOLDADO, FUNDO COM BRITA, DIMENSÕES INTERNAS: 0,4X0,4X0,4 M. AF_12/2020</v>
          </cell>
          <cell r="D2898" t="str">
            <v>UN</v>
          </cell>
          <cell r="E2898" t="str">
            <v>201,72</v>
          </cell>
        </row>
        <row r="2899">
          <cell r="B2899">
            <v>97883</v>
          </cell>
          <cell r="C2899" t="str">
            <v>CAIXA ENTERRADA ELÉTRICA RETANGULAR, EM CONCRETO PRÉ-MOLDADO, FUNDO COM BRITA, DIMENSÕES INTERNAS: 0,6X0,6X0,5 M. AF_12/2020</v>
          </cell>
          <cell r="D2899" t="str">
            <v>UN</v>
          </cell>
          <cell r="E2899" t="str">
            <v>392,19</v>
          </cell>
        </row>
        <row r="2900">
          <cell r="B2900">
            <v>97884</v>
          </cell>
          <cell r="C2900" t="str">
            <v>CAIXA ENTERRADA ELÉTRICA RETANGULAR, EM CONCRETO PRÉ-MOLDADO, FUNDO COM BRITA, DIMENSÕES INTERNAS: 0,8X0,8X0,5 M. AF_12/2020</v>
          </cell>
          <cell r="D2900" t="str">
            <v>UN</v>
          </cell>
          <cell r="E2900" t="str">
            <v>772,07</v>
          </cell>
        </row>
        <row r="2901">
          <cell r="B2901">
            <v>97885</v>
          </cell>
          <cell r="C2901" t="str">
            <v>CAIXA ENTERRADA ELÉTRICA RETANGULAR, EM CONCRETO PRÉ-MOLDADO, FUNDO COM BRITA, DIMENSÕES INTERNAS: 1X1X0,5 M. AF_12/2020</v>
          </cell>
          <cell r="D2901" t="str">
            <v>UN</v>
          </cell>
          <cell r="E2901" t="str">
            <v>1.191,44</v>
          </cell>
        </row>
        <row r="2902">
          <cell r="B2902">
            <v>97886</v>
          </cell>
          <cell r="C2902" t="str">
            <v>CAIXA ENTERRADA ELÉTRICA RETANGULAR, EM ALVENARIA COM TIJOLOS CERÂMICOS MACIÇOS, FUNDO COM BRITA, DIMENSÕES INTERNAS: 0,3X0,3X0,3 M. AF_12/2020</v>
          </cell>
          <cell r="D2902" t="str">
            <v>UN</v>
          </cell>
          <cell r="E2902" t="str">
            <v>157,20</v>
          </cell>
        </row>
        <row r="2903">
          <cell r="B2903">
            <v>97887</v>
          </cell>
          <cell r="C2903" t="str">
            <v>CAIXA ENTERRADA ELÉTRICA RETANGULAR, EM ALVENARIA COM TIJOLOS CERÂMICOS MACIÇOS, FUNDO COM BRITA, DIMENSÕES INTERNAS: 0,4X0,4X0,4 M. AF_12/2020</v>
          </cell>
          <cell r="D2903" t="str">
            <v>UN</v>
          </cell>
          <cell r="E2903" t="str">
            <v>247,99</v>
          </cell>
        </row>
        <row r="2904">
          <cell r="B2904">
            <v>97888</v>
          </cell>
          <cell r="C2904" t="str">
            <v>CAIXA ENTERRADA ELÉTRICA RETANGULAR, EM ALVENARIA COM TIJOLOS CERÂMICOS MACIÇOS, FUNDO COM BRITA, DIMENSÕES INTERNAS: 0,6X0,6X0,6 M. AF_12/2020</v>
          </cell>
          <cell r="D2904" t="str">
            <v>UN</v>
          </cell>
          <cell r="E2904" t="str">
            <v>482,65</v>
          </cell>
        </row>
        <row r="2905">
          <cell r="B2905">
            <v>97889</v>
          </cell>
          <cell r="C2905" t="str">
            <v>CAIXA ENTERRADA ELÉTRICA RETANGULAR, EM ALVENARIA COM TIJOLOS CERÂMICOS MACIÇOS, FUNDO COM BRITA, DIMENSÕES INTERNAS: 0,8X0,8X0,6 M. AF_12/2020</v>
          </cell>
          <cell r="D2905" t="str">
            <v>UN</v>
          </cell>
          <cell r="E2905" t="str">
            <v>654,01</v>
          </cell>
        </row>
        <row r="2906">
          <cell r="B2906">
            <v>97890</v>
          </cell>
          <cell r="C2906" t="str">
            <v>CAIXA ENTERRADA ELÉTRICA RETANGULAR, EM ALVENARIA COM TIJOLOS CERÂMICOS MACIÇOS, FUNDO COM BRITA, DIMENSÕES INTERNAS: 1X1X0,6 M. AF_12/2020</v>
          </cell>
          <cell r="D2906" t="str">
            <v>UN</v>
          </cell>
          <cell r="E2906" t="str">
            <v>755,47</v>
          </cell>
        </row>
        <row r="2907">
          <cell r="B2907">
            <v>97891</v>
          </cell>
          <cell r="C2907" t="str">
            <v>CAIXA ENTERRADA ELÉTRICA RETANGULAR, EM ALVENARIA COM BLOCOS DE CONCRETO, FUNDO COM BRITA, DIMENSÕES INTERNAS: 0,4X0,4X0,4 M. AF_12/2020</v>
          </cell>
          <cell r="D2907" t="str">
            <v>UN</v>
          </cell>
          <cell r="E2907" t="str">
            <v>183,22</v>
          </cell>
        </row>
        <row r="2908">
          <cell r="B2908">
            <v>97892</v>
          </cell>
          <cell r="C2908" t="str">
            <v>CAIXA ENTERRADA ELÉTRICA RETANGULAR, EM ALVENARIA COM BLOCOS DE CONCRETO, FUNDO COM BRITA, DIMENSÕES INTERNAS: 0,6X0,6X0,6 M. AF_12/2020</v>
          </cell>
          <cell r="D2908" t="str">
            <v>UN</v>
          </cell>
          <cell r="E2908" t="str">
            <v>345,68</v>
          </cell>
        </row>
        <row r="2909">
          <cell r="B2909">
            <v>97893</v>
          </cell>
          <cell r="C2909" t="str">
            <v>CAIXA ENTERRADA ELÉTRICA RETANGULAR, EM ALVENARIA COM BLOCOS DE CONCRETO, FUNDO COM BRITA, DIMENSÕES INTERNAS: 0,8X0,8X0,6 M. AF_12/2020</v>
          </cell>
          <cell r="D2909" t="str">
            <v>UN</v>
          </cell>
          <cell r="E2909" t="str">
            <v>479,33</v>
          </cell>
        </row>
        <row r="2910">
          <cell r="B2910">
            <v>97894</v>
          </cell>
          <cell r="C2910" t="str">
            <v>CAIXA ENTERRADA ELÉTRICA RETANGULAR, EM ALVENARIA COM BLOCOS DE CONCRETO, FUNDO COM BRITA, DIMENSÕES INTERNAS: 1X1X0,6 M. AF_12/2020</v>
          </cell>
          <cell r="D2910" t="str">
            <v>UN</v>
          </cell>
          <cell r="E2910" t="str">
            <v>543,79</v>
          </cell>
        </row>
        <row r="2911">
          <cell r="B2911">
            <v>93653</v>
          </cell>
          <cell r="C2911" t="str">
            <v>DISJUNTOR MONOPOLAR TIPO DIN, CORRENTE NOMINAL DE 10A - FORNECIMENTO E INSTALAÇÃO. AF_10/2020</v>
          </cell>
          <cell r="D2911" t="str">
            <v>UN</v>
          </cell>
          <cell r="E2911" t="str">
            <v>12,38</v>
          </cell>
        </row>
        <row r="2912">
          <cell r="B2912">
            <v>93654</v>
          </cell>
          <cell r="C2912" t="str">
            <v>DISJUNTOR MONOPOLAR TIPO DIN, CORRENTE NOMINAL DE 16A - FORNECIMENTO E INSTALAÇÃO. AF_10/2020</v>
          </cell>
          <cell r="D2912" t="str">
            <v>UN</v>
          </cell>
          <cell r="E2912" t="str">
            <v>12,91</v>
          </cell>
        </row>
        <row r="2913">
          <cell r="B2913">
            <v>93655</v>
          </cell>
          <cell r="C2913" t="str">
            <v>DISJUNTOR MONOPOLAR TIPO DIN, CORRENTE NOMINAL DE 20A - FORNECIMENTO E INSTALAÇÃO. AF_10/2020</v>
          </cell>
          <cell r="D2913" t="str">
            <v>UN</v>
          </cell>
          <cell r="E2913" t="str">
            <v>13,97</v>
          </cell>
        </row>
        <row r="2914">
          <cell r="B2914">
            <v>93656</v>
          </cell>
          <cell r="C2914" t="str">
            <v>DISJUNTOR MONOPOLAR TIPO DIN, CORRENTE NOMINAL DE 25A - FORNECIMENTO E INSTALAÇÃO. AF_10/2020</v>
          </cell>
          <cell r="D2914" t="str">
            <v>UN</v>
          </cell>
          <cell r="E2914" t="str">
            <v>13,97</v>
          </cell>
        </row>
        <row r="2915">
          <cell r="B2915">
            <v>93657</v>
          </cell>
          <cell r="C2915" t="str">
            <v>DISJUNTOR MONOPOLAR TIPO DIN, CORRENTE NOMINAL DE 32A - FORNECIMENTO E INSTALAÇÃO. AF_10/2020</v>
          </cell>
          <cell r="D2915" t="str">
            <v>UN</v>
          </cell>
          <cell r="E2915" t="str">
            <v>15,23</v>
          </cell>
        </row>
        <row r="2916">
          <cell r="B2916">
            <v>93658</v>
          </cell>
          <cell r="C2916" t="str">
            <v>DISJUNTOR MONOPOLAR TIPO DIN, CORRENTE NOMINAL DE 40A - FORNECIMENTO E INSTALAÇÃO. AF_10/2020</v>
          </cell>
          <cell r="D2916" t="str">
            <v>UN</v>
          </cell>
          <cell r="E2916" t="str">
            <v>22,06</v>
          </cell>
        </row>
        <row r="2917">
          <cell r="B2917">
            <v>93659</v>
          </cell>
          <cell r="C2917" t="str">
            <v>DISJUNTOR MONOPOLAR TIPO DIN, CORRENTE NOMINAL DE 50A - FORNECIMENTO E INSTALAÇÃO. AF_10/2020</v>
          </cell>
          <cell r="D2917" t="str">
            <v>UN</v>
          </cell>
          <cell r="E2917" t="str">
            <v>24,62</v>
          </cell>
        </row>
        <row r="2918">
          <cell r="B2918">
            <v>93660</v>
          </cell>
          <cell r="C2918" t="str">
            <v>DISJUNTOR BIPOLAR TIPO DIN, CORRENTE NOMINAL DE 10A - FORNECIMENTO E INSTALAÇÃO. AF_10/2020</v>
          </cell>
          <cell r="D2918" t="str">
            <v>UN</v>
          </cell>
          <cell r="E2918" t="str">
            <v>62,20</v>
          </cell>
        </row>
        <row r="2919">
          <cell r="B2919">
            <v>93661</v>
          </cell>
          <cell r="C2919" t="str">
            <v>DISJUNTOR BIPOLAR TIPO DIN, CORRENTE NOMINAL DE 16A - FORNECIMENTO E INSTALAÇÃO. AF_10/2020</v>
          </cell>
          <cell r="D2919" t="str">
            <v>UN</v>
          </cell>
          <cell r="E2919" t="str">
            <v>63,26</v>
          </cell>
        </row>
        <row r="2920">
          <cell r="B2920">
            <v>93662</v>
          </cell>
          <cell r="C2920" t="str">
            <v>DISJUNTOR BIPOLAR TIPO DIN, CORRENTE NOMINAL DE 20A - FORNECIMENTO E INSTALAÇÃO. AF_10/2020</v>
          </cell>
          <cell r="D2920" t="str">
            <v>UN</v>
          </cell>
          <cell r="E2920" t="str">
            <v>65,36</v>
          </cell>
        </row>
        <row r="2921">
          <cell r="B2921">
            <v>93663</v>
          </cell>
          <cell r="C2921" t="str">
            <v>DISJUNTOR BIPOLAR TIPO DIN, CORRENTE NOMINAL DE 25A - FORNECIMENTO E INSTALAÇÃO. AF_10/2020</v>
          </cell>
          <cell r="D2921" t="str">
            <v>UN</v>
          </cell>
          <cell r="E2921" t="str">
            <v>65,36</v>
          </cell>
        </row>
        <row r="2922">
          <cell r="B2922">
            <v>93664</v>
          </cell>
          <cell r="C2922" t="str">
            <v>DISJUNTOR BIPOLAR TIPO DIN, CORRENTE NOMINAL DE 32A - FORNECIMENTO E INSTALAÇÃO. AF_10/2020</v>
          </cell>
          <cell r="D2922" t="str">
            <v>UN</v>
          </cell>
          <cell r="E2922" t="str">
            <v>67,92</v>
          </cell>
        </row>
        <row r="2923">
          <cell r="B2923">
            <v>93665</v>
          </cell>
          <cell r="C2923" t="str">
            <v>DISJUNTOR BIPOLAR TIPO DIN, CORRENTE NOMINAL DE 40A - FORNECIMENTO E INSTALAÇÃO. AF_10/2020</v>
          </cell>
          <cell r="D2923" t="str">
            <v>UN</v>
          </cell>
          <cell r="E2923" t="str">
            <v>71,00</v>
          </cell>
        </row>
        <row r="2924">
          <cell r="B2924">
            <v>93666</v>
          </cell>
          <cell r="C2924" t="str">
            <v>DISJUNTOR BIPOLAR TIPO DIN, CORRENTE NOMINAL DE 50A - FORNECIMENTO E INSTALAÇÃO. AF_10/2020</v>
          </cell>
          <cell r="D2924" t="str">
            <v>UN</v>
          </cell>
          <cell r="E2924" t="str">
            <v>76,12</v>
          </cell>
        </row>
        <row r="2925">
          <cell r="B2925">
            <v>93667</v>
          </cell>
          <cell r="C2925" t="str">
            <v>DISJUNTOR TRIPOLAR TIPO DIN, CORRENTE NOMINAL DE 10A - FORNECIMENTO E INSTALAÇÃO. AF_10/2020</v>
          </cell>
          <cell r="D2925" t="str">
            <v>UN</v>
          </cell>
          <cell r="E2925" t="str">
            <v>77,52</v>
          </cell>
        </row>
        <row r="2926">
          <cell r="B2926">
            <v>93668</v>
          </cell>
          <cell r="C2926" t="str">
            <v>DISJUNTOR TRIPOLAR TIPO DIN, CORRENTE NOMINAL DE 16A - FORNECIMENTO E INSTALAÇÃO. AF_10/2020</v>
          </cell>
          <cell r="D2926" t="str">
            <v>UN</v>
          </cell>
          <cell r="E2926" t="str">
            <v>79,10</v>
          </cell>
        </row>
        <row r="2927">
          <cell r="B2927">
            <v>93669</v>
          </cell>
          <cell r="C2927" t="str">
            <v>DISJUNTOR TRIPOLAR TIPO DIN, CORRENTE NOMINAL DE 20A - FORNECIMENTO E INSTALAÇÃO. AF_10/2020</v>
          </cell>
          <cell r="D2927" t="str">
            <v>UN</v>
          </cell>
          <cell r="E2927" t="str">
            <v>82,26</v>
          </cell>
        </row>
        <row r="2928">
          <cell r="B2928">
            <v>93670</v>
          </cell>
          <cell r="C2928" t="str">
            <v>DISJUNTOR TRIPOLAR TIPO DIN, CORRENTE NOMINAL DE 25A - FORNECIMENTO E INSTALAÇÃO. AF_10/2020</v>
          </cell>
          <cell r="D2928" t="str">
            <v>UN</v>
          </cell>
          <cell r="E2928" t="str">
            <v>82,26</v>
          </cell>
        </row>
        <row r="2929">
          <cell r="B2929">
            <v>93671</v>
          </cell>
          <cell r="C2929" t="str">
            <v>DISJUNTOR TRIPOLAR TIPO DIN, CORRENTE NOMINAL DE 32A - FORNECIMENTO E INSTALAÇÃO. AF_10/2020</v>
          </cell>
          <cell r="D2929" t="str">
            <v>UN</v>
          </cell>
          <cell r="E2929" t="str">
            <v>86,08</v>
          </cell>
        </row>
        <row r="2930">
          <cell r="B2930">
            <v>93672</v>
          </cell>
          <cell r="C2930" t="str">
            <v>DISJUNTOR TRIPOLAR TIPO DIN, CORRENTE NOMINAL DE 40A - FORNECIMENTO E INSTALAÇÃO. AF_10/2020</v>
          </cell>
          <cell r="D2930" t="str">
            <v>UN</v>
          </cell>
          <cell r="E2930" t="str">
            <v>92,02</v>
          </cell>
        </row>
        <row r="2931">
          <cell r="B2931">
            <v>93673</v>
          </cell>
          <cell r="C2931" t="str">
            <v>DISJUNTOR TRIPOLAR TIPO DIN, CORRENTE NOMINAL DE 50A - FORNECIMENTO E INSTALAÇÃO. AF_10/2020</v>
          </cell>
          <cell r="D2931" t="str">
            <v>UN</v>
          </cell>
          <cell r="E2931" t="str">
            <v>99,71</v>
          </cell>
        </row>
        <row r="2932">
          <cell r="B2932">
            <v>97359</v>
          </cell>
          <cell r="C2932" t="str">
            <v>QUADRO DE MEDIÇÃO GERAL DE ENERGIA COM 8 MEDIDORES - FORNECIMENTO E INSTALAÇÃO. AF_10/2020</v>
          </cell>
          <cell r="D2932" t="str">
            <v>UN</v>
          </cell>
          <cell r="E2932" t="str">
            <v>3.224,76</v>
          </cell>
        </row>
        <row r="2933">
          <cell r="B2933">
            <v>97360</v>
          </cell>
          <cell r="C2933" t="str">
            <v>QUADRO DE MEDIÇÃO GERAL DE ENERGIA COM 12 MEDIDORES - FORNECIMENTO E INSTALAÇÃO. AF_10/2020</v>
          </cell>
          <cell r="D2933" t="str">
            <v>UN</v>
          </cell>
          <cell r="E2933" t="str">
            <v>6.218,39</v>
          </cell>
        </row>
        <row r="2934">
          <cell r="B2934">
            <v>97361</v>
          </cell>
          <cell r="C2934" t="str">
            <v>QUADRO DE MEDIÇÃO GERAL DE ENERGIA COM 16 MEDIDORES - FORNECIMENTO E INSTALAÇÃO. AF_10/2020</v>
          </cell>
          <cell r="D2934" t="str">
            <v>UN</v>
          </cell>
          <cell r="E2934" t="str">
            <v>8.291,19</v>
          </cell>
        </row>
        <row r="2935">
          <cell r="B2935">
            <v>97362</v>
          </cell>
          <cell r="C2935" t="str">
            <v>QUADRO DE MEDIÇÃO GERAL DE ENERGIA PARA BARRAMENTO BLINDADO COM 4 MEDIDORES - FORNECIMENTO E INSTALAÇÃO. AF_10/2020</v>
          </cell>
          <cell r="D2935" t="str">
            <v>UN</v>
          </cell>
          <cell r="E2935" t="str">
            <v>2.619,99</v>
          </cell>
        </row>
        <row r="2936">
          <cell r="B2936">
            <v>101875</v>
          </cell>
          <cell r="C2936" t="str">
            <v>QUADRO DE DISTRIBUIÇÃO DE ENERGIA EM CHAPA DE AÇO GALVANIZADO, DE EMBUTIR, COM BARRAMENTO TRIFÁSICO, PARA 12 DISJUNTORES DIN 100A - FORNECIMENTO E INSTALAÇÃO. AF_10/2020</v>
          </cell>
          <cell r="D2936" t="str">
            <v>UN</v>
          </cell>
          <cell r="E2936" t="str">
            <v>551,62</v>
          </cell>
        </row>
        <row r="2937">
          <cell r="B2937">
            <v>101876</v>
          </cell>
          <cell r="C2937" t="str">
            <v>QUADRO DE DISTRIBUIÇÃO DE ENERGIA EM PVC, DE EMBUTIR, SEM BARRAMENTO, PARA 6 DISJUNTORES - FORNECIMENTO E INSTALAÇÃO. AF_10/2020</v>
          </cell>
          <cell r="D2937" t="str">
            <v>UN</v>
          </cell>
          <cell r="E2937" t="str">
            <v>72,24</v>
          </cell>
        </row>
        <row r="2938">
          <cell r="B2938">
            <v>101877</v>
          </cell>
          <cell r="C2938" t="str">
            <v>QUADRO DE DISTRIBUIÇÃO DE ENERGIA EM PVC, DE EMBUTIR, SEM BARRAMENTO, PARA 3 DISJUNTORES - FORNECIMENTO E INSTALAÇÃO. AF_10/2020</v>
          </cell>
          <cell r="D2938" t="str">
            <v>UN</v>
          </cell>
          <cell r="E2938" t="str">
            <v>49,74</v>
          </cell>
        </row>
        <row r="2939">
          <cell r="B2939">
            <v>101878</v>
          </cell>
          <cell r="C2939" t="str">
            <v>QUADRO DE DISTRIBUIÇÃO DE ENERGIA EM CHAPA DE AÇO GALVANIZADO, DE SOBREPOR, COM BARRAMENTO TRIFÁSICO, PARA 18 DISJUNTORES DIN 100A - FORNECIMENTO E INSTALAÇÃO. AF_10/2020</v>
          </cell>
          <cell r="D2939" t="str">
            <v>UN</v>
          </cell>
          <cell r="E2939" t="str">
            <v>743,67</v>
          </cell>
        </row>
        <row r="2940">
          <cell r="B2940">
            <v>101879</v>
          </cell>
          <cell r="C2940" t="str">
            <v>QUADRO DE DISTRIBUIÇÃO DE ENERGIA EM CHAPA DE AÇO GALVANIZADO, DE EMBUTIR, COM BARRAMENTO TRIFÁSICO, PARA 24 DISJUNTORES DIN 100A - FORNECIMENTO E INSTALAÇÃO. AF_10/2020</v>
          </cell>
          <cell r="D2940" t="str">
            <v>UN</v>
          </cell>
          <cell r="E2940" t="str">
            <v>803,15</v>
          </cell>
        </row>
        <row r="2941">
          <cell r="B2941">
            <v>101880</v>
          </cell>
          <cell r="C2941" t="str">
            <v>QUADRO DE DISTRIBUIÇÃO DE ENERGIA EM CHAPA DE AÇO GALVANIZADO, DE EMBUTIR, COM BARRAMENTO TRIFÁSICO, PARA 30 DISJUNTORES DIN 150A - FORNECIMENTO E INSTALAÇÃO. AF_10/2020</v>
          </cell>
          <cell r="D2941" t="str">
            <v>UN</v>
          </cell>
          <cell r="E2941" t="str">
            <v>923,69</v>
          </cell>
        </row>
        <row r="2942">
          <cell r="B2942">
            <v>101881</v>
          </cell>
          <cell r="C2942" t="str">
            <v>QUADRO DE DISTRIBUIÇÃO DE ENERGIA EM CHAPA DE AÇO GALVANIZADO, DE EMBUTIR, COM BARRAMENTO TRIFÁSICO, PARA 40 DISJUNTORES DIN 100A - FORNECIMENTO E INSTALAÇÃO. AF_10/2020</v>
          </cell>
          <cell r="D2942" t="str">
            <v>UN</v>
          </cell>
          <cell r="E2942" t="str">
            <v>1.336,91</v>
          </cell>
        </row>
        <row r="2943">
          <cell r="B2943">
            <v>101882</v>
          </cell>
          <cell r="C2943" t="str">
            <v>QUADRO DE DISTRIBUIÇÃO DE ENERGIA EM CHAPA DE AÇO GALVANIZADO, DE EMBUTIR, COM BARRAMENTO TRIFÁSICO, PARA 30 DISJUNTORES DIN 225A - FORNECIMENTO E INSTALAÇÃO. AF_10/2020</v>
          </cell>
          <cell r="D2943" t="str">
            <v>UN</v>
          </cell>
          <cell r="E2943" t="str">
            <v>1.906,48</v>
          </cell>
        </row>
        <row r="2944">
          <cell r="B2944">
            <v>101883</v>
          </cell>
          <cell r="C2944" t="str">
            <v>QUADRO DE DISTRIBUIÇÃO DE ENERGIA EM CHAPA DE AÇO GALVANIZADO, DE EMBUTIR, COM BARRAMENTO TRIFÁSICO, PARA 18 DISJUNTORES DIN 100A - FORNECIMENTO E INSTALAÇÃO. AF_10/2020</v>
          </cell>
          <cell r="D2944" t="str">
            <v>UN</v>
          </cell>
          <cell r="E2944" t="str">
            <v>765,10</v>
          </cell>
        </row>
        <row r="2945">
          <cell r="B2945">
            <v>101890</v>
          </cell>
          <cell r="C2945" t="str">
            <v>DISJUNTOR MONOPOLAR TIPO NEMA, CORRENTE NOMINAL DE 10 ATÉ 30A - FORNECIMENTO E INSTALAÇÃO. AF_10/2020</v>
          </cell>
          <cell r="D2945" t="str">
            <v>UN</v>
          </cell>
          <cell r="E2945" t="str">
            <v>16,93</v>
          </cell>
        </row>
        <row r="2946">
          <cell r="B2946">
            <v>101891</v>
          </cell>
          <cell r="C2946" t="str">
            <v>DISJUNTOR MONOPOLAR TIPO NEMA, CORRENTE NOMINAL DE 35 ATÉ 50A - FORNECIMENTO E INSTALAÇÃO. AF_10/2020</v>
          </cell>
          <cell r="D2946" t="str">
            <v>UN</v>
          </cell>
          <cell r="E2946" t="str">
            <v>28,98</v>
          </cell>
        </row>
        <row r="2947">
          <cell r="B2947">
            <v>101892</v>
          </cell>
          <cell r="C2947" t="str">
            <v>DISJUNTOR BIPOLAR TIPO NEMA, CORRENTE NOMINAL DE 10 ATÉ 50A - FORNECIMENTO E INSTALAÇÃO. AF_10/2020</v>
          </cell>
          <cell r="D2947" t="str">
            <v>UN</v>
          </cell>
          <cell r="E2947" t="str">
            <v>77,78</v>
          </cell>
        </row>
        <row r="2948">
          <cell r="B2948">
            <v>101893</v>
          </cell>
          <cell r="C2948" t="str">
            <v>DISJUNTOR TRIPOLAR TIPO NEMA, CORRENTE NOMINAL DE 10 ATÉ 50A - FORNECIMENTO E INSTALAÇÃO. AF_10/2020</v>
          </cell>
          <cell r="D2948" t="str">
            <v>UN</v>
          </cell>
          <cell r="E2948" t="str">
            <v>99,02</v>
          </cell>
        </row>
        <row r="2949">
          <cell r="B2949">
            <v>101894</v>
          </cell>
          <cell r="C2949" t="str">
            <v>DISJUNTOR TRIPOLAR TIPO NEMA, CORRENTE NOMINAL DE 60 ATÉ 100A - FORNECIMENTO E INSTALAÇÃO. AF_10/2020</v>
          </cell>
          <cell r="D2949" t="str">
            <v>UN</v>
          </cell>
          <cell r="E2949" t="str">
            <v>163,25</v>
          </cell>
        </row>
        <row r="2950">
          <cell r="B2950">
            <v>101895</v>
          </cell>
          <cell r="C2950" t="str">
            <v>DISJUNTOR TERMOMAGNÉTICO TRIPOLAR , CORRENTE NOMINAL DE 125A - FORNECIMENTO E INSTALAÇÃO. AF_10/2020</v>
          </cell>
          <cell r="D2950" t="str">
            <v>UN</v>
          </cell>
          <cell r="E2950" t="str">
            <v>454,40</v>
          </cell>
        </row>
        <row r="2951">
          <cell r="B2951">
            <v>101896</v>
          </cell>
          <cell r="C2951" t="str">
            <v>DISJUNTOR TERMOMAGNÉTICO TRIPOLAR , CORRENTE NOMINAL DE 200A - FORNECIMENTO E INSTALAÇÃO. AF_10/2020</v>
          </cell>
          <cell r="D2951" t="str">
            <v>UN</v>
          </cell>
          <cell r="E2951" t="str">
            <v>689,43</v>
          </cell>
        </row>
        <row r="2952">
          <cell r="B2952">
            <v>101897</v>
          </cell>
          <cell r="C2952" t="str">
            <v>DISJUNTOR TERMOMAGNÉTICO TRIPOLAR , CORRENTE NOMINAL DE 250A - FORNECIMENTO E INSTALAÇÃO. AF_10/2020</v>
          </cell>
          <cell r="D2952" t="str">
            <v>UN</v>
          </cell>
          <cell r="E2952" t="str">
            <v>1.110,87</v>
          </cell>
        </row>
        <row r="2953">
          <cell r="B2953">
            <v>101898</v>
          </cell>
          <cell r="C2953" t="str">
            <v>DISJUNTOR TERMOMAGNÉTICO TRIPOLAR , CORRENTE NOMINAL DE 400A - FORNECIMENTO E INSTALAÇÃO. AF_10/2020</v>
          </cell>
          <cell r="D2953" t="str">
            <v>UN</v>
          </cell>
          <cell r="E2953" t="str">
            <v>1.493,62</v>
          </cell>
        </row>
        <row r="2954">
          <cell r="B2954">
            <v>101899</v>
          </cell>
          <cell r="C2954" t="str">
            <v>DISJUNTOR TERMOMAGNÉTICO TRIPOLAR , CORRENTE NOMINAL DE 600A - FORNECIMENTO E INSTALAÇÃO. AF_10/2020</v>
          </cell>
          <cell r="D2954" t="str">
            <v>UN</v>
          </cell>
          <cell r="E2954" t="str">
            <v>2.404,02</v>
          </cell>
        </row>
        <row r="2955">
          <cell r="B2955">
            <v>101900</v>
          </cell>
          <cell r="C2955" t="str">
            <v>DISJUNTOR BAIXA TENSÃO TRIPOLAR A SECO  800A/600V - FORNECIMENTO E INSTALAÇÃO. AF_10/2020</v>
          </cell>
          <cell r="D2955" t="str">
            <v>UN</v>
          </cell>
          <cell r="E2955" t="str">
            <v>5.040,97</v>
          </cell>
        </row>
        <row r="2956">
          <cell r="B2956">
            <v>101901</v>
          </cell>
          <cell r="C2956" t="str">
            <v>CONTATOR TRIPOLAR I NOMINAL 12A - FORNECIMENTO E INSTALAÇÃO. AF_10/2020</v>
          </cell>
          <cell r="D2956" t="str">
            <v>UN</v>
          </cell>
          <cell r="E2956" t="str">
            <v>104,23</v>
          </cell>
        </row>
        <row r="2957">
          <cell r="B2957">
            <v>101902</v>
          </cell>
          <cell r="C2957" t="str">
            <v>CONTATOR TRIPOLAR I NOMINAL 22A - FORNECIMENTO E INSTALAÇÃO. AF_10/2020</v>
          </cell>
          <cell r="D2957" t="str">
            <v>UN</v>
          </cell>
          <cell r="E2957" t="str">
            <v>129,00</v>
          </cell>
        </row>
        <row r="2958">
          <cell r="B2958">
            <v>101903</v>
          </cell>
          <cell r="C2958" t="str">
            <v>CONTATOR TRIPOLAR I NOMINAL 38A - FORNECIMENTO E INSTALAÇÃO. AF_10/2020</v>
          </cell>
          <cell r="D2958" t="str">
            <v>UN</v>
          </cell>
          <cell r="E2958" t="str">
            <v>268,43</v>
          </cell>
        </row>
        <row r="2959">
          <cell r="B2959">
            <v>101904</v>
          </cell>
          <cell r="C2959" t="str">
            <v>CONTATOR TRIPOLAR I NOMIMAL 95A - FORNECIMENTO E INSTALAÇÃO. AF_10/2020</v>
          </cell>
          <cell r="D2959" t="str">
            <v>UN</v>
          </cell>
          <cell r="E2959" t="str">
            <v>979,37</v>
          </cell>
        </row>
        <row r="2960">
          <cell r="B2960">
            <v>101938</v>
          </cell>
          <cell r="C2960" t="str">
            <v>CAIXA DE PROTEÇÃO PARA MEDIDOR MONOFÁSICO DE EMBUTIR - FORNECIMENTO E INSTALAÇÃO. AF_10/2020</v>
          </cell>
          <cell r="D2960" t="str">
            <v>UN</v>
          </cell>
          <cell r="E2960" t="str">
            <v>97,20</v>
          </cell>
        </row>
        <row r="2961">
          <cell r="B2961">
            <v>101946</v>
          </cell>
          <cell r="C2961" t="str">
            <v>QUADRO DE MEDIÇÃO GERAL DE ENERGIA PARA 1 MEDIDOR DE SOBREPOR - FORNECIMENTO E INSTALAÇÃO. AF_10/2020</v>
          </cell>
          <cell r="D2961" t="str">
            <v>UN</v>
          </cell>
          <cell r="E2961" t="str">
            <v>140,25</v>
          </cell>
        </row>
        <row r="2962">
          <cell r="B2962">
            <v>91945</v>
          </cell>
          <cell r="C2962" t="str">
            <v>SUPORTE PARAFUSADO COM PLACA DE ENCAIXE 4" X 2" ALTO (2,00 M DO PISO) PARA PONTO ELÉTRICO - FORNECIMENTO E INSTALAÇÃO. AF_12/2015</v>
          </cell>
          <cell r="D2962" t="str">
            <v>UN</v>
          </cell>
          <cell r="E2962" t="str">
            <v>8,06</v>
          </cell>
        </row>
        <row r="2963">
          <cell r="B2963">
            <v>91946</v>
          </cell>
          <cell r="C2963" t="str">
            <v>SUPORTE PARAFUSADO COM PLACA DE ENCAIXE 4" X 2" MÉDIO (1,30 M DO PISO) PARA PONTO ELÉTRICO - FORNECIMENTO E INSTALAÇÃO. AF_12/2015</v>
          </cell>
          <cell r="D2963" t="str">
            <v>UN</v>
          </cell>
          <cell r="E2963" t="str">
            <v>6,72</v>
          </cell>
        </row>
        <row r="2964">
          <cell r="B2964">
            <v>91947</v>
          </cell>
          <cell r="C2964" t="str">
            <v>SUPORTE PARAFUSADO COM PLACA DE ENCAIXE 4" X 2" BAIXO (0,30 M DO PISO) PARA PONTO ELÉTRICO - FORNECIMENTO E INSTALAÇÃO. AF_12/2015</v>
          </cell>
          <cell r="D2964" t="str">
            <v>UN</v>
          </cell>
          <cell r="E2964" t="str">
            <v>5,88</v>
          </cell>
        </row>
        <row r="2965">
          <cell r="B2965">
            <v>91949</v>
          </cell>
          <cell r="C2965" t="str">
            <v>SUPORTE PARAFUSADO COM PLACA DE ENCAIXE 4" X 4" ALTO (2,00 M DO PISO) PARA PONTO ELÉTRICO - FORNECIMENTO E INSTALAÇÃO. AF_12/2015</v>
          </cell>
          <cell r="D2965" t="str">
            <v>UN</v>
          </cell>
          <cell r="E2965" t="str">
            <v>12,31</v>
          </cell>
        </row>
        <row r="2966">
          <cell r="B2966">
            <v>91950</v>
          </cell>
          <cell r="C2966" t="str">
            <v>SUPORTE PARAFUSADO COM PLACA DE ENCAIXE 4" X 4" MÉDIO (1,30 M DO PISO) PARA PONTO ELÉTRICO - FORNECIMENTO E INSTALAÇÃO. AF_12/2015</v>
          </cell>
          <cell r="D2966" t="str">
            <v>UN</v>
          </cell>
          <cell r="E2966" t="str">
            <v>10,69</v>
          </cell>
        </row>
        <row r="2967">
          <cell r="B2967">
            <v>91951</v>
          </cell>
          <cell r="C2967" t="str">
            <v>SUPORTE PARAFUSADO COM PLACA DE ENCAIXE 4" X 4" BAIXO (0,30 M DO PISO) PARA PONTO ELÉTRICO - FORNECIMENTO E INSTALAÇÃO. AF_12/2015</v>
          </cell>
          <cell r="D2967" t="str">
            <v>UN</v>
          </cell>
          <cell r="E2967" t="str">
            <v>9,71</v>
          </cell>
        </row>
        <row r="2968">
          <cell r="B2968">
            <v>91952</v>
          </cell>
          <cell r="C2968" t="str">
            <v>INTERRUPTOR SIMPLES (1 MÓDULO), 10A/250V, SEM SUPORTE E SEM PLACA - FORNECIMENTO E INSTALAÇÃO. AF_12/2015</v>
          </cell>
          <cell r="D2968" t="str">
            <v>UN</v>
          </cell>
          <cell r="E2968" t="str">
            <v>15,52</v>
          </cell>
        </row>
        <row r="2969">
          <cell r="B2969">
            <v>91953</v>
          </cell>
          <cell r="C2969" t="str">
            <v>INTERRUPTOR SIMPLES (1 MÓDULO), 10A/250V, INCLUINDO SUPORTE E PLACA - FORNECIMENTO E INSTALAÇÃO. AF_12/2015</v>
          </cell>
          <cell r="D2969" t="str">
            <v>UN</v>
          </cell>
          <cell r="E2969" t="str">
            <v>22,24</v>
          </cell>
        </row>
        <row r="2970">
          <cell r="B2970">
            <v>91954</v>
          </cell>
          <cell r="C2970" t="str">
            <v>INTERRUPTOR PARALELO (1 MÓDULO), 10A/250V, SEM SUPORTE E SEM PLACA - FORNECIMENTO E INSTALAÇÃO. AF_12/2015</v>
          </cell>
          <cell r="D2970" t="str">
            <v>UN</v>
          </cell>
          <cell r="E2970" t="str">
            <v>20,85</v>
          </cell>
        </row>
        <row r="2971">
          <cell r="B2971">
            <v>91955</v>
          </cell>
          <cell r="C2971" t="str">
            <v>INTERRUPTOR PARALELO (1 MÓDULO), 10A/250V, INCLUINDO SUPORTE E PLACA - FORNECIMENTO E INSTALAÇÃO. AF_12/2015</v>
          </cell>
          <cell r="D2971" t="str">
            <v>UN</v>
          </cell>
          <cell r="E2971" t="str">
            <v>27,57</v>
          </cell>
        </row>
        <row r="2972">
          <cell r="B2972">
            <v>91956</v>
          </cell>
          <cell r="C2972" t="str">
            <v>INTERRUPTOR SIMPLES (1 MÓDULO) COM INTERRUPTOR PARALELO (1 MÓDULO), 10A/250V, SEM SUPORTE E SEM PLACA - FORNECIMENTO E INSTALAÇÃO. AF_12/2015</v>
          </cell>
          <cell r="D2972" t="str">
            <v>UN</v>
          </cell>
          <cell r="E2972" t="str">
            <v>33,79</v>
          </cell>
        </row>
        <row r="2973">
          <cell r="B2973">
            <v>91957</v>
          </cell>
          <cell r="C2973" t="str">
            <v>INTERRUPTOR SIMPLES (1 MÓDULO) COM INTERRUPTOR PARALELO (1 MÓDULO), 10A/250V, INCLUINDO SUPORTE E PLACA - FORNECIMENTO E INSTALAÇÃO. AF_12/2015</v>
          </cell>
          <cell r="D2973" t="str">
            <v>UN</v>
          </cell>
          <cell r="E2973" t="str">
            <v>40,51</v>
          </cell>
        </row>
        <row r="2974">
          <cell r="B2974">
            <v>91958</v>
          </cell>
          <cell r="C2974" t="str">
            <v>INTERRUPTOR SIMPLES (2 MÓDULOS), 10A/250V, SEM SUPORTE E SEM PLACA - FORNECIMENTO E INSTALAÇÃO. AF_12/2015</v>
          </cell>
          <cell r="D2974" t="str">
            <v>UN</v>
          </cell>
          <cell r="E2974" t="str">
            <v>28,50</v>
          </cell>
        </row>
        <row r="2975">
          <cell r="B2975">
            <v>91959</v>
          </cell>
          <cell r="C2975" t="str">
            <v>INTERRUPTOR SIMPLES (2 MÓDULOS), 10A/250V, INCLUINDO SUPORTE E PLACA - FORNECIMENTO E INSTALAÇÃO. AF_12/2015</v>
          </cell>
          <cell r="D2975" t="str">
            <v>UN</v>
          </cell>
          <cell r="E2975" t="str">
            <v>35,22</v>
          </cell>
        </row>
        <row r="2976">
          <cell r="B2976">
            <v>91960</v>
          </cell>
          <cell r="C2976" t="str">
            <v>INTERRUPTOR PARALELO (2 MÓDULOS), 10A/250V, SEM SUPORTE E SEM PLACA - FORNECIMENTO E INSTALAÇÃO. AF_12/2015</v>
          </cell>
          <cell r="D2976" t="str">
            <v>UN</v>
          </cell>
          <cell r="E2976" t="str">
            <v>39,12</v>
          </cell>
        </row>
        <row r="2977">
          <cell r="B2977">
            <v>91961</v>
          </cell>
          <cell r="C2977" t="str">
            <v>INTERRUPTOR PARALELO (2 MÓDULOS), 10A/250V, INCLUINDO SUPORTE E PLACA - FORNECIMENTO E INSTALAÇÃO. AF_12/2015</v>
          </cell>
          <cell r="D2977" t="str">
            <v>UN</v>
          </cell>
          <cell r="E2977" t="str">
            <v>45,84</v>
          </cell>
        </row>
        <row r="2978">
          <cell r="B2978">
            <v>91962</v>
          </cell>
          <cell r="C2978" t="str">
            <v>INTERRUPTOR SIMPLES (1 MÓDULO) COM INTERRUPTOR PARALELO (2 MÓDULOS), 10A/250V, SEM SUPORTE E SEM PLACA - FORNECIMENTO E INSTALAÇÃO. AF_12/2015</v>
          </cell>
          <cell r="D2978" t="str">
            <v>UN</v>
          </cell>
          <cell r="E2978" t="str">
            <v>52,11</v>
          </cell>
        </row>
        <row r="2979">
          <cell r="B2979">
            <v>91963</v>
          </cell>
          <cell r="C2979" t="str">
            <v>INTERRUPTOR SIMPLES (1 MÓDULO) COM INTERRUPTOR PARALELO (2 MÓDULOS), 10A/250V, INCLUINDO SUPORTE E PLACA - FORNECIMENTO E INSTALAÇÃO. AF_12/2015</v>
          </cell>
          <cell r="D2979" t="str">
            <v>UN</v>
          </cell>
          <cell r="E2979" t="str">
            <v>58,83</v>
          </cell>
        </row>
        <row r="2980">
          <cell r="B2980">
            <v>91964</v>
          </cell>
          <cell r="C2980" t="str">
            <v>INTERRUPTOR SIMPLES (2 MÓDULOS) COM INTERRUPTOR PARALELO (1 MÓDULO), 10A/250V, SEM SUPORTE E SEM PLACA - FORNECIMENTO E INSTALAÇÃO. AF_12/2015</v>
          </cell>
          <cell r="D2980" t="str">
            <v>UN</v>
          </cell>
          <cell r="E2980" t="str">
            <v>46,78</v>
          </cell>
        </row>
        <row r="2981">
          <cell r="B2981">
            <v>91965</v>
          </cell>
          <cell r="C2981" t="str">
            <v>INTERRUPTOR SIMPLES (2 MÓDULOS) COM INTERRUPTOR PARALELO (1 MÓDULO), 10A/250V, INCLUINDO SUPORTE E PLACA - FORNECIMENTO E INSTALAÇÃO. AF_12/2015</v>
          </cell>
          <cell r="D2981" t="str">
            <v>UN</v>
          </cell>
          <cell r="E2981" t="str">
            <v>53,50</v>
          </cell>
        </row>
        <row r="2982">
          <cell r="B2982">
            <v>91966</v>
          </cell>
          <cell r="C2982" t="str">
            <v>INTERRUPTOR SIMPLES (3 MÓDULOS), 10A/250V, SEM SUPORTE E SEM PLACA - FORNECIMENTO E INSTALAÇÃO. AF_12/2015</v>
          </cell>
          <cell r="D2982" t="str">
            <v>UN</v>
          </cell>
          <cell r="E2982" t="str">
            <v>41,48</v>
          </cell>
        </row>
        <row r="2983">
          <cell r="B2983">
            <v>91967</v>
          </cell>
          <cell r="C2983" t="str">
            <v>INTERRUPTOR SIMPLES (3 MÓDULOS), 10A/250V, INCLUINDO SUPORTE E PLACA - FORNECIMENTO E INSTALAÇÃO. AF_12/2015</v>
          </cell>
          <cell r="D2983" t="str">
            <v>UN</v>
          </cell>
          <cell r="E2983" t="str">
            <v>48,20</v>
          </cell>
        </row>
        <row r="2984">
          <cell r="B2984">
            <v>91968</v>
          </cell>
          <cell r="C2984" t="str">
            <v>INTERRUPTOR PARALELO (3 MÓDULOS), 10A/250V, SEM SUPORTE E SEM PLACA - FORNECIMENTO E INSTALAÇÃO. AF_12/2015</v>
          </cell>
          <cell r="D2984" t="str">
            <v>UN</v>
          </cell>
          <cell r="E2984" t="str">
            <v>57,39</v>
          </cell>
        </row>
        <row r="2985">
          <cell r="B2985">
            <v>91969</v>
          </cell>
          <cell r="C2985" t="str">
            <v>INTERRUPTOR PARALELO (3 MÓDULOS), 10A/250V, INCLUINDO SUPORTE E PLACA - FORNECIMENTO E INSTALAÇÃO. AF_12/2015</v>
          </cell>
          <cell r="D2985" t="str">
            <v>UN</v>
          </cell>
          <cell r="E2985" t="str">
            <v>64,11</v>
          </cell>
        </row>
        <row r="2986">
          <cell r="B2986">
            <v>91970</v>
          </cell>
          <cell r="C2986" t="str">
            <v>INTERRUPTOR SIMPLES (3 MÓDULOS) COM INTERRUPTOR PARALELO (1 MÓDULO), 10A/250V, SEM SUPORTE E SEM PLACA - FORNECIMENTO E INSTALAÇÃO. AF_12/2015</v>
          </cell>
          <cell r="D2986" t="str">
            <v>UN</v>
          </cell>
          <cell r="E2986" t="str">
            <v>60,06</v>
          </cell>
        </row>
        <row r="2987">
          <cell r="B2987">
            <v>91971</v>
          </cell>
          <cell r="C2987" t="str">
            <v>INTERRUPTOR SIMPLES (3 MÓDULOS) COM INTERRUPTOR PARALELO (1 MÓDULO), 10A/250V, INCLUINDO SUPORTE E PLACA - FORNECIMENTO E INSTALAÇÃO. AF_12/2015</v>
          </cell>
          <cell r="D2987" t="str">
            <v>UN</v>
          </cell>
          <cell r="E2987" t="str">
            <v>70,75</v>
          </cell>
        </row>
        <row r="2988">
          <cell r="B2988">
            <v>91972</v>
          </cell>
          <cell r="C2988" t="str">
            <v>INTERRUPTOR SIMPLES (2 MÓDULOS) COM INTERRUPTOR PARALELO (2 MÓDULOS), 10A/250V, SEM SUPORTE E SEM PLACA - FORNECIMENTO E INSTALAÇÃO. AF_12/2015</v>
          </cell>
          <cell r="D2988" t="str">
            <v>UN</v>
          </cell>
          <cell r="E2988" t="str">
            <v>65,39</v>
          </cell>
        </row>
        <row r="2989">
          <cell r="B2989">
            <v>91973</v>
          </cell>
          <cell r="C2989" t="str">
            <v>INTERRUPTOR SIMPLES (2 MÓDULOS) COM INTERRUPTOR PARALELO (2 MÓDULOS), 10A/250V, INCLUINDO SUPORTE E PLACA - FORNECIMENTO E INSTALAÇÃO. AF_12/2015</v>
          </cell>
          <cell r="D2989" t="str">
            <v>UN</v>
          </cell>
          <cell r="E2989" t="str">
            <v>76,08</v>
          </cell>
        </row>
        <row r="2990">
          <cell r="B2990">
            <v>91974</v>
          </cell>
          <cell r="C2990" t="str">
            <v>INTERRUPTOR SIMPLES (4 MÓDULOS), 10A/250V, SEM SUPORTE E SEM PLACA - FORNECIMENTO E INSTALAÇÃO. AF_12/2015</v>
          </cell>
          <cell r="D2990" t="str">
            <v>UN</v>
          </cell>
          <cell r="E2990" t="str">
            <v>54,72</v>
          </cell>
        </row>
        <row r="2991">
          <cell r="B2991">
            <v>91975</v>
          </cell>
          <cell r="C2991" t="str">
            <v>INTERRUPTOR SIMPLES (4 MÓDULOS), 10A/250V, INCLUINDO SUPORTE E PLACA - FORNECIMENTO E INSTALAÇÃO. AF_12/2015</v>
          </cell>
          <cell r="D2991" t="str">
            <v>UN</v>
          </cell>
          <cell r="E2991" t="str">
            <v>65,41</v>
          </cell>
        </row>
        <row r="2992">
          <cell r="B2992">
            <v>91976</v>
          </cell>
          <cell r="C2992" t="str">
            <v>INTERRUPTOR SIMPLES (6 MÓDULOS), 10A/250V, SEM SUPORTE E SEM PLACA - FORNECIMENTO E INSTALAÇÃO. AF_12/2015</v>
          </cell>
          <cell r="D2992" t="str">
            <v>UN</v>
          </cell>
          <cell r="E2992" t="str">
            <v>80,77</v>
          </cell>
        </row>
        <row r="2993">
          <cell r="B2993">
            <v>91977</v>
          </cell>
          <cell r="C2993" t="str">
            <v>INTERRUPTOR SIMPLES (6 MÓDULOS), 10A/250V, INCLUINDO SUPORTE E PLACA - FORNECIMENTO E INSTALAÇÃO. AF_12/2015</v>
          </cell>
          <cell r="D2993" t="str">
            <v>UN</v>
          </cell>
          <cell r="E2993" t="str">
            <v>91,46</v>
          </cell>
        </row>
        <row r="2994">
          <cell r="B2994">
            <v>91978</v>
          </cell>
          <cell r="C2994" t="str">
            <v>INTERRUPTOR INTERMEDIÁRIO (1 MÓDULO), 10A/250V, SEM SUPORTE E SEM PLACA - FORNECIMENTO E INSTALAÇÃO. AF_09/2017</v>
          </cell>
          <cell r="D2994" t="str">
            <v>UN</v>
          </cell>
          <cell r="E2994" t="str">
            <v>33,09</v>
          </cell>
        </row>
        <row r="2995">
          <cell r="B2995">
            <v>91979</v>
          </cell>
          <cell r="C2995" t="str">
            <v>INTERRUPTOR INTERMEDIÁRIO (1 MÓDULO), 10A/250V, INCLUINDO SUPORTE E PLACA - FORNECIMENTO E INSTALAÇÃO. AF_09/2017</v>
          </cell>
          <cell r="D2995" t="str">
            <v>UN</v>
          </cell>
          <cell r="E2995" t="str">
            <v>39,81</v>
          </cell>
        </row>
        <row r="2996">
          <cell r="B2996">
            <v>91980</v>
          </cell>
          <cell r="C2996" t="str">
            <v>INTERRUPTOR BIPOLAR (1 MÓDULO), 10A/250V, SEM SUPORTE E SEM PLACA - FORNECIMENTO E INSTALAÇÃO. AF_09/2017</v>
          </cell>
          <cell r="D2996" t="str">
            <v>UN</v>
          </cell>
          <cell r="E2996" t="str">
            <v>32,04</v>
          </cell>
        </row>
        <row r="2997">
          <cell r="B2997">
            <v>91981</v>
          </cell>
          <cell r="C2997" t="str">
            <v>INTERRUPTOR BIPOLAR (1 MÓDULO), 10A/250V, INCLUINDO SUPORTE E PLACA - FORNECIMENTO E INSTALAÇÃO. AF_09/2017</v>
          </cell>
          <cell r="D2997" t="str">
            <v>UN</v>
          </cell>
          <cell r="E2997" t="str">
            <v>38,76</v>
          </cell>
        </row>
        <row r="2998">
          <cell r="B2998">
            <v>91982</v>
          </cell>
          <cell r="C2998" t="str">
            <v>DIMMER ROTATIVO (1 MÓDULO), 220V/600W, SEM SUPORTE E SEM PLACA - FORNECIMENTO E INSTALAÇÃO. AF_09/2017</v>
          </cell>
          <cell r="D2998" t="str">
            <v>UN</v>
          </cell>
          <cell r="E2998" t="str">
            <v>76,13</v>
          </cell>
        </row>
        <row r="2999">
          <cell r="B2999">
            <v>91983</v>
          </cell>
          <cell r="C2999" t="str">
            <v>DIMMER ROTATIVO (1 MÓDULO), 220V/600W, INCLUINDO SUPORTE E PLACA - FORNECIMENTO E INSTALAÇÃO. AF_09/2017</v>
          </cell>
          <cell r="D2999" t="str">
            <v>UN</v>
          </cell>
          <cell r="E2999" t="str">
            <v>82,85</v>
          </cell>
        </row>
        <row r="3000">
          <cell r="B3000">
            <v>91984</v>
          </cell>
          <cell r="C3000" t="str">
            <v>INTERRUPTOR PULSADOR CAMPAINHA (1 MÓDULO), 10A/250V, SEM SUPORTE E SEM PLACA - FORNECIMENTO E INSTALAÇÃO. AF_09/2017</v>
          </cell>
          <cell r="D3000" t="str">
            <v>UN</v>
          </cell>
          <cell r="E3000" t="str">
            <v>14,55</v>
          </cell>
        </row>
        <row r="3001">
          <cell r="B3001">
            <v>91985</v>
          </cell>
          <cell r="C3001" t="str">
            <v>INTERRUPTOR PULSADOR CAMPAINHA (1 MÓDULO), 10A/250V, INCLUINDO SUPORTE E PLACA - FORNECIMENTO E INSTALAÇÃO. AF_09/2017</v>
          </cell>
          <cell r="D3001" t="str">
            <v>UN</v>
          </cell>
          <cell r="E3001" t="str">
            <v>21,27</v>
          </cell>
        </row>
        <row r="3002">
          <cell r="B3002">
            <v>91986</v>
          </cell>
          <cell r="C3002" t="str">
            <v>CAMPAINHA CIGARRA (1 MÓDULO), 10A/250V, SEM SUPORTE E SEM PLACA - FORNECIMENTO E INSTALAÇÃO. AF_09/2017</v>
          </cell>
          <cell r="D3002" t="str">
            <v>UN</v>
          </cell>
          <cell r="E3002" t="str">
            <v>30,91</v>
          </cell>
        </row>
        <row r="3003">
          <cell r="B3003">
            <v>91987</v>
          </cell>
          <cell r="C3003" t="str">
            <v>CAMPAINHA CIGARRA (1 MÓDULO), 10A/250V, INCLUINDO SUPORTE E PLACA - FORNECIMENTO E INSTALAÇÃO. AF_09/2017</v>
          </cell>
          <cell r="D3003" t="str">
            <v>UN</v>
          </cell>
          <cell r="E3003" t="str">
            <v>37,63</v>
          </cell>
        </row>
        <row r="3004">
          <cell r="B3004">
            <v>91988</v>
          </cell>
          <cell r="C3004" t="str">
            <v>INTERRUPTOR PULSADOR MINUTERIA (1 MÓDULO), 10A/250V, SEM SUPORTE E SEM PLACA - FORNECIMENTO E INSTALAÇÃO. AF_09/2017</v>
          </cell>
          <cell r="D3004" t="str">
            <v>UN</v>
          </cell>
          <cell r="E3004" t="str">
            <v>18,07</v>
          </cell>
        </row>
        <row r="3005">
          <cell r="B3005">
            <v>91989</v>
          </cell>
          <cell r="C3005" t="str">
            <v>INTERRUPTOR PULSADOR MINUTERIA (1 MÓDULO), 10A/250V, INCLUINDO SUPORTE E PLACA - FORNECIMENTO E INSTALAÇÃO. AF_09/2017</v>
          </cell>
          <cell r="D3005" t="str">
            <v>UN</v>
          </cell>
          <cell r="E3005" t="str">
            <v>24,79</v>
          </cell>
        </row>
        <row r="3006">
          <cell r="B3006">
            <v>91990</v>
          </cell>
          <cell r="C3006" t="str">
            <v>TOMADA ALTA DE EMBUTIR (1 MÓDULO), 2P+T 10 A, SEM SUPORTE E SEM PLACA - FORNECIMENTO E INSTALAÇÃO. AF_12/2015</v>
          </cell>
          <cell r="D3006" t="str">
            <v>UN</v>
          </cell>
          <cell r="E3006" t="str">
            <v>27,85</v>
          </cell>
        </row>
        <row r="3007">
          <cell r="B3007">
            <v>91991</v>
          </cell>
          <cell r="C3007" t="str">
            <v>TOMADA ALTA DE EMBUTIR (1 MÓDULO), 2P+T 20 A, SEM SUPORTE E SEM PLACA - FORNECIMENTO E INSTALAÇÃO. AF_12/2015</v>
          </cell>
          <cell r="D3007" t="str">
            <v>UN</v>
          </cell>
          <cell r="E3007" t="str">
            <v>29,75</v>
          </cell>
        </row>
        <row r="3008">
          <cell r="B3008">
            <v>91992</v>
          </cell>
          <cell r="C3008" t="str">
            <v>TOMADA ALTA DE EMBUTIR (1 MÓDULO), 2P+T 10 A, INCLUINDO SUPORTE E PLACA - FORNECIMENTO E INSTALAÇÃO. AF_12/2015</v>
          </cell>
          <cell r="D3008" t="str">
            <v>UN</v>
          </cell>
          <cell r="E3008" t="str">
            <v>34,57</v>
          </cell>
        </row>
        <row r="3009">
          <cell r="B3009">
            <v>91993</v>
          </cell>
          <cell r="C3009" t="str">
            <v>TOMADA ALTA DE EMBUTIR (1 MÓDULO), 2P+T 20 A, INCLUINDO SUPORTE E PLACA - FORNECIMENTO E INSTALAÇÃO. AF_12/2015</v>
          </cell>
          <cell r="D3009" t="str">
            <v>UN</v>
          </cell>
          <cell r="E3009" t="str">
            <v>36,47</v>
          </cell>
        </row>
        <row r="3010">
          <cell r="B3010">
            <v>91994</v>
          </cell>
          <cell r="C3010" t="str">
            <v>TOMADA MÉDIA DE EMBUTIR (1 MÓDULO), 2P+T 10 A, SEM SUPORTE E SEM PLACA - FORNECIMENTO E INSTALAÇÃO. AF_12/2015</v>
          </cell>
          <cell r="D3010" t="str">
            <v>UN</v>
          </cell>
          <cell r="E3010" t="str">
            <v>19,87</v>
          </cell>
        </row>
        <row r="3011">
          <cell r="B3011">
            <v>91995</v>
          </cell>
          <cell r="C3011" t="str">
            <v>TOMADA MÉDIA DE EMBUTIR (1 MÓDULO), 2P+T 20 A, SEM SUPORTE E SEM PLACA - FORNECIMENTO E INSTALAÇÃO. AF_12/2015</v>
          </cell>
          <cell r="D3011" t="str">
            <v>UN</v>
          </cell>
          <cell r="E3011" t="str">
            <v>21,77</v>
          </cell>
        </row>
        <row r="3012">
          <cell r="B3012">
            <v>91996</v>
          </cell>
          <cell r="C3012" t="str">
            <v>TOMADA MÉDIA DE EMBUTIR (1 MÓDULO), 2P+T 10 A, INCLUINDO SUPORTE E PLACA - FORNECIMENTO E INSTALAÇÃO. AF_12/2015</v>
          </cell>
          <cell r="D3012" t="str">
            <v>UN</v>
          </cell>
          <cell r="E3012" t="str">
            <v>26,59</v>
          </cell>
        </row>
        <row r="3013">
          <cell r="B3013">
            <v>91997</v>
          </cell>
          <cell r="C3013" t="str">
            <v>TOMADA MÉDIA DE EMBUTIR (1 MÓDULO), 2P+T 20 A, INCLUINDO SUPORTE E PLACA - FORNECIMENTO E INSTALAÇÃO. AF_12/2015</v>
          </cell>
          <cell r="D3013" t="str">
            <v>UN</v>
          </cell>
          <cell r="E3013" t="str">
            <v>28,49</v>
          </cell>
        </row>
        <row r="3014">
          <cell r="B3014">
            <v>91998</v>
          </cell>
          <cell r="C3014" t="str">
            <v>TOMADA BAIXA DE EMBUTIR (1 MÓDULO), 2P+T 10 A, SEM SUPORTE E SEM PLACA - FORNECIMENTO E INSTALAÇÃO. AF_12/2015</v>
          </cell>
          <cell r="D3014" t="str">
            <v>UN</v>
          </cell>
          <cell r="E3014" t="str">
            <v>16,78</v>
          </cell>
        </row>
        <row r="3015">
          <cell r="B3015">
            <v>91999</v>
          </cell>
          <cell r="C3015" t="str">
            <v>TOMADA BAIXA DE EMBUTIR (1 MÓDULO), 2P+T 20 A, SEM SUPORTE E SEM PLACA - FORNECIMENTO E INSTALAÇÃO. AF_12/2015</v>
          </cell>
          <cell r="D3015" t="str">
            <v>UN</v>
          </cell>
          <cell r="E3015" t="str">
            <v>18,68</v>
          </cell>
        </row>
        <row r="3016">
          <cell r="B3016">
            <v>92000</v>
          </cell>
          <cell r="C3016" t="str">
            <v>TOMADA BAIXA DE EMBUTIR (1 MÓDULO), 2P+T 10 A, INCLUINDO SUPORTE E PLACA - FORNECIMENTO E INSTALAÇÃO. AF_12/2015</v>
          </cell>
          <cell r="D3016" t="str">
            <v>UN</v>
          </cell>
          <cell r="E3016" t="str">
            <v>23,50</v>
          </cell>
        </row>
        <row r="3017">
          <cell r="B3017">
            <v>92001</v>
          </cell>
          <cell r="C3017" t="str">
            <v>TOMADA BAIXA DE EMBUTIR (1 MÓDULO), 2P+T 20 A, INCLUINDO SUPORTE E PLACA - FORNECIMENTO E INSTALAÇÃO. AF_12/2015</v>
          </cell>
          <cell r="D3017" t="str">
            <v>UN</v>
          </cell>
          <cell r="E3017" t="str">
            <v>25,40</v>
          </cell>
        </row>
        <row r="3018">
          <cell r="B3018">
            <v>92002</v>
          </cell>
          <cell r="C3018" t="str">
            <v>TOMADA MÉDIA DE EMBUTIR (2 MÓDULOS), 2P+T 10 A, SEM SUPORTE E SEM PLACA - FORNECIMENTO E INSTALAÇÃO. AF_12/2015</v>
          </cell>
          <cell r="D3018" t="str">
            <v>UN</v>
          </cell>
          <cell r="E3018" t="str">
            <v>37,16</v>
          </cell>
        </row>
        <row r="3019">
          <cell r="B3019">
            <v>92003</v>
          </cell>
          <cell r="C3019" t="str">
            <v>TOMADA MÉDIA DE EMBUTIR (2 MÓDULOS), 2P+T 20 A, SEM SUPORTE E SEM PLACA - FORNECIMENTO E INSTALAÇÃO. AF_12/2015</v>
          </cell>
          <cell r="D3019" t="str">
            <v>UN</v>
          </cell>
          <cell r="E3019" t="str">
            <v>40,96</v>
          </cell>
        </row>
        <row r="3020">
          <cell r="B3020">
            <v>92004</v>
          </cell>
          <cell r="C3020" t="str">
            <v>TOMADA MÉDIA DE EMBUTIR (2 MÓDULOS), 2P+T 10 A, INCLUINDO SUPORTE E PLACA - FORNECIMENTO E INSTALAÇÃO. AF_12/2015</v>
          </cell>
          <cell r="D3020" t="str">
            <v>UN</v>
          </cell>
          <cell r="E3020" t="str">
            <v>43,88</v>
          </cell>
        </row>
        <row r="3021">
          <cell r="B3021">
            <v>92005</v>
          </cell>
          <cell r="C3021" t="str">
            <v>TOMADA MÉDIA DE EMBUTIR (2 MÓDULOS), 2P+T 20 A, INCLUINDO SUPORTE E PLACA - FORNECIMENTO E INSTALAÇÃO. AF_12/2015</v>
          </cell>
          <cell r="D3021" t="str">
            <v>UN</v>
          </cell>
          <cell r="E3021" t="str">
            <v>47,68</v>
          </cell>
        </row>
        <row r="3022">
          <cell r="B3022">
            <v>92006</v>
          </cell>
          <cell r="C3022" t="str">
            <v>TOMADA BAIXA DE EMBUTIR (2 MÓDULOS), 2P+T 10 A, SEM SUPORTE E SEM PLACA - FORNECIMENTO E INSTALAÇÃO. AF_12/2015</v>
          </cell>
          <cell r="D3022" t="str">
            <v>UN</v>
          </cell>
          <cell r="E3022" t="str">
            <v>30,97</v>
          </cell>
        </row>
        <row r="3023">
          <cell r="B3023">
            <v>92007</v>
          </cell>
          <cell r="C3023" t="str">
            <v>TOMADA BAIXA DE EMBUTIR (2 MÓDULOS), 2P+T 20 A, SEM SUPORTE E SEM PLACA - FORNECIMENTO E INSTALAÇÃO. AF_12/2015</v>
          </cell>
          <cell r="D3023" t="str">
            <v>UN</v>
          </cell>
          <cell r="E3023" t="str">
            <v>34,77</v>
          </cell>
        </row>
        <row r="3024">
          <cell r="B3024">
            <v>92008</v>
          </cell>
          <cell r="C3024" t="str">
            <v>TOMADA BAIXA DE EMBUTIR (2 MÓDULOS), 2P+T 10 A, INCLUINDO SUPORTE E PLACA - FORNECIMENTO E INSTALAÇÃO. AF_12/2015</v>
          </cell>
          <cell r="D3024" t="str">
            <v>UN</v>
          </cell>
          <cell r="E3024" t="str">
            <v>37,69</v>
          </cell>
        </row>
        <row r="3025">
          <cell r="B3025">
            <v>92009</v>
          </cell>
          <cell r="C3025" t="str">
            <v>TOMADA BAIXA DE EMBUTIR (2 MÓDULOS), 2P+T 20 A, INCLUINDO SUPORTE E PLACA - FORNECIMENTO E INSTALAÇÃO. AF_12/2015</v>
          </cell>
          <cell r="D3025" t="str">
            <v>UN</v>
          </cell>
          <cell r="E3025" t="str">
            <v>41,49</v>
          </cell>
        </row>
        <row r="3026">
          <cell r="B3026">
            <v>92010</v>
          </cell>
          <cell r="C3026" t="str">
            <v>TOMADA MÉDIA DE EMBUTIR (3 MÓDULOS), 2P+T 10 A, SEM SUPORTE E SEM PLACA - FORNECIMENTO E INSTALAÇÃO. AF_12/2015</v>
          </cell>
          <cell r="D3026" t="str">
            <v>UN</v>
          </cell>
          <cell r="E3026" t="str">
            <v>54,45</v>
          </cell>
        </row>
        <row r="3027">
          <cell r="B3027">
            <v>92011</v>
          </cell>
          <cell r="C3027" t="str">
            <v>TOMADA MÉDIA DE EMBUTIR (3 MÓDULOS), 2P+T 20 A, SEM SUPORTE E SEM PLACA - FORNECIMENTO E INSTALAÇÃO. AF_12/2015</v>
          </cell>
          <cell r="D3027" t="str">
            <v>UN</v>
          </cell>
          <cell r="E3027" t="str">
            <v>60,15</v>
          </cell>
        </row>
        <row r="3028">
          <cell r="B3028">
            <v>92012</v>
          </cell>
          <cell r="C3028" t="str">
            <v>TOMADA MÉDIA DE EMBUTIR (3 MÓDULOS), 2P+T 10 A, INCLUINDO SUPORTE E PLACA - FORNECIMENTO E INSTALAÇÃO. AF_12/2015</v>
          </cell>
          <cell r="D3028" t="str">
            <v>UN</v>
          </cell>
          <cell r="E3028" t="str">
            <v>61,17</v>
          </cell>
        </row>
        <row r="3029">
          <cell r="B3029">
            <v>92013</v>
          </cell>
          <cell r="C3029" t="str">
            <v>TOMADA MÉDIA DE EMBUTIR (3 MÓDULOS), 2P+T 20 A, INCLUINDO SUPORTE E PLACA - FORNECIMENTO E INSTALAÇÃO. AF_12/2015</v>
          </cell>
          <cell r="D3029" t="str">
            <v>UN</v>
          </cell>
          <cell r="E3029" t="str">
            <v>66,87</v>
          </cell>
        </row>
        <row r="3030">
          <cell r="B3030">
            <v>92014</v>
          </cell>
          <cell r="C3030" t="str">
            <v>TOMADA BAIXA DE EMBUTIR (3 MÓDULOS), 2P+T 10 A, SEM SUPORTE E SEM PLACA - FORNECIMENTO E INSTALAÇÃO. AF_12/2015</v>
          </cell>
          <cell r="D3030" t="str">
            <v>UN</v>
          </cell>
          <cell r="E3030" t="str">
            <v>45,16</v>
          </cell>
        </row>
        <row r="3031">
          <cell r="B3031">
            <v>92015</v>
          </cell>
          <cell r="C3031" t="str">
            <v>TOMADA BAIXA DE EMBUTIR (3 MÓDULOS), 2P+T 20 A, SEM SUPORTE E SEM PLACA - FORNECIMENTO E INSTALAÇÃO. AF_12/2015</v>
          </cell>
          <cell r="D3031" t="str">
            <v>UN</v>
          </cell>
          <cell r="E3031" t="str">
            <v>50,86</v>
          </cell>
        </row>
        <row r="3032">
          <cell r="B3032">
            <v>92016</v>
          </cell>
          <cell r="C3032" t="str">
            <v>TOMADA BAIXA DE EMBUTIR (3 MÓDULOS), 2P+T 10 A, INCLUINDO SUPORTE E PLACA - FORNECIMENTO E INSTALAÇÃO. AF_12/2015</v>
          </cell>
          <cell r="D3032" t="str">
            <v>UN</v>
          </cell>
          <cell r="E3032" t="str">
            <v>51,88</v>
          </cell>
        </row>
        <row r="3033">
          <cell r="B3033">
            <v>92017</v>
          </cell>
          <cell r="C3033" t="str">
            <v>TOMADA BAIXA DE EMBUTIR (3 MÓDULOS), 2P+T 20 A, INCLUINDO SUPORTE E PLACA - FORNECIMENTO E INSTALAÇÃO. AF_12/2015</v>
          </cell>
          <cell r="D3033" t="str">
            <v>UN</v>
          </cell>
          <cell r="E3033" t="str">
            <v>57,58</v>
          </cell>
        </row>
        <row r="3034">
          <cell r="B3034">
            <v>92018</v>
          </cell>
          <cell r="C3034" t="str">
            <v>TOMADA BAIXA DE EMBUTIR (4 MÓDULOS), 2P+T 10 A, SEM SUPORTE E SEM PLACA - FORNECIMENTO E INSTALAÇÃO. AF_12/2015</v>
          </cell>
          <cell r="D3034" t="str">
            <v>UN</v>
          </cell>
          <cell r="E3034" t="str">
            <v>59,78</v>
          </cell>
        </row>
        <row r="3035">
          <cell r="B3035">
            <v>92019</v>
          </cell>
          <cell r="C3035" t="str">
            <v>TOMADA BAIXA DE EMBUTIR (4 MÓDULOS), 2P+T 10 A, INCLUINDO SUPORTE E PLACA - FORNECIMENTO E INSTALAÇÃO. AF_12/2015</v>
          </cell>
          <cell r="D3035" t="str">
            <v>UN</v>
          </cell>
          <cell r="E3035" t="str">
            <v>70,47</v>
          </cell>
        </row>
        <row r="3036">
          <cell r="B3036">
            <v>92020</v>
          </cell>
          <cell r="C3036" t="str">
            <v>TOMADA BAIXA DE EMBUTIR (6 MÓDULOS), 2P+T 10 A, SEM SUPORTE E SEM PLACA - FORNECIMENTO E INSTALAÇÃO. AF_12/2015</v>
          </cell>
          <cell r="D3036" t="str">
            <v>UN</v>
          </cell>
          <cell r="E3036" t="str">
            <v>88,38</v>
          </cell>
        </row>
        <row r="3037">
          <cell r="B3037">
            <v>92021</v>
          </cell>
          <cell r="C3037" t="str">
            <v>TOMADA BAIXA DE EMBUTIR (6 MÓDULOS), 2P+T 10 A, INCLUINDO SUPORTE E PLACA - FORNECIMENTO E INSTALAÇÃO. AF_12/2015</v>
          </cell>
          <cell r="D3037" t="str">
            <v>UN</v>
          </cell>
          <cell r="E3037" t="str">
            <v>99,07</v>
          </cell>
        </row>
        <row r="3038">
          <cell r="B3038">
            <v>92022</v>
          </cell>
          <cell r="C3038" t="str">
            <v>INTERRUPTOR SIMPLES (1 MÓDULO) COM 1 TOMADA DE EMBUTIR 2P+T 10 A,  SEM SUPORTE E SEM PLACA - FORNECIMENTO E INSTALAÇÃO. AF_12/2015</v>
          </cell>
          <cell r="D3038" t="str">
            <v>UN</v>
          </cell>
          <cell r="E3038" t="str">
            <v>32,81</v>
          </cell>
        </row>
        <row r="3039">
          <cell r="B3039">
            <v>92023</v>
          </cell>
          <cell r="C3039" t="str">
            <v>INTERRUPTOR SIMPLES (1 MÓDULO) COM 1 TOMADA DE EMBUTIR 2P+T 10 A,  INCLUINDO SUPORTE E PLACA - FORNECIMENTO E INSTALAÇÃO. AF_12/2015</v>
          </cell>
          <cell r="D3039" t="str">
            <v>UN</v>
          </cell>
          <cell r="E3039" t="str">
            <v>39,53</v>
          </cell>
        </row>
        <row r="3040">
          <cell r="B3040">
            <v>92024</v>
          </cell>
          <cell r="C3040" t="str">
            <v>INTERRUPTOR SIMPLES (1 MÓDULO) COM 2 TOMADAS DE EMBUTIR 2P+T 10 A,  SEM SUPORTE E SEM PLACA - FORNECIMENTO E INSTALAÇÃO. AF_12/2015</v>
          </cell>
          <cell r="D3040" t="str">
            <v>UN</v>
          </cell>
          <cell r="E3040" t="str">
            <v>50,15</v>
          </cell>
        </row>
        <row r="3041">
          <cell r="B3041">
            <v>92025</v>
          </cell>
          <cell r="C3041" t="str">
            <v>INTERRUPTOR SIMPLES (1 MÓDULO) COM 2 TOMADAS DE EMBUTIR 2P+T 10 A,  INCLUINDO SUPORTE E PLACA - FORNECIMENTO E INSTALAÇÃO. AF_12/2015</v>
          </cell>
          <cell r="D3041" t="str">
            <v>UN</v>
          </cell>
          <cell r="E3041" t="str">
            <v>56,87</v>
          </cell>
        </row>
        <row r="3042">
          <cell r="B3042">
            <v>92026</v>
          </cell>
          <cell r="C3042" t="str">
            <v>INTERRUPTOR SIMPLES (2 MÓDULOS) COM 1 TOMADA DE EMBUTIR 2P+T 10 A,  SEM SUPORTE E SEM PLACA - FORNECIMENTO E INSTALAÇÃO. AF_12/2015</v>
          </cell>
          <cell r="D3042" t="str">
            <v>UN</v>
          </cell>
          <cell r="E3042" t="str">
            <v>45,80</v>
          </cell>
        </row>
        <row r="3043">
          <cell r="B3043">
            <v>92027</v>
          </cell>
          <cell r="C3043" t="str">
            <v>INTERRUPTOR SIMPLES (2 MÓDULOS) COM 1 TOMADA DE EMBUTIR 2P+T 10 A,  INCLUINDO SUPORTE E PLACA - FORNECIMENTO E INSTALAÇÃO. AF_12/2015</v>
          </cell>
          <cell r="D3043" t="str">
            <v>UN</v>
          </cell>
          <cell r="E3043" t="str">
            <v>52,52</v>
          </cell>
        </row>
        <row r="3044">
          <cell r="B3044">
            <v>92028</v>
          </cell>
          <cell r="C3044" t="str">
            <v>INTERRUPTOR PARALELO (1 MÓDULO) COM 1 TOMADA DE EMBUTIR 2P+T 10 A,  SEM SUPORTE E SEM PLACA - FORNECIMENTO E INSTALAÇÃO. AF_12/2015</v>
          </cell>
          <cell r="D3044" t="str">
            <v>UN</v>
          </cell>
          <cell r="E3044" t="str">
            <v>38,14</v>
          </cell>
        </row>
        <row r="3045">
          <cell r="B3045">
            <v>92029</v>
          </cell>
          <cell r="C3045" t="str">
            <v>INTERRUPTOR PARALELO (1 MÓDULO) COM 1 TOMADA DE EMBUTIR 2P+T 10 A,  INCLUINDO SUPORTE E PLACA - FORNECIMENTO E INSTALAÇÃO. AF_12/2015</v>
          </cell>
          <cell r="D3045" t="str">
            <v>UN</v>
          </cell>
          <cell r="E3045" t="str">
            <v>44,86</v>
          </cell>
        </row>
        <row r="3046">
          <cell r="B3046">
            <v>92030</v>
          </cell>
          <cell r="C3046" t="str">
            <v>INTERRUPTOR PARALELO (1 MÓDULO) COM 2 TOMADAS DE EMBUTIR 2P+T 10 A,  SEM SUPORTE E SEM PLACA - FORNECIMENTO E INSTALAÇÃO. AF_12/2015</v>
          </cell>
          <cell r="D3046" t="str">
            <v>UN</v>
          </cell>
          <cell r="E3046" t="str">
            <v>55,43</v>
          </cell>
        </row>
        <row r="3047">
          <cell r="B3047">
            <v>92031</v>
          </cell>
          <cell r="C3047" t="str">
            <v>INTERRUPTOR PARALELO (1 MÓDULO) COM 2 TOMADAS DE EMBUTIR 2P+T 10 A,  INCLUINDO SUPORTE E PLACA - FORNECIMENTO E INSTALAÇÃO. AF_12/2015</v>
          </cell>
          <cell r="D3047" t="str">
            <v>UN</v>
          </cell>
          <cell r="E3047" t="str">
            <v>62,15</v>
          </cell>
        </row>
        <row r="3048">
          <cell r="B3048">
            <v>92032</v>
          </cell>
          <cell r="C3048" t="str">
            <v>INTERRUPTOR PARALELO (2 MÓDULOS) COM 1 TOMADA DE EMBUTIR 2P+T 10 A,  SEM SUPORTE E SEM PLACA - FORNECIMENTO E INSTALAÇÃO. AF_12/2015</v>
          </cell>
          <cell r="D3048" t="str">
            <v>UN</v>
          </cell>
          <cell r="E3048" t="str">
            <v>56,41</v>
          </cell>
        </row>
        <row r="3049">
          <cell r="B3049">
            <v>92033</v>
          </cell>
          <cell r="C3049" t="str">
            <v>INTERRUPTOR PARALELO (2 MÓDULOS) COM 1 TOMADA DE EMBUTIR 2P+T 10 A,  INCLUINDO SUPORTE E PLACA - FORNECIMENTO E INSTALAÇÃO. AF_12/2015</v>
          </cell>
          <cell r="D3049" t="str">
            <v>UN</v>
          </cell>
          <cell r="E3049" t="str">
            <v>63,13</v>
          </cell>
        </row>
        <row r="3050">
          <cell r="B3050">
            <v>92034</v>
          </cell>
          <cell r="C3050" t="str">
            <v>INTERRUPTOR SIMPLES (1 MÓDULO), INTERRUPTOR PARALELO (1 MÓDULO) E 1 TOMADA DE EMBUTIR 2P+T 10 A,  SEM SUPORTE E SEM PLACA - FORNECIMENTO E INSTALAÇÃO. AF_12/2015</v>
          </cell>
          <cell r="D3050" t="str">
            <v>UN</v>
          </cell>
          <cell r="E3050" t="str">
            <v>51,13</v>
          </cell>
        </row>
        <row r="3051">
          <cell r="B3051">
            <v>92035</v>
          </cell>
          <cell r="C3051" t="str">
            <v>INTERRUPTOR SIMPLES (1 MÓDULO), INTERRUPTOR PARALELO (1 MÓDULO) E 1 TOMADA DE EMBUTIR 2P+T 10 A,  INCLUINDO SUPORTE E PLACA - FORNECIMENTO E INSTALAÇÃO. AF_12/2015</v>
          </cell>
          <cell r="D3051" t="str">
            <v>UN</v>
          </cell>
          <cell r="E3051" t="str">
            <v>57,85</v>
          </cell>
        </row>
        <row r="3052">
          <cell r="B3052">
            <v>97583</v>
          </cell>
          <cell r="C3052" t="str">
            <v>LUMINÁRIA TIPO CALHA, DE SOBREPOR, COM 1 LÂMPADA TUBULAR FLUORESCENTE DE 18 W, COM REATOR DE PARTIDA RÁPIDA - FORNECIMENTO E INSTALAÇÃO. AF_02/2020</v>
          </cell>
          <cell r="D3052" t="str">
            <v>UN</v>
          </cell>
          <cell r="E3052" t="str">
            <v>117,85</v>
          </cell>
        </row>
        <row r="3053">
          <cell r="B3053">
            <v>97584</v>
          </cell>
          <cell r="C3053" t="str">
            <v>LUMINÁRIA TIPO CALHA, DE SOBREPOR, COM 1 LÂMPADA TUBULAR FLUORESCENTE DE 36 W, COM REATOR DE PARTIDA RÁPIDA - FORNECIMENTO E INSTALAÇÃO. AF_02/2020</v>
          </cell>
          <cell r="D3053" t="str">
            <v>UN</v>
          </cell>
          <cell r="E3053" t="str">
            <v>168,46</v>
          </cell>
        </row>
        <row r="3054">
          <cell r="B3054">
            <v>97585</v>
          </cell>
          <cell r="C3054" t="str">
            <v>LUMINÁRIA TIPO CALHA, DE SOBREPOR, COM 2 LÂMPADAS TUBULARES FLUORESCENTES DE 18 W, COM REATOR DE PARTIDA RÁPIDA - FORNECIMENTO E INSTALAÇÃO. AF_02/2020</v>
          </cell>
          <cell r="D3054" t="str">
            <v>UN</v>
          </cell>
          <cell r="E3054" t="str">
            <v>160,49</v>
          </cell>
        </row>
        <row r="3055">
          <cell r="B3055">
            <v>97586</v>
          </cell>
          <cell r="C3055" t="str">
            <v>LUMINÁRIA TIPO CALHA, DE SOBREPOR, COM 2 LÂMPADAS TUBULARES FLUORESCENTES DE 36 W, COM REATOR DE PARTIDA RÁPIDA - FORNECIMENTO E INSTALAÇÃO. AF_02/2020</v>
          </cell>
          <cell r="D3055" t="str">
            <v>UN</v>
          </cell>
          <cell r="E3055" t="str">
            <v>221,61</v>
          </cell>
        </row>
        <row r="3056">
          <cell r="B3056">
            <v>97587</v>
          </cell>
          <cell r="C3056" t="str">
            <v>LUMINÁRIA TIPO CALHA, DE EMBUTIR, COM 2 LÂMPADAS FLUORESCENTES DE 14 W, COM REATOR DE PARTIDA RÁPIDA - FORNECIMENTO E INSTALAÇÃO. AF_02/2020</v>
          </cell>
          <cell r="D3056" t="str">
            <v>UN</v>
          </cell>
          <cell r="E3056" t="str">
            <v>414,32</v>
          </cell>
        </row>
        <row r="3057">
          <cell r="B3057">
            <v>97589</v>
          </cell>
          <cell r="C3057" t="str">
            <v>LUMINÁRIA TIPO PLAFON EM PLÁSTICO, DE SOBREPOR, COM 1 LÂMPADA FLUORESCENTE DE 15 W, SEM REATOR - FORNECIMENTO E INSTALAÇÃO. AF_02/2020</v>
          </cell>
          <cell r="D3057" t="str">
            <v>UN</v>
          </cell>
          <cell r="E3057" t="str">
            <v>35,28</v>
          </cell>
        </row>
        <row r="3058">
          <cell r="B3058">
            <v>97590</v>
          </cell>
          <cell r="C3058" t="str">
            <v>LUMINÁRIA TIPO PLAFON REDONDO COM VIDRO FOSCO, DE SOBREPOR, COM 1 LÂMPADA FLUORESCENTE DE 15 W, SEM REATOR - FORNECIMENTO E INSTALAÇÃO. AF_02/2020</v>
          </cell>
          <cell r="D3058" t="str">
            <v>UN</v>
          </cell>
          <cell r="E3058" t="str">
            <v>119,73</v>
          </cell>
        </row>
        <row r="3059">
          <cell r="B3059">
            <v>97591</v>
          </cell>
          <cell r="C3059" t="str">
            <v>LUMINÁRIA TIPO PLAFON REDONDO COM VIDRO FOSCO, DE SOBREPOR, COM 2 LÂMPADAS FLUORESCENTES DE 15 W, SEM REATOR - FORNECIMENTO E INSTALAÇÃO. AF_02/2020</v>
          </cell>
          <cell r="D3059" t="str">
            <v>UN</v>
          </cell>
          <cell r="E3059" t="str">
            <v>148,08</v>
          </cell>
        </row>
        <row r="3060">
          <cell r="B3060">
            <v>97593</v>
          </cell>
          <cell r="C3060" t="str">
            <v>LUMINÁRIA TIPO SPOT, DE SOBREPOR, COM 1 LÂMPADA FLUORESCENTE DE 15 W, SEM REATOR - FORNECIMENTO E INSTALAÇÃO. AF_02/2020</v>
          </cell>
          <cell r="D3060" t="str">
            <v>UN</v>
          </cell>
          <cell r="E3060" t="str">
            <v>186,61</v>
          </cell>
        </row>
        <row r="3061">
          <cell r="B3061">
            <v>97594</v>
          </cell>
          <cell r="C3061" t="str">
            <v>LUMINÁRIA TIPO SPOT, DE SOBREPOR, COM 2 LÂMPADAS FLUORESCENTES DE 15 W, SEM REATOR - FORNECIMENTO E INSTALAÇÃO. AF_02/2020</v>
          </cell>
          <cell r="D3061" t="str">
            <v>UN</v>
          </cell>
          <cell r="E3061" t="str">
            <v>151,64</v>
          </cell>
        </row>
        <row r="3062">
          <cell r="B3062">
            <v>97595</v>
          </cell>
          <cell r="C3062" t="str">
            <v>SENSOR DE PRESENÇA COM FOTOCÉLULA, FIXAÇÃO EM PAREDE - FORNECIMENTO E INSTALAÇÃO. AF_02/2020</v>
          </cell>
          <cell r="D3062" t="str">
            <v>UN</v>
          </cell>
          <cell r="E3062" t="str">
            <v>137,20</v>
          </cell>
        </row>
        <row r="3063">
          <cell r="B3063">
            <v>97596</v>
          </cell>
          <cell r="C3063" t="str">
            <v>SENSOR DE PRESENÇA SEM FOTOCÉLULA, FIXAÇÃO EM PAREDE - FORNECIMENTO E INSTALAÇÃO. AF_02/2020</v>
          </cell>
          <cell r="D3063" t="str">
            <v>UN</v>
          </cell>
          <cell r="E3063" t="str">
            <v>91,57</v>
          </cell>
        </row>
        <row r="3064">
          <cell r="B3064">
            <v>97597</v>
          </cell>
          <cell r="C3064" t="str">
            <v>SENSOR DE PRESENÇA COM FOTOCÉLULA, FIXAÇÃO EM TETO - FORNECIMENTO E INSTALAÇÃO. AF_02/2020</v>
          </cell>
          <cell r="D3064" t="str">
            <v>UN</v>
          </cell>
          <cell r="E3064" t="str">
            <v>94,96</v>
          </cell>
        </row>
        <row r="3065">
          <cell r="B3065">
            <v>97598</v>
          </cell>
          <cell r="C3065" t="str">
            <v>SENSOR DE PRESENÇA SEM FOTOCÉLULA, FIXAÇÃO EM TETO - FORNECIMENTO E INSTALAÇÃO. AF_02/2020</v>
          </cell>
          <cell r="D3065" t="str">
            <v>UN</v>
          </cell>
          <cell r="E3065" t="str">
            <v>89,13</v>
          </cell>
        </row>
        <row r="3066">
          <cell r="B3066">
            <v>97599</v>
          </cell>
          <cell r="C3066" t="str">
            <v>LUMINÁRIA DE EMERGÊNCIA, COM 30 LÂMPADAS LED DE 2 W, SEM REATOR - FORNECIMENTO E INSTALAÇÃO. AF_02/2020</v>
          </cell>
          <cell r="D3066" t="str">
            <v>UN</v>
          </cell>
          <cell r="E3066" t="str">
            <v>23,21</v>
          </cell>
        </row>
        <row r="3067">
          <cell r="B3067">
            <v>97609</v>
          </cell>
          <cell r="C3067" t="str">
            <v>LÂMPADA COMPACTA DE LED 6 W, BASE E27 - FORNECIMENTO E INSTALAÇÃO. AF_02/2020</v>
          </cell>
          <cell r="D3067" t="str">
            <v>UN</v>
          </cell>
          <cell r="E3067" t="str">
            <v>14,63</v>
          </cell>
        </row>
        <row r="3068">
          <cell r="B3068">
            <v>97610</v>
          </cell>
          <cell r="C3068" t="str">
            <v>LÂMPADA COMPACTA DE LED 10 W, BASE E27 - FORNECIMENTO E INSTALAÇÃO. AF_02/2020</v>
          </cell>
          <cell r="D3068" t="str">
            <v>UN</v>
          </cell>
          <cell r="E3068" t="str">
            <v>15,55</v>
          </cell>
        </row>
        <row r="3069">
          <cell r="B3069">
            <v>97611</v>
          </cell>
          <cell r="C3069" t="str">
            <v>LÂMPADA COMPACTA FLUORESCENTE DE 15 W, BASE E27 - FORNECIMENTO E INSTALAÇÃO. AF_02/2020</v>
          </cell>
          <cell r="D3069" t="str">
            <v>UN</v>
          </cell>
          <cell r="E3069" t="str">
            <v>17,08</v>
          </cell>
        </row>
        <row r="3070">
          <cell r="B3070">
            <v>97612</v>
          </cell>
          <cell r="C3070" t="str">
            <v>LÂMPADA COMPACTA FLUORESCENTE DE 20 W, BASE E27 - FORNECIMENTO E INSTALAÇÃO. AF_02/2020</v>
          </cell>
          <cell r="D3070" t="str">
            <v>UN</v>
          </cell>
          <cell r="E3070" t="str">
            <v>18,28</v>
          </cell>
        </row>
        <row r="3071">
          <cell r="B3071">
            <v>97613</v>
          </cell>
          <cell r="C3071" t="str">
            <v>LÂMPADA COMPACTA DE VAPOR MERCURIO 125 W, BASE E27 - FORNECIMENTO E INSTALAÇÃO. AF_02/2020</v>
          </cell>
          <cell r="D3071" t="str">
            <v>UN</v>
          </cell>
          <cell r="E3071" t="str">
            <v>22,28</v>
          </cell>
        </row>
        <row r="3072">
          <cell r="B3072">
            <v>97614</v>
          </cell>
          <cell r="C3072" t="str">
            <v>LÂMPADA COMPACTA DE VAPOR METÁLICO OVOIDE 150 W, BASE E27 - FORNECIMENTO E INSTALAÇÃO. AF_02/2020</v>
          </cell>
          <cell r="D3072" t="str">
            <v>UN</v>
          </cell>
          <cell r="E3072" t="str">
            <v>36,71</v>
          </cell>
        </row>
        <row r="3073">
          <cell r="B3073">
            <v>97615</v>
          </cell>
          <cell r="C3073" t="str">
            <v>LÂMPADA TUBULAR FLUORESCENTE T8 DE 16/18 W, BASE G13 - FORNECIMENTO E INSTALAÇÃO. AF_02/2020_P</v>
          </cell>
          <cell r="D3073" t="str">
            <v>UN</v>
          </cell>
          <cell r="E3073" t="str">
            <v>63,38</v>
          </cell>
        </row>
        <row r="3074">
          <cell r="B3074">
            <v>97616</v>
          </cell>
          <cell r="C3074" t="str">
            <v>LÂMPADA TUBULAR FLUORESCENTE T8 DE 32/36 W, BASE G13 - FORNECIMENTO E INSTALAÇÃO. AF_02/2020_P</v>
          </cell>
          <cell r="D3074" t="str">
            <v>UN</v>
          </cell>
          <cell r="E3074" t="str">
            <v>74,59</v>
          </cell>
        </row>
        <row r="3075">
          <cell r="B3075">
            <v>97617</v>
          </cell>
          <cell r="C3075" t="str">
            <v>LÂMPADA TUBULAR FLUORESCENTE T10 DE 20/40 W, BASE G13 - FORNECIMENTO E INSTALAÇÃO. AF_02/2020_P</v>
          </cell>
          <cell r="D3075" t="str">
            <v>UN</v>
          </cell>
          <cell r="E3075" t="str">
            <v>74,41</v>
          </cell>
        </row>
        <row r="3076">
          <cell r="B3076">
            <v>97618</v>
          </cell>
          <cell r="C3076" t="str">
            <v>LÂMPADA TUBULAR FLUORESCENTE T5 DE 14 W, BASE G13 - FORNECIMENTO E INSTALAÇÃO. AF_02/2020_P</v>
          </cell>
          <cell r="D3076" t="str">
            <v>UN</v>
          </cell>
          <cell r="E3076" t="str">
            <v>65,07</v>
          </cell>
        </row>
        <row r="3077">
          <cell r="B3077">
            <v>100902</v>
          </cell>
          <cell r="C3077" t="str">
            <v>LÂMPADA TUBULAR LED DE 9/10 W, BASE G13 - FORNECIMENTO E INSTALAÇÃO. AF_02/2020_P</v>
          </cell>
          <cell r="D3077" t="str">
            <v>UN</v>
          </cell>
          <cell r="E3077" t="str">
            <v>23,86</v>
          </cell>
        </row>
        <row r="3078">
          <cell r="B3078">
            <v>100903</v>
          </cell>
          <cell r="C3078" t="str">
            <v>LÂMPADA TUBULAR LED DE 18/20 W, BASE G13 - FORNECIMENTO E INSTALAÇÃO. AF_02/2020_P</v>
          </cell>
          <cell r="D3078" t="str">
            <v>UN</v>
          </cell>
          <cell r="E3078" t="str">
            <v>27,93</v>
          </cell>
        </row>
        <row r="3079">
          <cell r="B3079">
            <v>100904</v>
          </cell>
          <cell r="C3079" t="str">
            <v>LUMINÁRIA TIPO CALHA, DE SOBREPOR, COM 1 LÂMPADA TUBULAR FLUORESCENTE DE 20 W, COM REATOR DE PARTIDA CONVENCIONAL - FORNECIMENTO E INSTALAÇÃO. AF_02/2020</v>
          </cell>
          <cell r="D3079" t="str">
            <v>UN</v>
          </cell>
          <cell r="E3079" t="str">
            <v>117,85</v>
          </cell>
        </row>
        <row r="3080">
          <cell r="B3080">
            <v>100905</v>
          </cell>
          <cell r="C3080" t="str">
            <v>LUMINÁRIA DUPLA TIPO CALHA, DE SOBREPOR, COM 4 LÂMPADAS TUBULARES FLUORESCENTES DE 18 W,COM REATORES DE PARTIDA RÁPIDA - FORNECIMENTO E INSTALAÇÃO. AF_02/2020</v>
          </cell>
          <cell r="D3080" t="str">
            <v>UN</v>
          </cell>
          <cell r="E3080" t="str">
            <v>320,98</v>
          </cell>
        </row>
        <row r="3081">
          <cell r="B3081">
            <v>100906</v>
          </cell>
          <cell r="C3081" t="str">
            <v>LUMINÁRIA DUPLA TIPO CALHA, DE SOBREPOR, COM 4 LÂMPADAS TUBULARES FLUORESCENTES DE 36 W, COM REATORES DE PARTIDA RÁPIDA -FORNECIMENTO E INSTALAÇÃO. AF_02/2020</v>
          </cell>
          <cell r="D3081" t="str">
            <v>UN</v>
          </cell>
          <cell r="E3081" t="str">
            <v>443,22</v>
          </cell>
        </row>
        <row r="3082">
          <cell r="B3082">
            <v>100919</v>
          </cell>
          <cell r="C3082" t="str">
            <v>LÂMPADA FLUORESCENTE ESPIRAL BRANCA 45 W, BASE E27 - FORNECIMENTO E INSTALAÇÃO. AF_02/2020</v>
          </cell>
          <cell r="D3082" t="str">
            <v>UN</v>
          </cell>
          <cell r="E3082" t="str">
            <v>41,43</v>
          </cell>
        </row>
        <row r="3083">
          <cell r="B3083">
            <v>100920</v>
          </cell>
          <cell r="C3083" t="str">
            <v>LÂMPADA FLUORESCENTE ESPIRAL BRANCA 65 W, BASE E27 - FORNECIMENTO E INSTALAÇÃO. AF_02/2020</v>
          </cell>
          <cell r="D3083" t="str">
            <v>UN</v>
          </cell>
          <cell r="E3083" t="str">
            <v>68,05</v>
          </cell>
        </row>
        <row r="3084">
          <cell r="B3084">
            <v>100921</v>
          </cell>
          <cell r="C3084" t="str">
            <v>REATOR DE PARTIDA RÁPIDA PARA LÂMPADA FLUORESCENTE 2X40W - FORNECIMENTO E INSTALAÇÃO. AF_02/2020</v>
          </cell>
          <cell r="D3084" t="str">
            <v>UN</v>
          </cell>
          <cell r="E3084" t="str">
            <v>80,96</v>
          </cell>
        </row>
        <row r="3085">
          <cell r="B3085">
            <v>100922</v>
          </cell>
          <cell r="C3085" t="str">
            <v>REATOR DE PARTIDA RÁPIDA PARA LÂMPADA FLUORESCENTE 1X20W - FORNECIMENTO E INSTALAÇÃO. AF_02/2020</v>
          </cell>
          <cell r="D3085" t="str">
            <v>UN</v>
          </cell>
          <cell r="E3085" t="str">
            <v>58,61</v>
          </cell>
        </row>
        <row r="3086">
          <cell r="B3086">
            <v>100923</v>
          </cell>
          <cell r="C3086" t="str">
            <v>REATOR DE PARTIDA RÁPIDA PARA LÂMPADA FLUORESCENTE 1X40W - FORNECIMENTO E INSTALAÇÃO. AF_02/2020</v>
          </cell>
          <cell r="D3086" t="str">
            <v>UN</v>
          </cell>
          <cell r="E3086" t="str">
            <v>69,52</v>
          </cell>
        </row>
        <row r="3087">
          <cell r="B3087">
            <v>103782</v>
          </cell>
          <cell r="C3087" t="str">
            <v>LUMINÁRIA TIPO PLAFON CIRCULAR, DE SOBREPOR, COM LED DE 12/13 W - FORNECIMENTO E INSTALAÇÃO. AF_03/2022</v>
          </cell>
          <cell r="D3087" t="str">
            <v>UN</v>
          </cell>
          <cell r="E3087" t="str">
            <v>31,79</v>
          </cell>
        </row>
        <row r="3088">
          <cell r="B3088">
            <v>101489</v>
          </cell>
          <cell r="C3088" t="str">
            <v>ENTRADA DE ENERGIA ELÉTRICA, AÉREA, MONOFÁSICA, COM CAIXA DE SOBREPOR, CABO DE 10 MM2 E DISJUNTOR DIN 50A (NÃO INCLUSO O POSTE DE CONCRETO). AF_07/2020_P</v>
          </cell>
          <cell r="D3088" t="str">
            <v>UN</v>
          </cell>
          <cell r="E3088" t="str">
            <v>1.368,31</v>
          </cell>
        </row>
        <row r="3089">
          <cell r="B3089">
            <v>101490</v>
          </cell>
          <cell r="C3089" t="str">
            <v>ENTRADA DE ENERGIA ELÉTRICA, AÉREA, MONOFÁSICA, COM CAIXA DE SOBREPOR, CABO DE 16 MM2 E DISJUNTOR DIN 50A (NÃO INCLUSO O POSTE DE CONCRETO). AF_07/2020_P</v>
          </cell>
          <cell r="D3089" t="str">
            <v>UN</v>
          </cell>
          <cell r="E3089" t="str">
            <v>1.461,26</v>
          </cell>
        </row>
        <row r="3090">
          <cell r="B3090">
            <v>101491</v>
          </cell>
          <cell r="C3090" t="str">
            <v>ENTRADA DE ENERGIA ELÉTRICA, AÉREA, MONOFÁSICA, COM CAIXA DE SOBREPOR, CABO DE 25 MM2 E DISJUNTOR DIN 50A (NÃO INCLUSO O POSTE DE CONCRETO). AF_07/2020_P</v>
          </cell>
          <cell r="D3090" t="str">
            <v>UN</v>
          </cell>
          <cell r="E3090" t="str">
            <v>1.500,53</v>
          </cell>
        </row>
        <row r="3091">
          <cell r="B3091">
            <v>101492</v>
          </cell>
          <cell r="C3091" t="str">
            <v>ENTRADA DE ENERGIA ELÉTRICA, AÉREA, MONOFÁSICA, COM CAIXA DE SOBREPOR, CABO DE 35 MM2 E DISJUNTOR DIN 50A (NÃO INCLUSO O POSTE DE CONCRETO). AF_07/2020_P</v>
          </cell>
          <cell r="D3091" t="str">
            <v>UN</v>
          </cell>
          <cell r="E3091" t="str">
            <v>1.637,38</v>
          </cell>
        </row>
        <row r="3092">
          <cell r="B3092">
            <v>101493</v>
          </cell>
          <cell r="C3092" t="str">
            <v>ENTRADA DE ENERGIA ELÉTRICA, AÉREA, MONOFÁSICA, COM CAIXA DE EMBUTIR, CABO DE 10 MM2 E DISJUNTOR DIN 50A (NÃO INCLUSO O POSTE DE CONCRETO). AF_07/2020_P</v>
          </cell>
          <cell r="D3092" t="str">
            <v>UN</v>
          </cell>
          <cell r="E3092" t="str">
            <v>1.355,97</v>
          </cell>
        </row>
        <row r="3093">
          <cell r="B3093">
            <v>101494</v>
          </cell>
          <cell r="C3093" t="str">
            <v>ENTRADA DE ENERGIA ELÉTRICA, AÉREA, MONOFÁSICA, COM CAIXA DE EMBUTIR, CABO DE 16 MM2 E DISJUNTOR DIN 50A (NÃO INCLUSO O POSTE DE CONCRETO). AF_07/2020_P</v>
          </cell>
          <cell r="D3093" t="str">
            <v>UN</v>
          </cell>
          <cell r="E3093" t="str">
            <v>1.448,92</v>
          </cell>
        </row>
        <row r="3094">
          <cell r="B3094">
            <v>101495</v>
          </cell>
          <cell r="C3094" t="str">
            <v>ENTRADA DE ENERGIA ELÉTRICA, AÉREA, MONOFÁSICA, COM CAIXA DE EMBUTIR, CABO DE 25 MM2 E DISJUNTOR DIN 50A (NÃO INCLUSO O POSTE DE CONCRETO). AF_07/2020_P</v>
          </cell>
          <cell r="D3094" t="str">
            <v>UN</v>
          </cell>
          <cell r="E3094" t="str">
            <v>1.488,19</v>
          </cell>
        </row>
        <row r="3095">
          <cell r="B3095">
            <v>101496</v>
          </cell>
          <cell r="C3095" t="str">
            <v>ENTRADA DE ENERGIA ELÉTRICA, AÉREA, MONOFÁSICA, COM CAIXA DE EMBUTIR, CABO DE 35 MM2 E DISJUNTOR DIN 50A (NÃO INCLUSO O POSTE DE CONCRETO). AF_07/2020_P</v>
          </cell>
          <cell r="D3095" t="str">
            <v>UN</v>
          </cell>
          <cell r="E3095" t="str">
            <v>1.625,04</v>
          </cell>
        </row>
        <row r="3096">
          <cell r="B3096">
            <v>101497</v>
          </cell>
          <cell r="C3096" t="str">
            <v>ENTRADA DE ENERGIA ELÉTRICA, AÉREA, BIFÁSICA, COM CAIXA DE SOBREPOR, CABO DE 10 MM2 E DISJUNTOR DIN 50A (NÃO INCLUSO O POSTE DE CONCRETO). AF_07/2020_P</v>
          </cell>
          <cell r="D3096" t="str">
            <v>UN</v>
          </cell>
          <cell r="E3096" t="str">
            <v>1.613,35</v>
          </cell>
        </row>
        <row r="3097">
          <cell r="B3097">
            <v>101498</v>
          </cell>
          <cell r="C3097" t="str">
            <v>ENTRADA DE ENERGIA ELÉTRICA, AÉREA, BIFÁSICA, COM CAIXA DE SOBREPOR, CABO DE 16 MM2 E DISJUNTOR DIN 50A (NÃO INCLUSO O POSTE DE CONCRETO). AF_07/2020_P</v>
          </cell>
          <cell r="D3097" t="str">
            <v>UN</v>
          </cell>
          <cell r="E3097" t="str">
            <v>1.754,05</v>
          </cell>
        </row>
        <row r="3098">
          <cell r="B3098">
            <v>101499</v>
          </cell>
          <cell r="C3098" t="str">
            <v>ENTRADA DE ENERGIA ELÉTRICA, AÉREA, BIFÁSICA, COM CAIXA DE SOBREPOR, CABO DE 25 MM2 E DISJUNTOR DIN 50A (NÃO INCLUSO O POSTE DE CONCRETO). AF_07/2020_P</v>
          </cell>
          <cell r="D3098" t="str">
            <v>UN</v>
          </cell>
          <cell r="E3098" t="str">
            <v>1.813,49</v>
          </cell>
        </row>
        <row r="3099">
          <cell r="B3099">
            <v>101500</v>
          </cell>
          <cell r="C3099" t="str">
            <v>ENTRADA DE ENERGIA ELÉTRICA, AÉREA, BIFÁSICA, COM CAIXA DE SOBREPOR, CABO DE 35 MM2 E DISJUNTOR DIN 50A (NÃO INCLUSO O POSTE DE CONCRETO). AF_07/2020_P</v>
          </cell>
          <cell r="D3099" t="str">
            <v>UN</v>
          </cell>
          <cell r="E3099" t="str">
            <v>2.006,95</v>
          </cell>
        </row>
        <row r="3100">
          <cell r="B3100">
            <v>101501</v>
          </cell>
          <cell r="C3100" t="str">
            <v>ENTRADA DE ENERGIA ELÉTRICA, AÉREA, BIFÁSICA, COM CAIXA DE EMBUTIR, CABO DE 10 MM2 E DISJUNTOR DIN 50A (NÃO INCLUSO O POSTE DE CONCRETO). AF_07/2020_P</v>
          </cell>
          <cell r="D3100" t="str">
            <v>UN</v>
          </cell>
          <cell r="E3100" t="str">
            <v>1.608,28</v>
          </cell>
        </row>
        <row r="3101">
          <cell r="B3101">
            <v>101502</v>
          </cell>
          <cell r="C3101" t="str">
            <v>ENTRADA DE ENERGIA ELÉTRICA, AÉREA, BIFÁSICA, COM CAIXA DE EMBUTIR, CABO DE 16 MM2 E DISJUNTOR DIN 50A (NÃO INCLUSO O POSTE DE CONCRETO). AF_07/2020_P</v>
          </cell>
          <cell r="D3101" t="str">
            <v>UN</v>
          </cell>
          <cell r="E3101" t="str">
            <v>1.748,98</v>
          </cell>
        </row>
        <row r="3102">
          <cell r="B3102">
            <v>101503</v>
          </cell>
          <cell r="C3102" t="str">
            <v>ENTRADA DE ENERGIA ELÉTRICA, AÉREA, BIFÁSICA, COM CAIXA DE EMBUTIR, CABO DE 25 MM2 E DISJUNTOR DIN 50A (NÃO INCLUSO O POSTE DE CONCRETO). AF_07/2020_P</v>
          </cell>
          <cell r="D3102" t="str">
            <v>UN</v>
          </cell>
          <cell r="E3102" t="str">
            <v>1.808,42</v>
          </cell>
        </row>
        <row r="3103">
          <cell r="B3103">
            <v>101504</v>
          </cell>
          <cell r="C3103" t="str">
            <v>ENTRADA DE ENERGIA ELÉTRICA, AÉREA, BIFÁSICA, COM CAIXA DE EMBUTIR, CABO DE 35 MM2 E DISJUNTOR DIN 50A (NÃO INCLUSO O POSTE DE CONCRETO). AF_07/2020_P</v>
          </cell>
          <cell r="D3103" t="str">
            <v>UN</v>
          </cell>
          <cell r="E3103" t="str">
            <v>2.001,88</v>
          </cell>
        </row>
        <row r="3104">
          <cell r="B3104">
            <v>101505</v>
          </cell>
          <cell r="C3104" t="str">
            <v>ENTRADA DE ENERGIA ELÉTRICA, AÉREA, TRIFÁSICA, COM CAIXA DE SOBREPOR, CABO DE 10 MM2 E DISJUNTOR DIN 50A (NÃO INCLUSO O POSTE DE CONCRETO). AF_07/2020_P</v>
          </cell>
          <cell r="D3104" t="str">
            <v>UN</v>
          </cell>
          <cell r="E3104" t="str">
            <v>1.726,24</v>
          </cell>
        </row>
        <row r="3105">
          <cell r="B3105">
            <v>101506</v>
          </cell>
          <cell r="C3105" t="str">
            <v>ENTRADA DE ENERGIA ELÉTRICA, AÉREA, TRIFÁSICA, COM CAIXA DE SOBREPOR, CABO DE 16 MM2 E DISJUNTOR DIN 50A (NÃO INCLUSO O POSTE DE CONCRETO). AF_07/2020_P</v>
          </cell>
          <cell r="D3105" t="str">
            <v>UN</v>
          </cell>
          <cell r="E3105" t="str">
            <v>1.913,83</v>
          </cell>
        </row>
        <row r="3106">
          <cell r="B3106">
            <v>101507</v>
          </cell>
          <cell r="C3106" t="str">
            <v>ENTRADA DE ENERGIA ELÉTRICA, AÉREA, TRIFÁSICA, COM CAIXA DE SOBREPOR, CABO DE 25 MM2 E DISJUNTOR DIN 50A (NÃO INCLUSO O POSTE DE CONCRETO). AF_07/2020_P</v>
          </cell>
          <cell r="D3106" t="str">
            <v>UN</v>
          </cell>
          <cell r="E3106" t="str">
            <v>1.993,09</v>
          </cell>
        </row>
        <row r="3107">
          <cell r="B3107">
            <v>101508</v>
          </cell>
          <cell r="C3107" t="str">
            <v>ENTRADA DE ENERGIA ELÉTRICA, AÉREA, TRIFÁSICA, COM CAIXA DE SOBREPOR, CABO DE 35 MM2 E DISJUNTOR DIN 50A (NÃO INCLUSO O POSTE DE CONCRETO). AF_07/2020_P</v>
          </cell>
          <cell r="D3107" t="str">
            <v>UN</v>
          </cell>
          <cell r="E3107" t="str">
            <v>2.242,16</v>
          </cell>
        </row>
        <row r="3108">
          <cell r="B3108">
            <v>101509</v>
          </cell>
          <cell r="C3108" t="str">
            <v>ENTRADA DE ENERGIA ELÉTRICA, AÉREA, TRIFÁSICA, COM CAIXA DE EMBUTIR, CABO DE 10 MM2 E DISJUNTOR DIN 50A (NÃO INCLUSO O POSTE DE CONCRETO). AF_07/2020</v>
          </cell>
          <cell r="D3108" t="str">
            <v>UN</v>
          </cell>
          <cell r="E3108" t="str">
            <v>1.937,31</v>
          </cell>
        </row>
        <row r="3109">
          <cell r="B3109">
            <v>101510</v>
          </cell>
          <cell r="C3109" t="str">
            <v>ENTRADA DE ENERGIA ELÉTRICA, AÉREA, TRIFÁSICA, COM CAIXA DE EMBUTIR, CABO DE 16 MM2 E DISJUNTOR DIN 50A (NÃO INCLUSO O POSTE DE CONCRETO). AF_07/2020</v>
          </cell>
          <cell r="D3109" t="str">
            <v>UN</v>
          </cell>
          <cell r="E3109" t="str">
            <v>2.124,90</v>
          </cell>
        </row>
        <row r="3110">
          <cell r="B3110">
            <v>101511</v>
          </cell>
          <cell r="C3110" t="str">
            <v>ENTRADA DE ENERGIA ELÉTRICA, AÉREA, TRIFÁSICA, COM CAIXA DE EMBUTIR, CABO DE 25 MM2 E DISJUNTOR DIN 50A (NÃO INCLUSO O POSTE DE CONCRETO). AF_07/2020</v>
          </cell>
          <cell r="D3110" t="str">
            <v>UN</v>
          </cell>
          <cell r="E3110" t="str">
            <v>2.204,16</v>
          </cell>
        </row>
        <row r="3111">
          <cell r="B3111">
            <v>101512</v>
          </cell>
          <cell r="C3111" t="str">
            <v>ENTRADA DE ENERGIA ELÉTRICA, AÉREA, TRIFÁSICA, COM CAIXA DE EMBUTIR, CABO DE 35 MM2 E DISJUNTOR DIN 50A (NÃO INCLUSO O POSTE DE CONCRETO). AF_07/2020</v>
          </cell>
          <cell r="D3111" t="str">
            <v>UN</v>
          </cell>
          <cell r="E3111" t="str">
            <v>2.453,23</v>
          </cell>
        </row>
        <row r="3112">
          <cell r="B3112">
            <v>101513</v>
          </cell>
          <cell r="C3112" t="str">
            <v>ENTRADA DE ENERGIA ELÉTRICA, SUBTERRÂNEA, MONOFÁSICA, COM CAIXA DE SOBREPOR, CABO DE 10 MM2 E DISJUNTOR DIN 50A (NÃO INCLUSA MURETA DE ALVENARIA). AF_07/2020_P</v>
          </cell>
          <cell r="D3112" t="str">
            <v>UN</v>
          </cell>
          <cell r="E3112" t="str">
            <v>751,40</v>
          </cell>
        </row>
        <row r="3113">
          <cell r="B3113">
            <v>101514</v>
          </cell>
          <cell r="C3113" t="str">
            <v>ENTRADA DE ENERGIA ELÉTRICA, SUBTERRÂNEA, MONOFÁSICA, COM CAIXA DE SOBREPOR, CABO DE 16 MM2 E DISJUNTOR DIN 50A (NÃO INCLUSA MURETA DE ALVENARIA). AF_07/2020_P</v>
          </cell>
          <cell r="D3113" t="str">
            <v>UN</v>
          </cell>
          <cell r="E3113" t="str">
            <v>862,94</v>
          </cell>
        </row>
        <row r="3114">
          <cell r="B3114">
            <v>101515</v>
          </cell>
          <cell r="C3114" t="str">
            <v>ENTRADA DE ENERGIA ELÉTRICA, SUBTERRÂNEA, MONOFÁSICA, COM CAIXA DE SOBREPOR, CABO DE 25 MM2 E DISJUNTOR DIN 50A (NÃO INCLUSA MURETA DE ALVENARIA). AF_07/2020_P</v>
          </cell>
          <cell r="D3114" t="str">
            <v>UN</v>
          </cell>
          <cell r="E3114" t="str">
            <v>910,07</v>
          </cell>
        </row>
        <row r="3115">
          <cell r="B3115">
            <v>101516</v>
          </cell>
          <cell r="C3115" t="str">
            <v>ENTRADA DE ENERGIA ELÉTRICA, SUBTERRÂNEA, MONOFÁSICA, COM CAIXA DE SOBREPOR, CABO DE 35 MM2 E DISJUNTOR DIN 50A (NÃO INCLUSA MURETA DE ALVENARIA). AF_07/2020_P</v>
          </cell>
          <cell r="D3115" t="str">
            <v>UN</v>
          </cell>
          <cell r="E3115" t="str">
            <v>1.042,33</v>
          </cell>
        </row>
        <row r="3116">
          <cell r="B3116">
            <v>101517</v>
          </cell>
          <cell r="C3116" t="str">
            <v>ENTRADA DE ENERGIA ELÉTRICA, SUBTERRÂNEA, MONOFÁSICA, COM CAIXA DE EMBUTIR, CABO DE 10 MM2 E DISJUNTOR DIN 50A (NÃO INCLUSA MURETA DE ALVENARIA). AF_07/2020_P</v>
          </cell>
          <cell r="D3116" t="str">
            <v>UN</v>
          </cell>
          <cell r="E3116" t="str">
            <v>739,06</v>
          </cell>
        </row>
        <row r="3117">
          <cell r="B3117">
            <v>101518</v>
          </cell>
          <cell r="C3117" t="str">
            <v>ENTRADA DE ENERGIA ELÉTRICA, SUBTERRÂNEA, MONOFÁSICA, COM CAIXA DE EMBUTIR, CABO DE 16 MM2 E DISJUNTOR DIN 50A (NÃO INCLUSA MURETA DE ALVENARIA). AF_07/2020_P</v>
          </cell>
          <cell r="D3117" t="str">
            <v>UN</v>
          </cell>
          <cell r="E3117" t="str">
            <v>850,60</v>
          </cell>
        </row>
        <row r="3118">
          <cell r="B3118">
            <v>101519</v>
          </cell>
          <cell r="C3118" t="str">
            <v>ENTRADA DE ENERGIA ELÉTRICA, SUBTERRÂNEA, MONOFÁSICA, COM CAIXA DE EMBUTIR, CABO DE 25 MM2 E DISJUNTOR DIN 50A (NÃO INCLUSA MURETA DE ALVENARIA). AF_07/2020_P</v>
          </cell>
          <cell r="D3118" t="str">
            <v>UN</v>
          </cell>
          <cell r="E3118" t="str">
            <v>897,73</v>
          </cell>
        </row>
        <row r="3119">
          <cell r="B3119">
            <v>101520</v>
          </cell>
          <cell r="C3119" t="str">
            <v>ENTRADA DE ENERGIA ELÉTRICA, SUBTERRÂNEA, MONOFÁSICA, COM CAIXA DE EMBUTIR, CABO DE 35 MM2 E DISJUNTOR DIN 50A (NÃO INCLUSA MURETA DE ALVENARIA). AF_07/2020_P</v>
          </cell>
          <cell r="D3119" t="str">
            <v>UN</v>
          </cell>
          <cell r="E3119" t="str">
            <v>1.029,99</v>
          </cell>
        </row>
        <row r="3120">
          <cell r="B3120">
            <v>101521</v>
          </cell>
          <cell r="C3120" t="str">
            <v>ENTRADA DE ENERGIA ELÉTRICA, SUBTERRÂNEA, BIFÁSICA, COM CAIXA DE SOBREPOR, CABO DE 10 MM2 E DISJUNTOR DIN 50A (NÃO INCLUSA MURETA DE ALVENARIA). AF_07/2020_P</v>
          </cell>
          <cell r="D3120" t="str">
            <v>UN</v>
          </cell>
          <cell r="E3120" t="str">
            <v>1.011,74</v>
          </cell>
        </row>
        <row r="3121">
          <cell r="B3121">
            <v>101522</v>
          </cell>
          <cell r="C3121" t="str">
            <v>ENTRADA DE ENERGIA ELÉTRICA, SUBTERRÂNEA, BIFÁSICA, COM CAIXA DE SOBREPOR, CABO DE 16 MM2 E DISJUNTOR DIN 50A (NÃO INCLUSA MURETA DE ALVENARIA). AF_07/2020_P</v>
          </cell>
          <cell r="D3121" t="str">
            <v>UN</v>
          </cell>
          <cell r="E3121" t="str">
            <v>1.179,05</v>
          </cell>
        </row>
        <row r="3122">
          <cell r="B3122">
            <v>101523</v>
          </cell>
          <cell r="C3122" t="str">
            <v>ENTRADA DE ENERGIA ELÉTRICA, SUBTERRÂNEA, BIFÁSICA, COM CAIXA DE SOBREPOR, CABO DE 25 MM2 E DISJUNTOR DIN 50A (NÃO INCLUSA MURETA DE ALVENARIA). AF_07/2020_P</v>
          </cell>
          <cell r="D3122" t="str">
            <v>UN</v>
          </cell>
          <cell r="E3122" t="str">
            <v>1.249,73</v>
          </cell>
        </row>
        <row r="3123">
          <cell r="B3123">
            <v>101524</v>
          </cell>
          <cell r="C3123" t="str">
            <v>ENTRADA DE ENERGIA ELÉTRICA, SUBTERRÂNEA, BIFÁSICA, COM CAIXA DE SOBREPOR, CABO DE 35 MM2 E DISJUNTOR DIN 50A (NÃO INCLUSA MURETA DE ALVENARIA). AF_07/2020_P</v>
          </cell>
          <cell r="D3123" t="str">
            <v>UN</v>
          </cell>
          <cell r="E3123" t="str">
            <v>1.448,13</v>
          </cell>
        </row>
        <row r="3124">
          <cell r="B3124">
            <v>101525</v>
          </cell>
          <cell r="C3124" t="str">
            <v>ENTRADA DE ENERGIA ELÉTRICA, SUBTERRÂNEA, BIFÁSICA, COM CAIXA DE EMBUTIR, CABO DE 10 MM2 E DISJUNTOR DIN 50A (NÃO INCLUSA MURETA DE ALVENARIA). AF_07/2020_P</v>
          </cell>
          <cell r="D3124" t="str">
            <v>UN</v>
          </cell>
          <cell r="E3124" t="str">
            <v>1.006,68</v>
          </cell>
        </row>
        <row r="3125">
          <cell r="B3125">
            <v>101526</v>
          </cell>
          <cell r="C3125" t="str">
            <v>ENTRADA DE ENERGIA ELÉTRICA, SUBTERRÂNEA, BIFÁSICA, COM CAIXA DE EMBUTIR, CABO DE 16 MM2 E DISJUNTOR DIN 50A (NÃO INCLUSA MURETA DE ALVENARIA). AF_07/2020_P</v>
          </cell>
          <cell r="D3125" t="str">
            <v>UN</v>
          </cell>
          <cell r="E3125" t="str">
            <v>1.173,99</v>
          </cell>
        </row>
        <row r="3126">
          <cell r="B3126">
            <v>101527</v>
          </cell>
          <cell r="C3126" t="str">
            <v>ENTRADA DE ENERGIA ELÉTRICA, SUBTERRÂNEA, BIFÁSICA, COM CAIXA DE EMBUTIR, CABO DE 25 MM2 E DISJUNTOR DIN 50A (NÃO INCLUSA MURETA DE ALVENARIA). AF_07/2020_P</v>
          </cell>
          <cell r="D3126" t="str">
            <v>UN</v>
          </cell>
          <cell r="E3126" t="str">
            <v>1.244,67</v>
          </cell>
        </row>
        <row r="3127">
          <cell r="B3127">
            <v>101528</v>
          </cell>
          <cell r="C3127" t="str">
            <v>ENTRADA DE ENERGIA ELÉTRICA, SUBTERRÂNEA, BIFÁSICA, COM CAIXA DE EMBUTIR, CABO DE 35 MM2 E DISJUNTOR DIN 50A (NÃO INCLUSA MURETA DE ALVENARIA). AF_07/2020_P</v>
          </cell>
          <cell r="D3127" t="str">
            <v>UN</v>
          </cell>
          <cell r="E3127" t="str">
            <v>1.443,07</v>
          </cell>
        </row>
        <row r="3128">
          <cell r="B3128">
            <v>101529</v>
          </cell>
          <cell r="C3128" t="str">
            <v>ENTRADA DE ENERGIA ELÉTRICA, SUBTERRÂNEA, TRIFÁSICA, COM CAIXA DE SOBREPOR, CABO DE 10 MM2 E DISJUNTOR DIN 50A (NÃO INCLUSA MURETA DE ALVENARIA). AF_07/2020_P</v>
          </cell>
          <cell r="D3128" t="str">
            <v>UN</v>
          </cell>
          <cell r="E3128" t="str">
            <v>1.141,52</v>
          </cell>
        </row>
        <row r="3129">
          <cell r="B3129">
            <v>101530</v>
          </cell>
          <cell r="C3129" t="str">
            <v>ENTRADA DE ENERGIA ELÉTRICA, SUBTERRÂNEA, TRIFÁSICA, COM CAIXA DE SOBREPOR, CABO DE 16 MM2 E DISJUNTOR DIN 50A (NÃO INCLUSA MURETA DE ALVENARIA). AF_07/2020_P</v>
          </cell>
          <cell r="D3129" t="str">
            <v>UN</v>
          </cell>
          <cell r="E3129" t="str">
            <v>1.364,60</v>
          </cell>
        </row>
        <row r="3130">
          <cell r="B3130">
            <v>101531</v>
          </cell>
          <cell r="C3130" t="str">
            <v>ENTRADA DE ENERGIA ELÉTRICA, SUBTERRÂNEA, TRIFÁSICA, COM CAIXA DE SOBREPOR, CABO DE 25 MM2 E DISJUNTOR DIN 50A (NÃO INCLUSA MURETA DE ALVENARIA). AF_07/2020_P</v>
          </cell>
          <cell r="D3130" t="str">
            <v>UN</v>
          </cell>
          <cell r="E3130" t="str">
            <v>1.458,85</v>
          </cell>
        </row>
        <row r="3131">
          <cell r="B3131">
            <v>101532</v>
          </cell>
          <cell r="C3131" t="str">
            <v>ENTRADA DE ENERGIA ELÉTRICA, SUBTERRÂNEA, TRIFÁSICA, COM CAIXA DE SOBREPOR, CABO DE 35 MM2 E DISJUNTOR DIN 50A (NÃO INCLUSA MURETA DE ALVENARIA). AF_07/2020_P</v>
          </cell>
          <cell r="D3131" t="str">
            <v>UN</v>
          </cell>
          <cell r="E3131" t="str">
            <v>1.723,38</v>
          </cell>
        </row>
        <row r="3132">
          <cell r="B3132">
            <v>101533</v>
          </cell>
          <cell r="C3132" t="str">
            <v>ENTRADA DE ENERGIA ELÉTRICA, SUBTERRÂNEA, TRIFÁSICA, COM CAIXA DE EMBUTIR, CABO DE 10 MM2 E DISJUNTOR DIN 50A (NÃO INCLUSA MURETA DE ALVENARIA). AF_07/2020</v>
          </cell>
          <cell r="D3132" t="str">
            <v>UN</v>
          </cell>
          <cell r="E3132" t="str">
            <v>1.352,60</v>
          </cell>
        </row>
        <row r="3133">
          <cell r="B3133">
            <v>101534</v>
          </cell>
          <cell r="C3133" t="str">
            <v>ENTRADA DE ENERGIA ELÉTRICA, SUBTERRÂNEA, TRIFÁSICA, COM CAIXA DE EMBUTIR, CABO DE 16 MM2 E DISJUNTOR DIN 50A (NÃO INCLUSA MURETA DE ALVENARIA). AF_07/2020</v>
          </cell>
          <cell r="D3133" t="str">
            <v>UN</v>
          </cell>
          <cell r="E3133" t="str">
            <v>1.575,68</v>
          </cell>
        </row>
        <row r="3134">
          <cell r="B3134">
            <v>101535</v>
          </cell>
          <cell r="C3134" t="str">
            <v>ENTRADA DE ENERGIA ELÉTRICA, SUBTERRÂNEA, TRIFÁSICA, COM CAIXA DE EMBUTIR, CABO DE 25 MM2 E DISJUNTOR DIN 50A (NÃO INCLUSA MURETA DE ALVENARIA). AF_07/2020</v>
          </cell>
          <cell r="D3134" t="str">
            <v>UN</v>
          </cell>
          <cell r="E3134" t="str">
            <v>1.669,93</v>
          </cell>
        </row>
        <row r="3135">
          <cell r="B3135">
            <v>101536</v>
          </cell>
          <cell r="C3135" t="str">
            <v>ENTRADA DE ENERGIA ELÉTRICA, SUBTERRÂNEA, TRIFÁSICA, COM CAIXA DE EMBUTIR, CABO DE 35 MM2 E DISJUNTOR DIN 50A (NÃO INCLUSA MURETA DE ALVENARIA). AF_07/2020</v>
          </cell>
          <cell r="D3135" t="str">
            <v>UN</v>
          </cell>
          <cell r="E3135" t="str">
            <v>1.934,46</v>
          </cell>
        </row>
        <row r="3136">
          <cell r="B3136">
            <v>101537</v>
          </cell>
          <cell r="C3136" t="str">
            <v>APARELHO SINALIZADOR DE SAÍDA DE GARAGEM, COM CÉLULA FOTOELÉTRICA - FORNECIMENTO E INSTALAÇÃO. AF_07/2020</v>
          </cell>
          <cell r="D3136" t="str">
            <v>UN</v>
          </cell>
          <cell r="E3136" t="str">
            <v>111,28</v>
          </cell>
        </row>
        <row r="3137">
          <cell r="B3137">
            <v>101538</v>
          </cell>
          <cell r="C3137" t="str">
            <v>ARMAÇÃO SECUNDÁRIA, COM 1 ESTRIBO E 1 ISOLADOR - FORNECIMENTO E INSTALAÇÃO. AF_07/2020</v>
          </cell>
          <cell r="D3137" t="str">
            <v>UN</v>
          </cell>
          <cell r="E3137" t="str">
            <v>50,21</v>
          </cell>
        </row>
        <row r="3138">
          <cell r="B3138">
            <v>101539</v>
          </cell>
          <cell r="C3138" t="str">
            <v>ARMAÇÃO SECUNDÁRIA, COM 2 ESTRIBOS E 2 ISOLADORES - FORNECIMENTO E INSTALAÇÃO. AF_07/2020</v>
          </cell>
          <cell r="D3138" t="str">
            <v>UN</v>
          </cell>
          <cell r="E3138" t="str">
            <v>81,24</v>
          </cell>
        </row>
        <row r="3139">
          <cell r="B3139">
            <v>101540</v>
          </cell>
          <cell r="C3139" t="str">
            <v>ARMAÇÃO SECUNDÁRIA, COM 3 ESTRIBOS E 3 ISOLADORES - FORNECIMENTO E INSTALAÇÃO. AF_07/2020</v>
          </cell>
          <cell r="D3139" t="str">
            <v>UN</v>
          </cell>
          <cell r="E3139" t="str">
            <v>138,93</v>
          </cell>
        </row>
        <row r="3140">
          <cell r="B3140">
            <v>101541</v>
          </cell>
          <cell r="C3140" t="str">
            <v>ARMAÇÃO SECUNDÁRIA, COM 4 ESTRIBOS E 4 ISOLADORES - FORNECIMENTO E INSTALAÇÃO. AF_07/2020</v>
          </cell>
          <cell r="D3140" t="str">
            <v>UN</v>
          </cell>
          <cell r="E3140" t="str">
            <v>180,75</v>
          </cell>
        </row>
        <row r="3141">
          <cell r="B3141">
            <v>101542</v>
          </cell>
          <cell r="C3141" t="str">
            <v>ARMAÇÃO SECUNDÁRIA, COM 1 ESTRIBO, SEM ISOLADOR - FORNECIMENTO E INSTALAÇÃO. AF_07/2020</v>
          </cell>
          <cell r="D3141" t="str">
            <v>UN</v>
          </cell>
          <cell r="E3141" t="str">
            <v>37,41</v>
          </cell>
        </row>
        <row r="3142">
          <cell r="B3142">
            <v>101543</v>
          </cell>
          <cell r="C3142" t="str">
            <v>ARMAÇÃO SECUNDÁRIA, COM 2 ESTRIBOS, SEM ISOLADOR - FORNECIMENTO E INSTALAÇÃO. AF_07/2020</v>
          </cell>
          <cell r="D3142" t="str">
            <v>UN</v>
          </cell>
          <cell r="E3142" t="str">
            <v>65,53</v>
          </cell>
        </row>
        <row r="3143">
          <cell r="B3143">
            <v>101544</v>
          </cell>
          <cell r="C3143" t="str">
            <v>ARMAÇÃO SECUNDÁRIA, COM 3 ESTRIBOS, SEM ISOLADOR - FORNECIMENTO E INSTALAÇÃO. AF_07/2020</v>
          </cell>
          <cell r="D3143" t="str">
            <v>UN</v>
          </cell>
          <cell r="E3143" t="str">
            <v>105,71</v>
          </cell>
        </row>
        <row r="3144">
          <cell r="B3144">
            <v>101545</v>
          </cell>
          <cell r="C3144" t="str">
            <v>ARMAÇÃO SECUNDÁRIA, COM 4 ESTRIBOS, SEM ISOLADOR - FORNECIMENTO E INSTALAÇÃO. AF_07/2020</v>
          </cell>
          <cell r="D3144" t="str">
            <v>UN</v>
          </cell>
          <cell r="E3144" t="str">
            <v>154,91</v>
          </cell>
        </row>
        <row r="3145">
          <cell r="B3145">
            <v>101546</v>
          </cell>
          <cell r="C3145" t="str">
            <v>ISOLADOR, TIPO PINO, PARA TENSÃO 15 KV - FORNECIMENTO E INSTALAÇÃO. AF_07/2020</v>
          </cell>
          <cell r="D3145" t="str">
            <v>UN</v>
          </cell>
          <cell r="E3145" t="str">
            <v>31,56</v>
          </cell>
        </row>
        <row r="3146">
          <cell r="B3146">
            <v>101547</v>
          </cell>
          <cell r="C3146" t="str">
            <v>ISOLADOR, TIPO DISCO, PARA TENSÃO 15 KV - FORNECIMENTO E INSTALAÇÃO. AF_07/2020</v>
          </cell>
          <cell r="D3146" t="str">
            <v>UN</v>
          </cell>
          <cell r="E3146" t="str">
            <v>99,57</v>
          </cell>
        </row>
        <row r="3147">
          <cell r="B3147">
            <v>101548</v>
          </cell>
          <cell r="C3147" t="str">
            <v>ISOLADOR, TIPO ROLDANA, PARA BAIXA TENSÃO - FORNECIMENTO E INSTALAÇÃO. AF_07/2020</v>
          </cell>
          <cell r="D3147" t="str">
            <v>UN</v>
          </cell>
          <cell r="E3147" t="str">
            <v>7,57</v>
          </cell>
        </row>
        <row r="3148">
          <cell r="B3148">
            <v>101549</v>
          </cell>
          <cell r="C3148" t="str">
            <v>GRAMPO PARALELO METÁLICO, PARA REDES AÉREAS DE DISTRIBUIÇÃO DE ENERGIA ELÉTRICA DE BAIXA TENSÃO - FORNECIMENTO E INSTALAÇÃO. AF_07/2020</v>
          </cell>
          <cell r="D3148" t="str">
            <v>UN</v>
          </cell>
          <cell r="E3148" t="str">
            <v>17,47</v>
          </cell>
        </row>
        <row r="3149">
          <cell r="B3149">
            <v>101553</v>
          </cell>
          <cell r="C3149" t="str">
            <v>ALÇA PREFORMADA DE DISTRIBUIÇÃO, EM  AÇO GALVANIZADO, AWG 1 - FORNECIMENTO E INSTALAÇÃO. AF_07/2020</v>
          </cell>
          <cell r="D3149" t="str">
            <v>UN</v>
          </cell>
          <cell r="E3149" t="str">
            <v>17,69</v>
          </cell>
        </row>
        <row r="3150">
          <cell r="B3150">
            <v>101554</v>
          </cell>
          <cell r="C3150" t="str">
            <v>ALÇA PREFORMADA DE DISTRIBUIÇÃO, EM  AÇO GALVANIZADO, AWG 2 - FORNECIMENTO E INSTALAÇÃO. AF_07/2020</v>
          </cell>
          <cell r="D3150" t="str">
            <v>UN</v>
          </cell>
          <cell r="E3150" t="str">
            <v>12,25</v>
          </cell>
        </row>
        <row r="3151">
          <cell r="B3151">
            <v>101555</v>
          </cell>
          <cell r="C3151" t="str">
            <v>ALÇA PREFORMADA DE DISTRIBUIÇÃO, EM  AÇO GALVANIZADO, AWG 4 - FORNECIMENTO E INSTALAÇÃO. AF_07/2020</v>
          </cell>
          <cell r="D3151" t="str">
            <v>UN</v>
          </cell>
          <cell r="E3151" t="str">
            <v>7,29</v>
          </cell>
        </row>
        <row r="3152">
          <cell r="B3152">
            <v>101556</v>
          </cell>
          <cell r="C3152" t="str">
            <v>ALÇA PREFORMADA DE DISTRIBUIÇÃO, EM  AÇO GALVANIZADO, AWG 6 - FORNECIMENTO E INSTALAÇÃO. AF_07/2020</v>
          </cell>
          <cell r="D3152" t="str">
            <v>UN</v>
          </cell>
          <cell r="E3152" t="str">
            <v>6,50</v>
          </cell>
        </row>
        <row r="3153">
          <cell r="B3153">
            <v>101560</v>
          </cell>
          <cell r="C3153" t="str">
            <v>CABO DE COBRE FLEXÍVEL ISOLADO, 10 MM², 0,6/1,0 KV, PARA REDE AÉREA DE DISTRIBUIÇÃO DE ENERGIA ELÉTRICA DE BAIXA TENSÃO - FORNECIMENTO E INSTALAÇÃO. AF_07/2020</v>
          </cell>
          <cell r="D3153" t="str">
            <v>M</v>
          </cell>
          <cell r="E3153" t="str">
            <v>11,26</v>
          </cell>
        </row>
        <row r="3154">
          <cell r="B3154">
            <v>101561</v>
          </cell>
          <cell r="C3154" t="str">
            <v>CABO DE COBRE FLEXÍVEL ISOLADO, 16 MM², 0,6/1,0 KV, PARA REDE AÉREA DE DISTRIBUIÇÃO DE ENERGIA ELÉTRICA DE BAIXA TENSÃO - FORNECIMENTO E INSTALAÇÃO. AF_07/2020</v>
          </cell>
          <cell r="D3154" t="str">
            <v>M</v>
          </cell>
          <cell r="E3154" t="str">
            <v>17,23</v>
          </cell>
        </row>
        <row r="3155">
          <cell r="B3155">
            <v>101562</v>
          </cell>
          <cell r="C3155" t="str">
            <v>CABO DE COBRE FLEXÍVEL ISOLADO, 25 MM², 0,6/1,0 KV, PARA REDE AÉREA DE DISTRIBUIÇÃO DE ENERGIA ELÉTRICA DE BAIXA TENSÃO - FORNECIMENTO E INSTALAÇÃO. AF_07/2020</v>
          </cell>
          <cell r="D3155" t="str">
            <v>M</v>
          </cell>
          <cell r="E3155" t="str">
            <v>26,20</v>
          </cell>
        </row>
        <row r="3156">
          <cell r="B3156">
            <v>101563</v>
          </cell>
          <cell r="C3156" t="str">
            <v>CABO DE COBRE FLEXÍVEL ISOLADO, 35 MM², 0,6/1,0 KV, PARA REDE AÉREA DE DISTRIBUIÇÃO DE ENERGIA ELÉTRICA DE BAIXA TENSÃO - FORNECIMENTO E INSTALAÇÃO. AF_07/2020</v>
          </cell>
          <cell r="D3156" t="str">
            <v>M</v>
          </cell>
          <cell r="E3156" t="str">
            <v>36,09</v>
          </cell>
        </row>
        <row r="3157">
          <cell r="B3157">
            <v>101564</v>
          </cell>
          <cell r="C3157" t="str">
            <v>CABO DE COBRE FLEXÍVEL ISOLADO, 50 MM², 0,6/1,0 KV, PARA REDE AÉREA DE DISTRIBUIÇÃO DE ENERGIA ELÉTRICA DE BAIXA TENSÃO - FORNECIMENTO E INSTALAÇÃO. AF_07/2020</v>
          </cell>
          <cell r="D3157" t="str">
            <v>M</v>
          </cell>
          <cell r="E3157" t="str">
            <v>51,43</v>
          </cell>
        </row>
        <row r="3158">
          <cell r="B3158">
            <v>101565</v>
          </cell>
          <cell r="C3158" t="str">
            <v>CABO DE COBRE FLEXÍVEL ISOLADO, 70 MM², 0,6/1,0 KV, PARA REDE AÉREA DE DISTRIBUIÇÃO DE ENERGIA ELÉTRICA DE BAIXA TENSÃO - FORNECIMENTO E INSTALAÇÃO. AF_07/2020</v>
          </cell>
          <cell r="D3158" t="str">
            <v>M</v>
          </cell>
          <cell r="E3158" t="str">
            <v>71,23</v>
          </cell>
        </row>
        <row r="3159">
          <cell r="B3159">
            <v>101567</v>
          </cell>
          <cell r="C3159" t="str">
            <v>CABO DE COBRE FLEXÍVEL ISOLADO, 95 MM², 0,6/1,0 KV, PARA REDE AÉREA DE DISTRIBUIÇÃO DE ENERGIA ELÉTRICA DE BAIXA TENSÃO - FORNECIMENTO E INSTALAÇÃO. AF_07/2020</v>
          </cell>
          <cell r="D3159" t="str">
            <v>M</v>
          </cell>
          <cell r="E3159" t="str">
            <v>94,60</v>
          </cell>
        </row>
        <row r="3160">
          <cell r="B3160">
            <v>101568</v>
          </cell>
          <cell r="C3160" t="str">
            <v>CABO DE COBRE FLEXÍVEL ISOLADO, 120 MM², 0,6/1,0 KV, PARA REDE AÉREA DE DISTRIBUIÇÃO DE ENERGIA ELÉTRICA DE BAIXA TENSÃO - FORNECIMENTO E INSTALAÇÃO. AF_07/2020</v>
          </cell>
          <cell r="D3160" t="str">
            <v>M</v>
          </cell>
          <cell r="E3160" t="str">
            <v>123,12</v>
          </cell>
        </row>
        <row r="3161">
          <cell r="B3161">
            <v>101626</v>
          </cell>
          <cell r="C3161" t="str">
            <v>REATOR PARA LÂMPADA VAPOR DE MERCÚRIO 400 W, USO EXTERNO - FORNECIMENTO E INSTALAÇÃO. AF_08/2020</v>
          </cell>
          <cell r="D3161" t="str">
            <v>UN</v>
          </cell>
          <cell r="E3161" t="str">
            <v>243,62</v>
          </cell>
        </row>
        <row r="3162">
          <cell r="B3162">
            <v>101627</v>
          </cell>
          <cell r="C3162" t="str">
            <v>REATOR PARA LÂMPADA VAPOR DE SÓDIO 250 W, USO EXTERNO - FORNECIMENTO E INSTALAÇÃO. AF_08/2020</v>
          </cell>
          <cell r="D3162" t="str">
            <v>UN</v>
          </cell>
          <cell r="E3162" t="str">
            <v>382,02</v>
          </cell>
        </row>
        <row r="3163">
          <cell r="B3163">
            <v>101628</v>
          </cell>
          <cell r="C3163" t="str">
            <v>REATOR PARA LÂMPADA VAPOR DE MERCÚRIO 125 W, USO EXTERNO - FORNECIMENTO E INSTALAÇÃO. AF_08/2020</v>
          </cell>
          <cell r="D3163" t="str">
            <v>UN</v>
          </cell>
          <cell r="E3163" t="str">
            <v>179,60</v>
          </cell>
        </row>
        <row r="3164">
          <cell r="B3164">
            <v>101629</v>
          </cell>
          <cell r="C3164" t="str">
            <v>REATOR PARA LÂMPADA VAPOR DE MERCÚRIO 250 W, USO EXTERNO - FORNECIMENTO E INSTALAÇÃO. AF_08/2020</v>
          </cell>
          <cell r="D3164" t="str">
            <v>UN</v>
          </cell>
          <cell r="E3164" t="str">
            <v>212,57</v>
          </cell>
        </row>
        <row r="3165">
          <cell r="B3165">
            <v>101630</v>
          </cell>
          <cell r="C3165" t="str">
            <v>SUBSTITUIÇÃO DE REATOR PARA ILUMINAÇÃO PÚBLICA (NÃO INCLUI FORNECIMENTO). AF_08/2020</v>
          </cell>
          <cell r="D3165" t="str">
            <v>UN</v>
          </cell>
          <cell r="E3165" t="str">
            <v>77,92</v>
          </cell>
        </row>
        <row r="3166">
          <cell r="B3166">
            <v>101631</v>
          </cell>
          <cell r="C3166" t="str">
            <v>IGNITOR PARA PARTIDA LÂMPADA VAPOR SÓDIO / VAPOR METÁLICO ATÉ 400 W - FORNECIMENTO E INSTALAÇÃO. AF_08/2020</v>
          </cell>
          <cell r="D3166" t="str">
            <v>UN</v>
          </cell>
          <cell r="E3166" t="str">
            <v>30,37</v>
          </cell>
        </row>
        <row r="3167">
          <cell r="B3167">
            <v>101632</v>
          </cell>
          <cell r="C3167" t="str">
            <v>RELÉ FOTOELÉTRICO PARA COMANDO DE ILUMINAÇÃO EXTERNA 1000 W - FORNECIMENTO E INSTALAÇÃO. AF_08/2020</v>
          </cell>
          <cell r="D3167" t="str">
            <v>UN</v>
          </cell>
          <cell r="E3167" t="str">
            <v>54,92</v>
          </cell>
        </row>
        <row r="3168">
          <cell r="B3168">
            <v>101633</v>
          </cell>
          <cell r="C3168" t="str">
            <v>SUBSTITUIÇÃO DE RELÉ FOTOELÉTRICO PARA COMANDO DE ILUMINAÇÃO EXTERNA 1000 W - FORNECIMENTO E INSTALAÇÃO. AF_08/2020</v>
          </cell>
          <cell r="D3168" t="str">
            <v>UN</v>
          </cell>
          <cell r="E3168" t="str">
            <v>121,77</v>
          </cell>
        </row>
        <row r="3169">
          <cell r="B3169">
            <v>101636</v>
          </cell>
          <cell r="C3169" t="str">
            <v>BRAÇO PARA ILUMINAÇÃO PÚBLICA, EM TUBO DE AÇO GALVANIZADO, COMPRIMENTO DE 1,50 M, PARA FIXAÇÃO EM POSTE DE CONCRETO - FORNECIMENTO E INSTALAÇÃO. AF_08/2020</v>
          </cell>
          <cell r="D3169" t="str">
            <v>UN</v>
          </cell>
          <cell r="E3169" t="str">
            <v>171,39</v>
          </cell>
        </row>
        <row r="3170">
          <cell r="B3170">
            <v>101637</v>
          </cell>
          <cell r="C3170" t="str">
            <v>BRAÇO PARA ILUMINAÇÃO PÚBLICA, EM TUBO DE AÇO GALVANIZADO, COMPRIMENTO DE 1,50 M, PARA FIXAÇÃO EM POSTE METÁLICO - FORNECIMENTO E INSTALAÇÃO. AF_08/2020</v>
          </cell>
          <cell r="D3170" t="str">
            <v>UN</v>
          </cell>
          <cell r="E3170" t="str">
            <v>164,53</v>
          </cell>
        </row>
        <row r="3171">
          <cell r="B3171">
            <v>101640</v>
          </cell>
          <cell r="C3171" t="str">
            <v>LÂMPADA VAPOR METÁLICO 400 W - FORNECIMENTO E INSTALAÇÃO. AF_08/2020</v>
          </cell>
          <cell r="D3171" t="str">
            <v>UN</v>
          </cell>
          <cell r="E3171" t="str">
            <v>56,28</v>
          </cell>
        </row>
        <row r="3172">
          <cell r="B3172">
            <v>101641</v>
          </cell>
          <cell r="C3172" t="str">
            <v>LÂMPADA VAPOR METÁLICO 150 W - FORNECIMENTO E INSTALAÇÃO. AF_08/2020</v>
          </cell>
          <cell r="D3172" t="str">
            <v>UN</v>
          </cell>
          <cell r="E3172" t="str">
            <v>29,32</v>
          </cell>
        </row>
        <row r="3173">
          <cell r="B3173">
            <v>101642</v>
          </cell>
          <cell r="C3173" t="str">
            <v>LÂMPADA VAPOR DE MERCÚRIO 125 W - FORNECIMENTO E INSTALAÇÃO. AF_08/2020</v>
          </cell>
          <cell r="D3173" t="str">
            <v>UN</v>
          </cell>
          <cell r="E3173" t="str">
            <v>14,89</v>
          </cell>
        </row>
        <row r="3174">
          <cell r="B3174">
            <v>101643</v>
          </cell>
          <cell r="C3174" t="str">
            <v>LÂMPADA VAPOR DE MERCÚRIO 250 W - FORNECIMENTO E INSTALAÇÃO. AF_08/2020</v>
          </cell>
          <cell r="D3174" t="str">
            <v>UN</v>
          </cell>
          <cell r="E3174" t="str">
            <v>25,64</v>
          </cell>
        </row>
        <row r="3175">
          <cell r="B3175">
            <v>101644</v>
          </cell>
          <cell r="C3175" t="str">
            <v>LÂMPADA VAPOR DE MERCÚRIO 400 W - FORNECIMENTO E INSTALAÇÃO. AF_08/2020</v>
          </cell>
          <cell r="D3175" t="str">
            <v>UN</v>
          </cell>
          <cell r="E3175" t="str">
            <v>34,57</v>
          </cell>
        </row>
        <row r="3176">
          <cell r="B3176">
            <v>101645</v>
          </cell>
          <cell r="C3176" t="str">
            <v>LÂMPADA MISTA 160 W - FORNECIMENTO E INSTALAÇÃO. AF_08/2020</v>
          </cell>
          <cell r="D3176" t="str">
            <v>UN</v>
          </cell>
          <cell r="E3176" t="str">
            <v>16,55</v>
          </cell>
        </row>
        <row r="3177">
          <cell r="B3177">
            <v>101646</v>
          </cell>
          <cell r="C3177" t="str">
            <v>LÂMPADA MISTA 250 W - FORNECIMENTO E INSTALAÇÃO. AF_08/2020</v>
          </cell>
          <cell r="D3177" t="str">
            <v>UN</v>
          </cell>
          <cell r="E3177" t="str">
            <v>21,86</v>
          </cell>
        </row>
        <row r="3178">
          <cell r="B3178">
            <v>101647</v>
          </cell>
          <cell r="C3178" t="str">
            <v>LÂMPADA MISTA 500 W - FORNECIMENTO E INSTALAÇÃO. AF_08/2020</v>
          </cell>
          <cell r="D3178" t="str">
            <v>UN</v>
          </cell>
          <cell r="E3178" t="str">
            <v>39,86</v>
          </cell>
        </row>
        <row r="3179">
          <cell r="B3179">
            <v>101648</v>
          </cell>
          <cell r="C3179" t="str">
            <v>LÂMPADA VAPOR DE SÓDIO 150 W - FORNECIMENTO E INSTALAÇÃO. AF_08/2020</v>
          </cell>
          <cell r="D3179" t="str">
            <v>UN</v>
          </cell>
          <cell r="E3179" t="str">
            <v>30,91</v>
          </cell>
        </row>
        <row r="3180">
          <cell r="B3180">
            <v>101649</v>
          </cell>
          <cell r="C3180" t="str">
            <v>LÂMPADA VAPOR DE SÓDIO 250 W - FORNECIMENTO E INSTALAÇÃO. AF_08/2020</v>
          </cell>
          <cell r="D3180" t="str">
            <v>UN</v>
          </cell>
          <cell r="E3180" t="str">
            <v>35,56</v>
          </cell>
        </row>
        <row r="3181">
          <cell r="B3181">
            <v>101650</v>
          </cell>
          <cell r="C3181" t="str">
            <v>LÂMPADA VAPOR DE SÓDIO 400 W - FORNECIMENTO E INSTALAÇÃO. AF_08/2020</v>
          </cell>
          <cell r="D3181" t="str">
            <v>UN</v>
          </cell>
          <cell r="E3181" t="str">
            <v>41,27</v>
          </cell>
        </row>
        <row r="3182">
          <cell r="B3182">
            <v>101651</v>
          </cell>
          <cell r="C3182" t="str">
            <v>SUBSTITUIÇÃO DE LÂMPADA PARA ILUMINAÇÃO PÚBLICA (NÃO INCLUI FORNECIMENTO). AF_08/2020</v>
          </cell>
          <cell r="D3182" t="str">
            <v>UN</v>
          </cell>
          <cell r="E3182" t="str">
            <v>68,62</v>
          </cell>
        </row>
        <row r="3183">
          <cell r="B3183">
            <v>101652</v>
          </cell>
          <cell r="C3183" t="str">
            <v>LUMINÁRIA FECHADA, PARA ILUMINAÇÃO PÚBLICA, PARA LÂMPADA DE VAPOR - FORNECIMENTO E INSTALAÇÃO (EXCLUSIVE LÂMPADA E REATOR). AF_08/2020</v>
          </cell>
          <cell r="D3183" t="str">
            <v>UN</v>
          </cell>
          <cell r="E3183" t="str">
            <v>695,92</v>
          </cell>
        </row>
        <row r="3184">
          <cell r="B3184">
            <v>101653</v>
          </cell>
          <cell r="C3184" t="str">
            <v>LUMINÁRIA ABERTA PARA ILUMINAÇÃO PÚBLICA, PARA LÂMPADA VAPOR DE MERCÚRIO ATÉ 400 W E MISTA ATÉ 500 W, COM BRAÇO EM TUBO DE AÇO GALV 1", COMPRIMENTO DE 1,50 M, PARA POSTE DE CONCRETO - FORNECIMENTO E INSTALAÇÃO (EXCLUSIVE LÂMPADA E REATOR). AF_08/2020</v>
          </cell>
          <cell r="D3184" t="str">
            <v>UN</v>
          </cell>
          <cell r="E3184" t="str">
            <v>333,41</v>
          </cell>
        </row>
        <row r="3185">
          <cell r="B3185">
            <v>101654</v>
          </cell>
          <cell r="C3185" t="str">
            <v>LUMINÁRIA DE LED PARA ILUMINAÇÃO PÚBLICA, DE 33 W ATÉ 50 W - FORNECIMENTO E INSTALAÇÃO. AF_08/2020</v>
          </cell>
          <cell r="D3185" t="str">
            <v>UN</v>
          </cell>
          <cell r="E3185" t="str">
            <v>256,93</v>
          </cell>
        </row>
        <row r="3186">
          <cell r="B3186">
            <v>101655</v>
          </cell>
          <cell r="C3186" t="str">
            <v>LUMINÁRIA DE LED PARA ILUMINAÇÃO PÚBLICA, DE 51 W ATÉ 67 W - FORNECIMENTO E INSTALAÇÃO. AF_08/2020</v>
          </cell>
          <cell r="D3186" t="str">
            <v>UN</v>
          </cell>
          <cell r="E3186" t="str">
            <v>409,63</v>
          </cell>
        </row>
        <row r="3187">
          <cell r="B3187">
            <v>101656</v>
          </cell>
          <cell r="C3187" t="str">
            <v>LUMINÁRIA DE LED PARA ILUMINAÇÃO PÚBLICA, DE 68 W ATÉ 97 W - FORNECIMENTO E INSTALAÇÃO. AF_08/2020</v>
          </cell>
          <cell r="D3187" t="str">
            <v>UN</v>
          </cell>
          <cell r="E3187" t="str">
            <v>445,28</v>
          </cell>
        </row>
        <row r="3188">
          <cell r="B3188">
            <v>101657</v>
          </cell>
          <cell r="C3188" t="str">
            <v>LUMINÁRIA DE LED PARA ILUMINAÇÃO PÚBLICA, DE 98 W ATÉ 137 W - FORNECIMENTO E INSTALAÇÃO. AF_08/2020</v>
          </cell>
          <cell r="D3188" t="str">
            <v>UN</v>
          </cell>
          <cell r="E3188" t="str">
            <v>521,23</v>
          </cell>
        </row>
        <row r="3189">
          <cell r="B3189">
            <v>101658</v>
          </cell>
          <cell r="C3189" t="str">
            <v>LUMINÁRIA DE LED PARA ILUMINAÇÃO PÚBLICA, DE 138 W ATÉ 180 W - FORNECIMENTO E INSTALAÇÃO. AF_08/2020</v>
          </cell>
          <cell r="D3189" t="str">
            <v>UN</v>
          </cell>
          <cell r="E3189" t="str">
            <v>677,39</v>
          </cell>
        </row>
        <row r="3190">
          <cell r="B3190">
            <v>101659</v>
          </cell>
          <cell r="C3190" t="str">
            <v>LUMINÁRIA DE LED PARA ILUMINAÇÃO PÚBLICA, DE 181 W ATÉ 239 W - FORNECIMENTO E INSTALAÇÃO. AF_08/2020</v>
          </cell>
          <cell r="D3190" t="str">
            <v>UN</v>
          </cell>
          <cell r="E3190" t="str">
            <v>774,51</v>
          </cell>
        </row>
        <row r="3191">
          <cell r="B3191">
            <v>101660</v>
          </cell>
          <cell r="C3191" t="str">
            <v>LUMINÁRIA DE LED PARA ILUMINAÇÃO PÚBLICA, DE 240 W ATÉ 350 W - FORNECIMENTO E INSTALAÇÃO. AF_08/2020</v>
          </cell>
          <cell r="D3191" t="str">
            <v>UN</v>
          </cell>
          <cell r="E3191" t="str">
            <v>1.232,99</v>
          </cell>
        </row>
        <row r="3192">
          <cell r="B3192">
            <v>101661</v>
          </cell>
          <cell r="C3192" t="str">
            <v>SUBSTITUIÇÃO DE LUMINÁRIA DE VAPOR DE MERCÚRIO/VAPOR DE SÓDIO POR LUMINÁRIA DE LED PARA ILUMINAÇÃO PÚBLICA (NÃO INCLUI FORNECIMENTO). AF_08/2020</v>
          </cell>
          <cell r="D3192" t="str">
            <v>UN</v>
          </cell>
          <cell r="E3192" t="str">
            <v>110,65</v>
          </cell>
        </row>
        <row r="3193">
          <cell r="B3193">
            <v>101662</v>
          </cell>
          <cell r="C3193" t="str">
            <v>LUMINÁRIA FECHADA PARA ILUMINAÇÃO PÚBLICA, COM REATOR DE PARTIDA RÁPIDA, COM LÂMPADA VAPOR DE MERCÚRIO 250 W - FORNECIMENTO E INSTALAÇÃO. AF_08/2020</v>
          </cell>
          <cell r="D3193" t="str">
            <v>UN</v>
          </cell>
          <cell r="E3193" t="str">
            <v>934,17</v>
          </cell>
        </row>
        <row r="3194">
          <cell r="B3194">
            <v>101663</v>
          </cell>
          <cell r="C3194" t="str">
            <v>ABRAÇADEIRA DE FIXAÇÃO DE BRAÇOS DE LUMINÁRIAS DE 2" - FORNECIMENTO E INSTALAÇÃO. AF_08/2020</v>
          </cell>
          <cell r="D3194" t="str">
            <v>UN</v>
          </cell>
          <cell r="E3194" t="str">
            <v>23,93</v>
          </cell>
        </row>
        <row r="3195">
          <cell r="B3195">
            <v>101664</v>
          </cell>
          <cell r="C3195" t="str">
            <v>ABRAÇADEIRA DE FIXAÇÃO DE BRAÇOS DE LUMINÁRIAS DE 3" - FORNECIMENTO E INSTALAÇÃO. AF_08/2020</v>
          </cell>
          <cell r="D3195" t="str">
            <v>UN</v>
          </cell>
          <cell r="E3195" t="str">
            <v>25,15</v>
          </cell>
        </row>
        <row r="3196">
          <cell r="B3196">
            <v>101665</v>
          </cell>
          <cell r="C3196" t="str">
            <v>ABRAÇADEIRA DE FIXAÇÃO DE BRAÇOS DE LUMINÁRIAS DE 4" - FORNECIMENTO E INSTALAÇÃO. AF_08/2020</v>
          </cell>
          <cell r="D3196" t="str">
            <v>UN</v>
          </cell>
          <cell r="E3196" t="str">
            <v>30,38</v>
          </cell>
        </row>
        <row r="3197">
          <cell r="B3197">
            <v>101666</v>
          </cell>
          <cell r="C3197" t="str">
            <v>REFLETOR RETANGULAR FECHADO, COM LÂMPADA VAPOR METÁLICO 400 W - FORNECIMENTO E INSTALAÇÃO. AF_08/2020</v>
          </cell>
          <cell r="D3197" t="str">
            <v>UN</v>
          </cell>
          <cell r="E3197" t="str">
            <v>480,40</v>
          </cell>
        </row>
        <row r="3198">
          <cell r="B3198">
            <v>102085</v>
          </cell>
          <cell r="C3198" t="str">
            <v>LUMINÁRIA ESTANQUE COM PROTEÇÃO CONTRA ÁGUA, POEIRA OU IMPACTOS - FORNECIMENTO E INSTALAÇÃO. AF_08/2020</v>
          </cell>
          <cell r="D3198" t="str">
            <v>UN</v>
          </cell>
          <cell r="E3198" t="str">
            <v>270,77</v>
          </cell>
        </row>
        <row r="3199">
          <cell r="B3199">
            <v>100578</v>
          </cell>
          <cell r="C3199" t="str">
            <v>ASSENTAMENTO DE POSTE DE CONCRETO COM COMPRIMENTO NOMINAL DE 9 M, CARGA NOMINAL MENOR OU IGUAL A 1000 DAN, ENGASTAMENTO SIMPLES COM 1,5 M DE SOLO (NÃO INCLUI FORNECIMENTO). AF_11/2019</v>
          </cell>
          <cell r="D3199" t="str">
            <v>UN</v>
          </cell>
          <cell r="E3199" t="str">
            <v>489,59</v>
          </cell>
        </row>
        <row r="3200">
          <cell r="B3200">
            <v>100579</v>
          </cell>
          <cell r="C3200" t="str">
            <v>ASSENTAMENTO DE POSTE DE CONCRETO COM COMPRIMENTO NOMINAL DE 10 M, CARGA NOMINAL MENOR OU IGUAL A 1000 DAN, ENGASTAMENTO SIMPLES COM 1,6 M DE SOLO (NÃO INCLUI FORNECIMENTO). AF_11/2019</v>
          </cell>
          <cell r="D3200" t="str">
            <v>UN</v>
          </cell>
          <cell r="E3200" t="str">
            <v>537,78</v>
          </cell>
        </row>
        <row r="3201">
          <cell r="B3201">
            <v>100580</v>
          </cell>
          <cell r="C3201" t="str">
            <v>ASSENTAMENTO DE POSTE DE CONCRETO COM COMPRIMENTO NOMINAL DE 10 M, CARGA NOMINAL MAIOR QUE 1000 DAN, ENGASTAMENTO SIMPLES COM 1,6 M DE SOLO (NÃO INCLUI FORNECIMENTO). AF_11/2019</v>
          </cell>
          <cell r="D3201" t="str">
            <v>UN</v>
          </cell>
          <cell r="E3201" t="str">
            <v>579,00</v>
          </cell>
        </row>
        <row r="3202">
          <cell r="B3202">
            <v>100581</v>
          </cell>
          <cell r="C3202" t="str">
            <v>ASSENTAMENTO DE POSTE DE CONCRETO COM COMPRIMENTO NOMINAL DE 10,5 M, CARGA NOMINAL MENOR OU IGUAL A 1000 DAN, ENGASTAMENTO SIMPLES COM 1,65 M DE SOLO (NÃO INCLUI FORNECIMENTO). AF_11/2019</v>
          </cell>
          <cell r="D3202" t="str">
            <v>UN</v>
          </cell>
          <cell r="E3202" t="str">
            <v>561,67</v>
          </cell>
        </row>
        <row r="3203">
          <cell r="B3203">
            <v>100582</v>
          </cell>
          <cell r="C3203" t="str">
            <v>ASSENTAMENTO DE POSTE DE CONCRETO COM COMPRIMENTO NOMINAL DE 10,5 M, CARGA NOMINAL MAIOR QUE 1000 DAN, ENGASTAMENTO SIMPLES COM 1,65 M DE SOLO (NÃO INCLUI FORNECIMENTO). AF_11/2019</v>
          </cell>
          <cell r="D3203" t="str">
            <v>UN</v>
          </cell>
          <cell r="E3203" t="str">
            <v>635,82</v>
          </cell>
        </row>
        <row r="3204">
          <cell r="B3204">
            <v>100583</v>
          </cell>
          <cell r="C3204" t="str">
            <v>ASSENTAMENTO DE POSTE DE CONCRETO COM COMPRIMENTO NOMINAL DE 11 M, CARGA NOMINAL MENOR OU IGUAL A 1000 DAN, ENGASTAMENTO SIMPLES COM 1,7 M DE SOLO (NÃO INCLUI FORNECIMENTO). AF_11/2019</v>
          </cell>
          <cell r="D3204" t="str">
            <v>UN</v>
          </cell>
          <cell r="E3204" t="str">
            <v>586,96</v>
          </cell>
        </row>
        <row r="3205">
          <cell r="B3205">
            <v>100584</v>
          </cell>
          <cell r="C3205" t="str">
            <v>ASSENTAMENTO DE POSTE DE CONCRETO COM COMPRIMENTO NOMINAL DE 11 M, CARGA NOMINAL MAIOR QUE 1000 DAN, ENGASTAMENTO SIMPLES COM 1,7 M DE SOLO (NÃO INCLUI FORNECIMENTO). AF_11/2019</v>
          </cell>
          <cell r="D3205" t="str">
            <v>UN</v>
          </cell>
          <cell r="E3205" t="str">
            <v>631,65</v>
          </cell>
        </row>
        <row r="3206">
          <cell r="B3206">
            <v>100585</v>
          </cell>
          <cell r="C3206" t="str">
            <v>ASSENTAMENTO DE POSTE DE CONCRETO COM COMPRIMENTO NOMINAL DE 12 M, CARGA NOMINAL MENOR OU IGUAL A 1000 DAN, ENGASTAMENTO SIMPLES COM 1,8 M DE SOLO (NÃO INCLUI FORNECIMENTO). AF_11/2019</v>
          </cell>
          <cell r="D3206" t="str">
            <v>UN</v>
          </cell>
          <cell r="E3206" t="str">
            <v>636,35</v>
          </cell>
        </row>
        <row r="3207">
          <cell r="B3207">
            <v>100586</v>
          </cell>
          <cell r="C3207" t="str">
            <v>ASSENTAMENTO DE POSTE DE CONCRETO COM COMPRIMENTO NOMINAL DE 12 M, CARGA NOMINAL MAIOR QUE 1000 DAN, ENGASTAMENTO SIMPLES COM 1,8 M DE SOLO (NÃO INCLUI FORNECIMENTO). AF_11/2019</v>
          </cell>
          <cell r="D3207" t="str">
            <v>UN</v>
          </cell>
          <cell r="E3207" t="str">
            <v>707,65</v>
          </cell>
        </row>
        <row r="3208">
          <cell r="B3208">
            <v>100587</v>
          </cell>
          <cell r="C3208" t="str">
            <v>ASSENTAMENTO DE POSTE DE CONCRETO COM COMPRIMENTO NOMINAL DE 13 M, CARGA NOMINAL MENOR OU IGUAL A 1000 DAN, ENGASTAMENTO SIMPLES COM 1,9 M DE SOLO (NÃO INCLUI FORNECIMENTO). AF_11/2019</v>
          </cell>
          <cell r="D3208" t="str">
            <v>UN</v>
          </cell>
          <cell r="E3208" t="str">
            <v>687,10</v>
          </cell>
        </row>
        <row r="3209">
          <cell r="B3209">
            <v>100588</v>
          </cell>
          <cell r="C3209" t="str">
            <v>ASSENTAMENTO DE POSTE DE CONCRETO COM COMPRIMENTO NOMINAL DE 13 M, CARGA NOMINAL MAIOR QUE 1000 DAN, ENGASTAMENTO SIMPLES COM 1,9 M DE SOLO (NÃO INCLUI FORNECIMENTO). AF_11/2019</v>
          </cell>
          <cell r="D3209" t="str">
            <v>UN</v>
          </cell>
          <cell r="E3209" t="str">
            <v>742,55</v>
          </cell>
        </row>
        <row r="3210">
          <cell r="B3210">
            <v>100589</v>
          </cell>
          <cell r="C3210" t="str">
            <v>ASSENTAMENTO DE POSTE DE CONCRETO COM COMPRIMENTO NOMINAL DE 13,5 M, CARGA NOMINAL MENOR OU IGUAL A 1000 DAN, ENGASTAMENTO SIMPLES COM 1,95 M DE SOLO (NÃO INCLUI FORNECIMENTO). AF_11/2019</v>
          </cell>
          <cell r="D3210" t="str">
            <v>UN</v>
          </cell>
          <cell r="E3210" t="str">
            <v>750,59</v>
          </cell>
        </row>
        <row r="3211">
          <cell r="B3211">
            <v>100590</v>
          </cell>
          <cell r="C3211" t="str">
            <v>ASSENTAMENTO DE POSTE DE CONCRETO COM COMPRIMENTO NOMINAL DE 13,5 M, CARGA NOMINAL MAIOR QUE 1000 DAN, ENGASTAMENTO SIMPLES COM 1,95 M DE SOLO (NÃO INCLUI FORNECIMENTO). AF_11/2019</v>
          </cell>
          <cell r="D3211" t="str">
            <v>UN</v>
          </cell>
          <cell r="E3211" t="str">
            <v>805,13</v>
          </cell>
        </row>
        <row r="3212">
          <cell r="B3212">
            <v>100591</v>
          </cell>
          <cell r="C3212" t="str">
            <v>ASSENTAMENTO DE POSTE DE CONCRETO COM COMPRIMENTO NOMINAL DE 14 M, CARGA NOMINAL MENOR OU IGUAL A 1000 DAN, ENGASTAMENTO SIMPLES COM 2 M DE SOLO (NÃO INCLUI FORNECIMENTO). AF_11/2019</v>
          </cell>
          <cell r="D3212" t="str">
            <v>UN</v>
          </cell>
          <cell r="E3212" t="str">
            <v>752,54</v>
          </cell>
        </row>
        <row r="3213">
          <cell r="B3213">
            <v>100592</v>
          </cell>
          <cell r="C3213" t="str">
            <v>ASSENTAMENTO DE POSTE DE CONCRETO COM COMPRIMENTO NOMINAL DE 14 M, CARGA NOMINAL MAIOR QUE 1000 DAN, ENGASTAMENTO SIMPLES COM 2 M DE SOLO (NÃO INCLUI FORNECIMENTO). AF_11/2019</v>
          </cell>
          <cell r="D3213" t="str">
            <v>UN</v>
          </cell>
          <cell r="E3213" t="str">
            <v>797,79</v>
          </cell>
        </row>
        <row r="3214">
          <cell r="B3214">
            <v>100593</v>
          </cell>
          <cell r="C3214" t="str">
            <v>ASSENTAMENTO DE POSTE DE CONCRETO COM COMPRIMENTO NOMINAL DE 15 M, CARGA NOMINAL MENOR OU IGUAL A 1000 DAN, ENGASTAMENTO SIMPLES COM 2,1 M DE SOLO (NÃO INCLUI FORNECIMENTO). AF_11/2019</v>
          </cell>
          <cell r="D3214" t="str">
            <v>UN</v>
          </cell>
          <cell r="E3214" t="str">
            <v>805,82</v>
          </cell>
        </row>
        <row r="3215">
          <cell r="B3215">
            <v>100594</v>
          </cell>
          <cell r="C3215" t="str">
            <v>ASSENTAMENTO DE POSTE DE CONCRETO COM COMPRIMENTO NOMINAL DE 15 M, CARGA NOMINAL MAIOR QUE 1000 DAN, ENGASTAMENTO SIMPLES COM 2,1 M DE SOLO (NÃO INCLUI FORNECIMENTO). AF_11/2019</v>
          </cell>
          <cell r="D3215" t="str">
            <v>UN</v>
          </cell>
          <cell r="E3215" t="str">
            <v>882,74</v>
          </cell>
        </row>
        <row r="3216">
          <cell r="B3216">
            <v>100595</v>
          </cell>
          <cell r="C3216" t="str">
            <v>ASSENTAMENTO DE POSTE DE CONCRETO COM COMPRIMENTO NOMINAL DE 18 M, CARGA NOMINAL MENOR OU IGUAL A 1000 DAN, ENGASTAMENTO SIMPLES COM 2,4 M DE SOLO (NÃO INCLUI FORNECIMENTO). AF_11/2019</v>
          </cell>
          <cell r="D3216" t="str">
            <v>UN</v>
          </cell>
          <cell r="E3216" t="str">
            <v>965,48</v>
          </cell>
        </row>
        <row r="3217">
          <cell r="B3217">
            <v>100596</v>
          </cell>
          <cell r="C3217" t="str">
            <v>ASSENTAMENTO DE POSTE DE CONCRETO COM COMPRIMENTO NOMINAL DE 18 M, CARGA NOMINAL MAIOR QUE 1000 DAN, ENGASTAMENTO SIMPLES COM 2,4 M DE SOLO (NÃO INCLUI FORNECIMENTO). AF_11/2019</v>
          </cell>
          <cell r="D3217" t="str">
            <v>UN</v>
          </cell>
          <cell r="E3217" t="str">
            <v>1.069,49</v>
          </cell>
        </row>
        <row r="3218">
          <cell r="B3218">
            <v>100597</v>
          </cell>
          <cell r="C3218" t="str">
            <v>ASSENTAMENTO DE POSTE DE CONCRETO COM COMPRIMENTO NOMINAL DE 20 M, CARGA NOMINAL MENOR OU IGUAL A 1000 DAN, ENGASTAMENTO SIMPLES COM 2,6 M DE SOLO (NÃO INCLUI FORNECIMENTO). AF_11/2019</v>
          </cell>
          <cell r="D3218" t="str">
            <v>UN</v>
          </cell>
          <cell r="E3218" t="str">
            <v>1.107,25</v>
          </cell>
        </row>
        <row r="3219">
          <cell r="B3219">
            <v>100598</v>
          </cell>
          <cell r="C3219" t="str">
            <v>ASSENTAMENTO DE POSTE DE CONCRETO COM COMPRIMENTO NOMINAL DE 20 M, CARGA NOMINAL MAIOR QUE 1000, ENGASTAMENTO SIMPLES COM 2,6 M DE SOLO (NÃO INCLUI FORNECIMENTO). AF_11/2019</v>
          </cell>
          <cell r="D3219" t="str">
            <v>UN</v>
          </cell>
          <cell r="E3219" t="str">
            <v>1.193,00</v>
          </cell>
        </row>
        <row r="3220">
          <cell r="B3220">
            <v>100599</v>
          </cell>
          <cell r="C3220" t="str">
            <v>ASSENTAMENTO DE POSTE DE CONCRETO COM COMPRIMENTO NOMINAL DE 9 M, CARGA NOMINAL DE 150 DAN, ENGASTAMENTO BASE CONCRETADA COM 1 M DE CONCRETO E 0,5 M DE SOLO (NÃO INCLUI FORNECIMENTO). AF_11/2019</v>
          </cell>
          <cell r="D3220" t="str">
            <v>UN</v>
          </cell>
          <cell r="E3220" t="str">
            <v>516,06</v>
          </cell>
        </row>
        <row r="3221">
          <cell r="B3221">
            <v>100600</v>
          </cell>
          <cell r="C3221" t="str">
            <v>ASSENTAMENTO DE POSTE DE CONCRETO COM COMPRIMENTO NOMINAL DE 9 M, CARGA NOMINAL DE 300 DAN, ENGASTAMENTO BASE CONCRETADA COM 1 M DE CONCRETO E 0,5 M DE SOLO (NÃO INCLUI FORNECIMENTO). AF_11/2019</v>
          </cell>
          <cell r="D3221" t="str">
            <v>UN</v>
          </cell>
          <cell r="E3221" t="str">
            <v>602,53</v>
          </cell>
        </row>
        <row r="3222">
          <cell r="B3222">
            <v>100601</v>
          </cell>
          <cell r="C3222" t="str">
            <v>ASSENTAMENTO DE POSTE DE CONCRETO COM COMPRIMENTO NOMINAL DE 9 M, CARGA NOMINAL DE 400 DAN, ENGASTAMENTO BASE CONCRETADA COM 1 M DE CONCRETO E 0,5 M DE SOLO (NÃO INCLUI FORNECIMENTO). AF_11/2019</v>
          </cell>
          <cell r="D3222" t="str">
            <v>UN</v>
          </cell>
          <cell r="E3222" t="str">
            <v>752,13</v>
          </cell>
        </row>
        <row r="3223">
          <cell r="B3223">
            <v>100602</v>
          </cell>
          <cell r="C3223" t="str">
            <v>ASSENTAMENTO DE POSTE DE CONCRETO COM COMPRIMENTO NOMINAL DE 9 M, CARGA NOMINAL DE 600 DAN, ENGASTAMENTO BASE CONCRETADA COM 1 M DE CONCRETO E 0,5 M DE SOLO (NÃO INCLUI FORNECIMENTO). AF_11/2019</v>
          </cell>
          <cell r="D3223" t="str">
            <v>UN</v>
          </cell>
          <cell r="E3223" t="str">
            <v>938,72</v>
          </cell>
        </row>
        <row r="3224">
          <cell r="B3224">
            <v>100603</v>
          </cell>
          <cell r="C3224" t="str">
            <v>ASSENTAMENTO DE POSTE DE CONCRETO COM COMPRIMENTO NOMINAL DE 9 M, CARGA NOMINAL DE 1000 DAN, ENGASTAMENTO BASE CONCRETADA COM 1 M DE CONCRETO E 0,5 M DE SOLO (NÃO INCLUI FORNECIMENTO). AF_11/2019</v>
          </cell>
          <cell r="D3224" t="str">
            <v>UN</v>
          </cell>
          <cell r="E3224" t="str">
            <v>1.417,48</v>
          </cell>
        </row>
        <row r="3225">
          <cell r="B3225">
            <v>100604</v>
          </cell>
          <cell r="C3225" t="str">
            <v>ASSENTAMENTO DE POSTE DE CONCRETO COM COMPRIMENTO NOMINAL DE 10 M, CARGA NOMINAL DE 300 DAN, ENGASTAMENTO BASE CONCRETADA COM 1 M DE CONCRETO E 0,6 M DE SOLO (NÃO INCLUI FORNECIMENTO). AF_11/2019</v>
          </cell>
          <cell r="D3225" t="str">
            <v>UN</v>
          </cell>
          <cell r="E3225" t="str">
            <v>641,79</v>
          </cell>
        </row>
        <row r="3226">
          <cell r="B3226">
            <v>100605</v>
          </cell>
          <cell r="C3226" t="str">
            <v>ASSENTAMENTO DE POSTE DE CONCRETO COM COMPRIMENTO NOMINAL DE 10 M, CARGA NOMINAL DE 600 DAN, ENGASTAMENTO BASE CONCRETADA COM 1 M DE CONCRETO E 0,6 M DE SOLO (NÃO INCLUI FORNECIMENTO). AF_11/2019</v>
          </cell>
          <cell r="D3226" t="str">
            <v>UN</v>
          </cell>
          <cell r="E3226" t="str">
            <v>985,29</v>
          </cell>
        </row>
        <row r="3227">
          <cell r="B3227">
            <v>100606</v>
          </cell>
          <cell r="C3227" t="str">
            <v>ASSENTAMENTO DE POSTE DE CONCRETO COM COMPRIMENTO NOMINAL DE 10 M, CARGA NOMINAL DE 1000 DAN, ENGASTAMENTO BASE CONCRETADA COM 1 M DE CONCRETO E 0,6 M DE SOLO (NÃO INCLUI FORNECIMENTO). AF_11/2019</v>
          </cell>
          <cell r="D3227" t="str">
            <v>UN</v>
          </cell>
          <cell r="E3227" t="str">
            <v>1.473,36</v>
          </cell>
        </row>
        <row r="3228">
          <cell r="B3228">
            <v>100607</v>
          </cell>
          <cell r="C3228" t="str">
            <v>ASSENTAMENTO DE POSTE DE CONCRETO COM COMPRIMENTO NOMINAL DE 10,5 M, CARGA NOMINAL DE 300 DAN, ENGASTAMENTO BASE CONCRETADA COM 1 M DE CONCRETO E 0,65 M DE SOLO (NÃO INCLUI FORNECIMENTO). AF_11/2019</v>
          </cell>
          <cell r="D3228" t="str">
            <v>UN</v>
          </cell>
          <cell r="E3228" t="str">
            <v>660,50</v>
          </cell>
        </row>
        <row r="3229">
          <cell r="B3229">
            <v>100608</v>
          </cell>
          <cell r="C3229" t="str">
            <v>ASSENTAMENTO DE POSTE DE CONCRETO COM COMPRIMENTO NOMINAL DE 10,5 M, CARGA NOMINAL DE 600 DAN, ENGASTAMENTO BASE CONCRETADA COM 1 M DE CONCRETO E 0,65 M DE SOLO (NÃO INCLUI FORNECIMENTO). AF_11/2019</v>
          </cell>
          <cell r="D3229" t="str">
            <v>UN</v>
          </cell>
          <cell r="E3229" t="str">
            <v>1.008,24</v>
          </cell>
        </row>
        <row r="3230">
          <cell r="B3230">
            <v>100609</v>
          </cell>
          <cell r="C3230" t="str">
            <v>ASSENTAMENTO DE POSTE DE CONCRETO COM COMPRIMENTO NOMINAL DE 10,5 M, CARGA NOMINAL DE 1000 DAN, ENGASTAMENTO BASE CONCRETADA COM 1 M DE CONCRETO E 0,65 M DE SOLO (NÃO INCLUI FORNECIMENTO). AF_11/2019</v>
          </cell>
          <cell r="D3230" t="str">
            <v>UN</v>
          </cell>
          <cell r="E3230" t="str">
            <v>1.503,00</v>
          </cell>
        </row>
        <row r="3231">
          <cell r="B3231">
            <v>100610</v>
          </cell>
          <cell r="C3231" t="str">
            <v>ASSENTAMENTO DE POSTE DE CONCRETO COM COMPRIMENTO NOMINAL DE 11 M, CARGA NOMINAL DE 300 DAN, ENGASTAMENTO BASE CONCRETADA COM 1 M DE CONCRETO E 0,7 M DE SOLO (NÃO INCLUI FORNECIMENTO). AF_11/2019</v>
          </cell>
          <cell r="D3231" t="str">
            <v>UN</v>
          </cell>
          <cell r="E3231" t="str">
            <v>679,23</v>
          </cell>
        </row>
        <row r="3232">
          <cell r="B3232">
            <v>100611</v>
          </cell>
          <cell r="C3232" t="str">
            <v>ASSENTAMENTO DE POSTE DE CONCRETO COM COMPRIMENTO NOMINAL DE 11 M, CARGA NOMINAL DE 400 DAN, ENGASTAMENTO BASE CONCRETADA COM 1 M DE CONCRETO E 0,7 M DE SOLO (NÃO INCLUI FORNECIMENTO). AF_11/2019</v>
          </cell>
          <cell r="D3232" t="str">
            <v>UN</v>
          </cell>
          <cell r="E3232" t="str">
            <v>835,29</v>
          </cell>
        </row>
        <row r="3233">
          <cell r="B3233">
            <v>100612</v>
          </cell>
          <cell r="C3233" t="str">
            <v>ASSENTAMENTO DE POSTE DE CONCRETO COM COMPRIMENTO NOMINAL DE 11 M, CARGA NOMINAL DE 600 DAN, ENGASTAMENTO BASE CONCRETADA COM 1 M DE CONCRETO E 0,7 M DE SOLO (NÃO INCLUI FORNECIMENTO). AF_11/2019</v>
          </cell>
          <cell r="D3233" t="str">
            <v>UN</v>
          </cell>
          <cell r="E3233" t="str">
            <v>1.030,85</v>
          </cell>
        </row>
        <row r="3234">
          <cell r="B3234">
            <v>100613</v>
          </cell>
          <cell r="C3234" t="str">
            <v>ASSENTAMENTO DE POSTE DE CONCRETO COM COMPRIMENTO NOMINAL DE 11 M, CARGA NOMINAL DE 1000 DAN, ENGASTAMENTO BASE CONCRETADA COM 1 M DE CONCRETO E 0,7 M DE SOLO (NÃO INCLUI FORNECIMENTO). AF_11/2019</v>
          </cell>
          <cell r="D3234" t="str">
            <v>UN</v>
          </cell>
          <cell r="E3234" t="str">
            <v>1.531,94</v>
          </cell>
        </row>
        <row r="3235">
          <cell r="B3235">
            <v>100614</v>
          </cell>
          <cell r="C3235" t="str">
            <v>ASSENTAMENTO DE POSTE DE CONCRETO COM COMPRIMENTO NOMINAL DE 12 M, CARGA NOMINAL DE 400 DAN, ENGASTAMENTO BASE CONCRETADA COM 1 M DE CONCRETO E 0,8 M DE SOLO (NÃO INCLUI FORNECIMENTO). AF_11/2019</v>
          </cell>
          <cell r="D3235" t="str">
            <v>UN</v>
          </cell>
          <cell r="E3235" t="str">
            <v>876,23</v>
          </cell>
        </row>
        <row r="3236">
          <cell r="B3236">
            <v>100615</v>
          </cell>
          <cell r="C3236" t="str">
            <v>ASSENTAMENTO DE POSTE DE CONCRETO COM COMPRIMENTO NOMINAL DE 12 M, CARGA NOMINAL DE 600 DAN, ENGASTAMENTO BASE CONCRETADA COM 1 M DE CONCRETO E 0,8 M DE SOLO (NÃO INCLUI FORNECIMENTO). AF_11/2019</v>
          </cell>
          <cell r="D3236" t="str">
            <v>UN</v>
          </cell>
          <cell r="E3236" t="str">
            <v>1.075,70</v>
          </cell>
        </row>
        <row r="3237">
          <cell r="B3237">
            <v>100616</v>
          </cell>
          <cell r="C3237" t="str">
            <v>ASSENTAMENTO DE POSTE DE CONCRETO COM COMPRIMENTO NOMINAL DE 12 M, CARGA NOMINAL DE 1000 DAN, ENGASTAMENTO BASE CONCRETADA COM 1 M DE CONCRETO E 0,8 M DE SOLO (NÃO INCLUI FORNECIMENTO). AF_11/2019</v>
          </cell>
          <cell r="D3237" t="str">
            <v>UN</v>
          </cell>
          <cell r="E3237" t="str">
            <v>1.592,40</v>
          </cell>
        </row>
        <row r="3238">
          <cell r="B3238">
            <v>100617</v>
          </cell>
          <cell r="C3238" t="str">
            <v>ASSENTAMENTO DE POSTE DE CONCRETO COM COMPRIMENTO NOMINAL DE 13 M, CARGA NOMINAL DE 600 DAN, ENGASTAMENTO BASE CONCRETADA COM 1 M DE CONCRETO E 0,9 M DE SOLO (NÃO INCLUI FORNECIMENTO). AF_11/2019</v>
          </cell>
          <cell r="D3238" t="str">
            <v>UN</v>
          </cell>
          <cell r="E3238" t="str">
            <v>1.120,31</v>
          </cell>
        </row>
        <row r="3239">
          <cell r="B3239">
            <v>100618</v>
          </cell>
          <cell r="C3239" t="str">
            <v>ASSENTAMENTO DE POSTE DE CONCRETO COM COMPRIMENTO NOMINAL DE 13 M, CARGA NOMINAL DE 1000 DAN, ENGASTAMENTO BASE CONCRETADA COM 1 M DE CONCRETO E 0,9 M DE SOLO - SOMENTE INSTALAÇÃO, SEM FORNECIMENTO. AF_11/2019</v>
          </cell>
          <cell r="D3239" t="str">
            <v>UN</v>
          </cell>
          <cell r="E3239" t="str">
            <v>1.659,15</v>
          </cell>
        </row>
        <row r="3240">
          <cell r="B3240">
            <v>100619</v>
          </cell>
          <cell r="C3240" t="str">
            <v>POSTE DECORATIVO PARA JARDIM EM AÇO TUBULAR, H = *2,5* M, SEM LUMINÁRIA - FORNECIMENTO E INSTALAÇÃO. AF_11/2019</v>
          </cell>
          <cell r="D3240" t="str">
            <v>UN</v>
          </cell>
          <cell r="E3240" t="str">
            <v>627,45</v>
          </cell>
        </row>
        <row r="3241">
          <cell r="B3241">
            <v>100620</v>
          </cell>
          <cell r="C3241" t="str">
            <v>POSTE DE AÇO CONICO CONTÍNUO CURVO SIMPLES, FLANGEADO, H=9M, INCLUSIVE LUMINÁRIA, SEM LÂMPADA - FORNECIMENTO E INSTALACAO. AF_11/2019</v>
          </cell>
          <cell r="D3241" t="str">
            <v>UN</v>
          </cell>
          <cell r="E3241" t="str">
            <v>3.997,64</v>
          </cell>
        </row>
        <row r="3242">
          <cell r="B3242">
            <v>100621</v>
          </cell>
          <cell r="C3242" t="str">
            <v>POSTE DE AÇO CONICO CONTÍNUO CURVO DUPLO, FLANGEADO, H=9M, INCLUSIVE LUMINÁRIAS, SEM LÂMPADAS - FORNECIMENTO E INSTALACAO. AF_11/2019</v>
          </cell>
          <cell r="D3242" t="str">
            <v>UN</v>
          </cell>
          <cell r="E3242" t="str">
            <v>4.557,69</v>
          </cell>
        </row>
        <row r="3243">
          <cell r="B3243">
            <v>100622</v>
          </cell>
          <cell r="C3243" t="str">
            <v>POSTE DE AÇO CONICO CONTÍNUO CURVO SIMPLES, ENGASTADO, H=9M, INCLUSIVE LUMINÁRIA, SEM LÂMPADA - FORNECIMENTO E INSTALACAO. AF_11/2019</v>
          </cell>
          <cell r="D3243" t="str">
            <v>UN</v>
          </cell>
          <cell r="E3243" t="str">
            <v>2.901,30</v>
          </cell>
        </row>
        <row r="3244">
          <cell r="B3244">
            <v>100623</v>
          </cell>
          <cell r="C3244" t="str">
            <v>POSTE DE AÇO CONICO CONTÍNUO CURVO DUPLO, ENGASTADO, H=9M, INCLUSIVE LUMINÁRIAS, SEM LÂMPADAS - FORNECIMENTO E INSTALACAO. AF_11/2019</v>
          </cell>
          <cell r="D3244" t="str">
            <v>UN</v>
          </cell>
          <cell r="E3244" t="str">
            <v>3.135,14</v>
          </cell>
        </row>
        <row r="3245">
          <cell r="B3245">
            <v>97600</v>
          </cell>
          <cell r="C3245" t="str">
            <v>REFLETOR EM ALUMÍNIO, DE SUPORTE E ALÇA, COM 1 LÂMPADA VAPOR DE MERCÚRIO DE 125 W, COM REATOR ALTO FATOR DE POTÊNCIA - FORNECIMENTO E INSTALAÇÃO. AF_02/2020</v>
          </cell>
          <cell r="D3245" t="str">
            <v>UN</v>
          </cell>
          <cell r="E3245" t="str">
            <v>380,35</v>
          </cell>
        </row>
        <row r="3246">
          <cell r="B3246">
            <v>97601</v>
          </cell>
          <cell r="C3246" t="str">
            <v>REFLETOR EM ALUMÍNIO, DE SUPORTE E ALÇA, COM LÂMPADA VAPOR DE MERCÚRIO DE 250 W, COM REATOR ALTO FATOR DE POTÊNCIA - FORNECIMENTO E INSTALAÇÃO. AF_02/2020</v>
          </cell>
          <cell r="D3246" t="str">
            <v>UN</v>
          </cell>
          <cell r="E3246" t="str">
            <v>391,10</v>
          </cell>
        </row>
        <row r="3247">
          <cell r="B3247">
            <v>97605</v>
          </cell>
          <cell r="C3247" t="str">
            <v>LUMINÁRIA ARANDELA TIPO MEIA LUA, DE SOBREPOR, COM 1 LÂMPADA LED DE 6 W, SEM REATOR - FORNECIMENTO E INSTALAÇÃO. AF_02/2020</v>
          </cell>
          <cell r="D3247" t="str">
            <v>UN</v>
          </cell>
          <cell r="E3247" t="str">
            <v>120,49</v>
          </cell>
        </row>
        <row r="3248">
          <cell r="B3248">
            <v>97606</v>
          </cell>
          <cell r="C3248" t="str">
            <v>LUMINÁRIA ARANDELA TIPO MEIA LUA, DE SOBREPOR, COM 1 LÂMPADA FLUORESCENTE DE 15 W, SEM REATOR - FORNECIMENTO E INSTALAÇÃO. AF_02/2020</v>
          </cell>
          <cell r="D3248" t="str">
            <v>UN</v>
          </cell>
          <cell r="E3248" t="str">
            <v>122,94</v>
          </cell>
        </row>
        <row r="3249">
          <cell r="B3249">
            <v>97607</v>
          </cell>
          <cell r="C3249" t="str">
            <v>LUMINÁRIA ARANDELA TIPO TARTARUGA, DE SOBREPOR, COM 1 LÂMPADA LED DE 6 W, SEM REATOR - FORNECIMENTO E INSTALAÇÃO. AF_02/2020</v>
          </cell>
          <cell r="D3249" t="str">
            <v>UN</v>
          </cell>
          <cell r="E3249" t="str">
            <v>146,65</v>
          </cell>
        </row>
        <row r="3250">
          <cell r="B3250">
            <v>97608</v>
          </cell>
          <cell r="C3250" t="str">
            <v>LUMINÁRIA ARANDELA TIPO TARTARUGA, COM GRADE, DE SOBREPOR, COM 1 LÂMPADA FLUORESCENTE DE 15 W, SEM REATOR - FORNECIMENTO E INSTALAÇÃO. AF_02/2020</v>
          </cell>
          <cell r="D3250" t="str">
            <v>UN</v>
          </cell>
          <cell r="E3250" t="str">
            <v>149,10</v>
          </cell>
        </row>
        <row r="3251">
          <cell r="B3251">
            <v>102102</v>
          </cell>
          <cell r="C3251" t="str">
            <v>TRANSFORMADOR DE DISTRIBUIÇÃO, 30 KVA, TRIFÁSICO, 60 HZ, CLASSE 15 KV, IMERSO EM ÓLEO MINERAL, INSTALAÇÃO EM POSTE (NÃO INCLUSO SUPORTE) - FORNECIMENTO E INSTALAÇÃO. AF_12/2020</v>
          </cell>
          <cell r="D3251" t="str">
            <v>UN</v>
          </cell>
          <cell r="E3251" t="str">
            <v>15.228,03</v>
          </cell>
        </row>
        <row r="3252">
          <cell r="B3252">
            <v>102103</v>
          </cell>
          <cell r="C3252" t="str">
            <v>TRANSFORMADOR DE DISTRIBUIÇÃO, 45 KVA, TRIFÁSICO, 60 HZ, CLASSE 15 KV, IMERSO EM ÓLEO MINERAL, INSTALAÇÃO EM POSTE (NÃO INCLUSO SUPORTE) - FORNECIMENTO E INSTALAÇÃO. AF_12/2020</v>
          </cell>
          <cell r="D3252" t="str">
            <v>UN</v>
          </cell>
          <cell r="E3252" t="str">
            <v>16.972,93</v>
          </cell>
        </row>
        <row r="3253">
          <cell r="B3253">
            <v>102104</v>
          </cell>
          <cell r="C3253" t="str">
            <v>TRANSFORMADOR DE DISTRIBUIÇÃO, 75 KVA, TRIFÁSICO, 60 HZ, CLASSE 15 KV, IMERSO EM ÓLEO MINERAL, INSTALAÇÃO EM POSTE (NÃO INCLUSO SUPORTE) - FORNECIMENTO E INSTALAÇÃO. AF_12/2020</v>
          </cell>
          <cell r="D3253" t="str">
            <v>UN</v>
          </cell>
          <cell r="E3253" t="str">
            <v>21.845,49</v>
          </cell>
        </row>
        <row r="3254">
          <cell r="B3254">
            <v>102105</v>
          </cell>
          <cell r="C3254" t="str">
            <v>TRANSFORMADOR DE DISTRIBUIÇÃO, 112,5 KVA, TRIFÁSICO, 60 HZ, CLASSE 15 KV, IMERSO EM ÓLEO MINERAL, INSTALAÇÃO EM POSTE (NÃO INCLUSO SUPORTE) - FORNECIMENTO E INSTALAÇÃO. AF_12/2020</v>
          </cell>
          <cell r="D3254" t="str">
            <v>UN</v>
          </cell>
          <cell r="E3254" t="str">
            <v>26.908,70</v>
          </cell>
        </row>
        <row r="3255">
          <cell r="B3255">
            <v>102106</v>
          </cell>
          <cell r="C3255" t="str">
            <v>TRANSFORMADOR DE DISTRIBUIÇÃO, 150 KVA, TRIFÁSICO, 60 HZ, CLASSE 15 KV, IMERSO EM ÓLEO MINERAL, INSTALAÇÃO EM POSTE (NÃO INCLUSO SUPORTE) - FORNECIMENTO E INSTALAÇÃO. AF_12/2020</v>
          </cell>
          <cell r="D3255" t="str">
            <v>UN</v>
          </cell>
          <cell r="E3255" t="str">
            <v>33.828,58</v>
          </cell>
        </row>
        <row r="3256">
          <cell r="B3256">
            <v>102107</v>
          </cell>
          <cell r="C3256" t="str">
            <v>TRANSFORMADOR DE DISTRIBUIÇÃO, 225 KVA, TRIFÁSICO, 60 HZ, CLASSE 15 KV, IMERSO EM ÓLEO MINERAL, INSTALAÇÃO EM POSTE (NÃO INCLUSO SUPORTE) - FORNECIMENTO E INSTALAÇÃO. AF_12/2020</v>
          </cell>
          <cell r="D3256" t="str">
            <v>UN</v>
          </cell>
          <cell r="E3256" t="str">
            <v>47.308,79</v>
          </cell>
        </row>
        <row r="3257">
          <cell r="B3257">
            <v>102108</v>
          </cell>
          <cell r="C3257" t="str">
            <v>TRANSFORMADOR DE DISTRIBUIÇÃO, 300 KVA, TRIFÁSICO, 60 HZ, CLASSE 15 KV, IMERSO EM ÓLEO MINERAL, INSTALAÇÃO EM POSTE (NÃO INCLUSO SUPORTE) - FORNECIMENTO E INSTALAÇÃO. AF_12/2020</v>
          </cell>
          <cell r="D3257" t="str">
            <v>UN</v>
          </cell>
          <cell r="E3257" t="str">
            <v>55.134,03</v>
          </cell>
        </row>
        <row r="3258">
          <cell r="B3258">
            <v>102109</v>
          </cell>
          <cell r="C3258" t="str">
            <v>SUPORTE PARA TRANSFORMADOR EM POSTE DE CONCRETO CIRCULAR - FORNECIMENTO E INSTALAÇÃO. AF_12/2020</v>
          </cell>
          <cell r="D3258" t="str">
            <v>UN</v>
          </cell>
          <cell r="E3258" t="str">
            <v>65,24</v>
          </cell>
        </row>
        <row r="3259">
          <cell r="B3259">
            <v>102110</v>
          </cell>
          <cell r="C3259" t="str">
            <v>SUPORTE PARA TRANSFORMADOR EM POSTE DE CONCRETO DUPLO T - FORNECIMENTO E INSTALAÇÃO. AF_12/2020</v>
          </cell>
          <cell r="D3259" t="str">
            <v>UN</v>
          </cell>
          <cell r="E3259" t="str">
            <v>221,25</v>
          </cell>
        </row>
        <row r="3260">
          <cell r="B3260">
            <v>103654</v>
          </cell>
          <cell r="C3260" t="str">
            <v>TRANSFORMADOR DE DISTRIBUIÇÃO, 500KVA, TRIFÁSICO, 60 HZ, CLASSE 15 KV, IMERSO EM ÓLEO MINERAL, INSTALAÇÃO EM SOLO (NÃO INCLUSO ABRIGO) - FORNECIMENTO E INSTALAÇÃO. AF_02/2022</v>
          </cell>
          <cell r="D3260" t="str">
            <v>UN</v>
          </cell>
          <cell r="E3260" t="str">
            <v>89.557,98</v>
          </cell>
        </row>
        <row r="3261">
          <cell r="B3261">
            <v>103655</v>
          </cell>
          <cell r="C3261" t="str">
            <v>TRANSFORMADOR DE DISTRIBUIÇÃO, 750 KVA, TRIFÁSICO, 60 HZ, CLASSE 15 KV, IMERSO EM ÓLEO MINERAL, INSTALAÇÃO EM SOLO (NÃO INCLUSO ABRIGO) - FORNECIMENTO E INSTALAÇÃO. AF_02/2022</v>
          </cell>
          <cell r="D3261" t="str">
            <v>UN</v>
          </cell>
          <cell r="E3261" t="str">
            <v>122.749,03</v>
          </cell>
        </row>
        <row r="3262">
          <cell r="B3262">
            <v>103656</v>
          </cell>
          <cell r="C3262" t="str">
            <v>TRANSFORMADOR DE DISTRIBUIÇÃO, 1000 KVA, TRIFÁSICO, 60 HZ, CLASSE 15 KV, IMERSO EM ÓLEO MINERAL, INSTALAÇÃO EM SOLO (NÃO INCLUSO ABRIGO) - FORNECIMENTO E INSTALAÇÃO. AF_02/2022</v>
          </cell>
          <cell r="D3262" t="str">
            <v>UN</v>
          </cell>
          <cell r="E3262" t="str">
            <v>171.720,08</v>
          </cell>
        </row>
        <row r="3263">
          <cell r="B3263">
            <v>93128</v>
          </cell>
          <cell r="C3263" t="str">
            <v>PONTO DE ILUMINAÇÃO RESIDENCIAL INCLUINDO INTERRUPTOR SIMPLES, CAIXA ELÉTRICA, ELETRODUTO, CABO, RASGO, QUEBRA E CHUMBAMENTO (EXCLUINDO LUMINÁRIA E LÂMPADA). AF_01/2016</v>
          </cell>
          <cell r="D3263" t="str">
            <v>UN</v>
          </cell>
          <cell r="E3263" t="str">
            <v>131,82</v>
          </cell>
        </row>
        <row r="3264">
          <cell r="B3264">
            <v>93137</v>
          </cell>
          <cell r="C3264" t="str">
            <v>PONTO DE ILUMINAÇÃO RESIDENCIAL INCLUINDO INTERRUPTOR SIMPLES (2 MÓDULOS), CAIXA ELÉTRICA, ELETRODUTO, CABO, RASGO, QUEBRA E CHUMBAMENTO (EXCLUINDO LUMINÁRIA E LÂMPADA). AF_01/2016</v>
          </cell>
          <cell r="D3264" t="str">
            <v>UN</v>
          </cell>
          <cell r="E3264" t="str">
            <v>156,39</v>
          </cell>
        </row>
        <row r="3265">
          <cell r="B3265">
            <v>93138</v>
          </cell>
          <cell r="C3265" t="str">
            <v>PONTO DE ILUMINAÇÃO RESIDENCIAL INCLUINDO INTERRUPTOR PARALELO, CAIXA ELÉTRICA, ELETRODUTO, CABO, RASGO, QUEBRA E CHUMBAMENTO (EXCLUINDO LUMINÁRIA E LÂMPADA). AF_01/2016</v>
          </cell>
          <cell r="D3265" t="str">
            <v>UN</v>
          </cell>
          <cell r="E3265" t="str">
            <v>148,74</v>
          </cell>
        </row>
        <row r="3266">
          <cell r="B3266">
            <v>93139</v>
          </cell>
          <cell r="C3266" t="str">
            <v>PONTO DE ILUMINAÇÃO RESIDENCIAL INCLUINDO INTERRUPTOR PARALELO (2 MÓDULOS), CAIXA ELÉTRICA, ELETRODUTO, CABO, RASGO, QUEBRA E CHUMBAMENTO (EXCLUINDO LUMINÁRIA E LÂMPADA). AF_01/2016</v>
          </cell>
          <cell r="D3266" t="str">
            <v>UN</v>
          </cell>
          <cell r="E3266" t="str">
            <v>190,20</v>
          </cell>
        </row>
        <row r="3267">
          <cell r="B3267">
            <v>93140</v>
          </cell>
          <cell r="C3267" t="str">
            <v>PONTO DE ILUMINAÇÃO RESIDENCIAL INCLUINDO INTERRUPTOR SIMPLES CONJUGADO COM PARALELO, CAIXA ELÉTRICA, ELETRODUTO, CABO, RASGO, QUEBRA E CHUMBAMENTO (EXCLUINDO LUMINÁRIA E LÂMPADA). AF_01/2016</v>
          </cell>
          <cell r="D3267" t="str">
            <v>UN</v>
          </cell>
          <cell r="E3267" t="str">
            <v>179,07</v>
          </cell>
        </row>
        <row r="3268">
          <cell r="B3268">
            <v>93141</v>
          </cell>
          <cell r="C3268" t="str">
            <v>PONTO DE TOMADA RESIDENCIAL INCLUINDO TOMADA 10A/250V, CAIXA ELÉTRICA, ELETRODUTO, CABO, RASGO, QUEBRA E CHUMBAMENTO. AF_01/2016</v>
          </cell>
          <cell r="D3268" t="str">
            <v>UN</v>
          </cell>
          <cell r="E3268" t="str">
            <v>163,76</v>
          </cell>
        </row>
        <row r="3269">
          <cell r="B3269">
            <v>93142</v>
          </cell>
          <cell r="C3269" t="str">
            <v>PONTO DE TOMADA RESIDENCIAL INCLUINDO TOMADA (2 MÓDULOS) 10A/250V, CAIXA ELÉTRICA, ELETRODUTO, CABO, RASGO, QUEBRA E CHUMBAMENTO. AF_01/2016</v>
          </cell>
          <cell r="D3269" t="str">
            <v>UN</v>
          </cell>
          <cell r="E3269" t="str">
            <v>181,05</v>
          </cell>
        </row>
        <row r="3270">
          <cell r="B3270">
            <v>93143</v>
          </cell>
          <cell r="C3270" t="str">
            <v>PONTO DE TOMADA RESIDENCIAL INCLUINDO TOMADA 20A/250V, CAIXA ELÉTRICA, ELETRODUTO, CABO, RASGO, QUEBRA E CHUMBAMENTO. AF_01/2016</v>
          </cell>
          <cell r="D3270" t="str">
            <v>UN</v>
          </cell>
          <cell r="E3270" t="str">
            <v>165,66</v>
          </cell>
        </row>
        <row r="3271">
          <cell r="B3271">
            <v>93144</v>
          </cell>
          <cell r="C3271" t="str">
            <v>PONTO DE UTILIZAÇÃO DE EQUIPAMENTOS ELÉTRICOS, RESIDENCIAL, INCLUINDO SUPORTE E PLACA, CAIXA ELÉTRICA, ELETRODUTO, CABO, RASGO, QUEBRA E CHUMBAMENTO. AF_01/2016</v>
          </cell>
          <cell r="D3271" t="str">
            <v>UN</v>
          </cell>
          <cell r="E3271" t="str">
            <v>224,20</v>
          </cell>
        </row>
        <row r="3272">
          <cell r="B3272">
            <v>93145</v>
          </cell>
          <cell r="C3272" t="str">
            <v>PONTO DE ILUMINAÇÃO E TOMADA, RESIDENCIAL, INCLUINDO INTERRUPTOR SIMPLES E TOMADA 10A/250V, CAIXA ELÉTRICA, ELETRODUTO, CABO, RASGO, QUEBRA E CHUMBAMENTO (EXCLUINDO LUMINÁRIA E LÂMPADA). AF_01/2016</v>
          </cell>
          <cell r="D3272" t="str">
            <v>UN</v>
          </cell>
          <cell r="E3272" t="str">
            <v>199,88</v>
          </cell>
        </row>
        <row r="3273">
          <cell r="B3273">
            <v>93146</v>
          </cell>
          <cell r="C3273" t="str">
            <v>PONTO DE ILUMINAÇÃO E TOMADA, RESIDENCIAL, INCLUINDO INTERRUPTOR PARALELO E TOMADA 10A/250V, CAIXA ELÉTRICA, ELETRODUTO, CABO, RASGO, QUEBRA E CHUMBAMENTO (EXCLUINDO LUMINÁRIA E LÂMPADA). AF_01/2016</v>
          </cell>
          <cell r="D3273" t="str">
            <v>UN</v>
          </cell>
          <cell r="E3273" t="str">
            <v>216,80</v>
          </cell>
        </row>
        <row r="3274">
          <cell r="B3274">
            <v>93147</v>
          </cell>
          <cell r="C3274" t="str">
            <v>PONTO DE ILUMINAÇÃO E TOMADA, RESIDENCIAL, INCLUINDO INTERRUPTOR SIMPLES, INTERRUPTOR PARALELO E TOMADA 10A/250V, CAIXA ELÉTRICA, ELETRODUTO, CABO, RASGO, QUEBRA E CHUMBAMENTO (EXCLUINDO LUMINÁRIA E LÂMPADA). AF_01/2016</v>
          </cell>
          <cell r="D3274" t="str">
            <v>UN</v>
          </cell>
          <cell r="E3274" t="str">
            <v>247,18</v>
          </cell>
        </row>
        <row r="3275">
          <cell r="B3275">
            <v>96971</v>
          </cell>
          <cell r="C3275" t="str">
            <v>CORDOALHA DE COBRE NU 16 MM², NÃO ENTERRADA, COM ISOLADOR - FORNECIMENTO E INSTALAÇÃO. AF_12/2017</v>
          </cell>
          <cell r="D3275" t="str">
            <v>M</v>
          </cell>
          <cell r="E3275" t="str">
            <v>34,42</v>
          </cell>
        </row>
        <row r="3276">
          <cell r="B3276">
            <v>96972</v>
          </cell>
          <cell r="C3276" t="str">
            <v>CORDOALHA DE COBRE NU 25 MM², NÃO ENTERRADA, COM ISOLADOR - FORNECIMENTO E INSTALAÇÃO. AF_12/2017</v>
          </cell>
          <cell r="D3276" t="str">
            <v>M</v>
          </cell>
          <cell r="E3276" t="str">
            <v>48,70</v>
          </cell>
        </row>
        <row r="3277">
          <cell r="B3277">
            <v>96973</v>
          </cell>
          <cell r="C3277" t="str">
            <v>CORDOALHA DE COBRE NU 35 MM², NÃO ENTERRADA, COM ISOLADOR - FORNECIMENTO E INSTALAÇÃO. AF_12/2017</v>
          </cell>
          <cell r="D3277" t="str">
            <v>M</v>
          </cell>
          <cell r="E3277" t="str">
            <v>62,90</v>
          </cell>
        </row>
        <row r="3278">
          <cell r="B3278">
            <v>96974</v>
          </cell>
          <cell r="C3278" t="str">
            <v>CORDOALHA DE COBRE NU 50 MM², NÃO ENTERRADA, COM ISOLADOR - FORNECIMENTO E INSTALAÇÃO. AF_12/2017</v>
          </cell>
          <cell r="D3278" t="str">
            <v>M</v>
          </cell>
          <cell r="E3278" t="str">
            <v>82,04</v>
          </cell>
        </row>
        <row r="3279">
          <cell r="B3279">
            <v>96975</v>
          </cell>
          <cell r="C3279" t="str">
            <v>CORDOALHA DE COBRE NU 70 MM², NÃO ENTERRADA, COM ISOLADOR - FORNECIMENTO E INSTALAÇÃO. AF_12/2017</v>
          </cell>
          <cell r="D3279" t="str">
            <v>M</v>
          </cell>
          <cell r="E3279" t="str">
            <v>108,26</v>
          </cell>
        </row>
        <row r="3280">
          <cell r="B3280">
            <v>96976</v>
          </cell>
          <cell r="C3280" t="str">
            <v>CORDOALHA DE COBRE NU 95 MM², NÃO ENTERRADA, COM ISOLADOR - FORNECIMENTO E INSTALAÇÃO. AF_12/2017</v>
          </cell>
          <cell r="D3280" t="str">
            <v>M</v>
          </cell>
          <cell r="E3280" t="str">
            <v>143,73</v>
          </cell>
        </row>
        <row r="3281">
          <cell r="B3281">
            <v>96977</v>
          </cell>
          <cell r="C3281" t="str">
            <v>CORDOALHA DE COBRE NU 50 MM², ENTERRADA, SEM ISOLADOR - FORNECIMENTO E INSTALAÇÃO. AF_12/2017</v>
          </cell>
          <cell r="D3281" t="str">
            <v>M</v>
          </cell>
          <cell r="E3281" t="str">
            <v>61,23</v>
          </cell>
        </row>
        <row r="3282">
          <cell r="B3282">
            <v>96978</v>
          </cell>
          <cell r="C3282" t="str">
            <v>CORDOALHA DE COBRE NU 70 MM², ENTERRADA, SEM ISOLADOR - FORNECIMENTO E INSTALAÇÃO. AF_12/2017</v>
          </cell>
          <cell r="D3282" t="str">
            <v>M</v>
          </cell>
          <cell r="E3282" t="str">
            <v>85,99</v>
          </cell>
        </row>
        <row r="3283">
          <cell r="B3283">
            <v>96979</v>
          </cell>
          <cell r="C3283" t="str">
            <v>CORDOALHA DE COBRE NU 95 MM², ENTERRADA, SEM ISOLADOR - FORNECIMENTO E INSTALAÇÃO. AF_12/2017</v>
          </cell>
          <cell r="D3283" t="str">
            <v>M</v>
          </cell>
          <cell r="E3283" t="str">
            <v>120,69</v>
          </cell>
        </row>
        <row r="3284">
          <cell r="B3284">
            <v>96984</v>
          </cell>
          <cell r="C3284" t="str">
            <v>ELETRODUTO PVC 40MM (1 ¼ ) PARA SPDA - FORNECIMENTO E INSTALAÇÃO. AF_12/2017</v>
          </cell>
          <cell r="D3284" t="str">
            <v>UN</v>
          </cell>
          <cell r="E3284" t="str">
            <v>52,72</v>
          </cell>
        </row>
        <row r="3285">
          <cell r="B3285">
            <v>96985</v>
          </cell>
          <cell r="C3285" t="str">
            <v>HASTE DE ATERRAMENTO 5/8  PARA SPDA - FORNECIMENTO E INSTALAÇÃO. AF_12/2017</v>
          </cell>
          <cell r="D3285" t="str">
            <v>UN</v>
          </cell>
          <cell r="E3285" t="str">
            <v>74,45</v>
          </cell>
        </row>
        <row r="3286">
          <cell r="B3286">
            <v>96986</v>
          </cell>
          <cell r="C3286" t="str">
            <v>HASTE DE ATERRAMENTO 3/4  PARA SPDA - FORNECIMENTO E INSTALAÇÃO. AF_12/2017</v>
          </cell>
          <cell r="D3286" t="str">
            <v>UN</v>
          </cell>
          <cell r="E3286" t="str">
            <v>111,06</v>
          </cell>
        </row>
        <row r="3287">
          <cell r="B3287">
            <v>96987</v>
          </cell>
          <cell r="C3287" t="str">
            <v>BASE METÁLICA PARA MASTRO 1 ½  PARA SPDA - FORNECIMENTO E INSTALAÇÃO. AF_12/2017</v>
          </cell>
          <cell r="D3287" t="str">
            <v>UN</v>
          </cell>
          <cell r="E3287" t="str">
            <v>105,86</v>
          </cell>
        </row>
        <row r="3288">
          <cell r="B3288">
            <v>96988</v>
          </cell>
          <cell r="C3288" t="str">
            <v>MASTRO 1 ½  PARA SPDA - FORNECIMENTO E INSTALAÇÃO. AF_12/2017</v>
          </cell>
          <cell r="D3288" t="str">
            <v>UN</v>
          </cell>
          <cell r="E3288" t="str">
            <v>177,49</v>
          </cell>
        </row>
        <row r="3289">
          <cell r="B3289">
            <v>96989</v>
          </cell>
          <cell r="C3289" t="str">
            <v>CAPTOR TIPO FRANKLIN PARA SPDA - FORNECIMENTO E INSTALAÇÃO. AF_12/2017</v>
          </cell>
          <cell r="D3289" t="str">
            <v>UN</v>
          </cell>
          <cell r="E3289" t="str">
            <v>148,59</v>
          </cell>
        </row>
        <row r="3290">
          <cell r="B3290">
            <v>98463</v>
          </cell>
          <cell r="C3290" t="str">
            <v>SUPORTE ISOLADOR PARA CORDOALHA DE COBRE - FORNECIMENTO E INSTALAÇÃO. AF_12/2017</v>
          </cell>
          <cell r="D3290" t="str">
            <v>UN</v>
          </cell>
          <cell r="E3290" t="str">
            <v>22,33</v>
          </cell>
        </row>
        <row r="3291">
          <cell r="B3291">
            <v>103490</v>
          </cell>
          <cell r="C3291" t="str">
            <v>PLACA DE CONCRETO PRÉ-MOLDADO COMO PROTEÇÃO MECÂNICA ADICIONAL NO REATERRO PARA REDE ENTERRADA DE DISTRIBUIÇÃO DE ENERGIA ELÉTRICA - FORNECIMENTO E INSTALAÇÃO. AF_12/2021</v>
          </cell>
          <cell r="D3291" t="str">
            <v>M3</v>
          </cell>
          <cell r="E3291" t="str">
            <v>2.932,64</v>
          </cell>
        </row>
        <row r="3292">
          <cell r="B3292">
            <v>103491</v>
          </cell>
          <cell r="C3292" t="str">
            <v>CONCRETAGEM COMO PROTEÇÃO MECÂNICA ADICIONAL NO REATERRO PARA REDE ENTERRADA DE DISTRIBUIÇÃO DE ENERGIA ELÉTRICA - FORNECIMENTO E INSTALAÇÃO. AF_12/2021</v>
          </cell>
          <cell r="D3292" t="str">
            <v>M3</v>
          </cell>
          <cell r="E3292" t="str">
            <v>739,56</v>
          </cell>
        </row>
        <row r="3293">
          <cell r="B3293">
            <v>96765</v>
          </cell>
          <cell r="C3293" t="str">
            <v>ABRIGO PARA HIDRANTE, 90X60X17CM, COM REGISTRO GLOBO ANGULAR 45 GRAUS 2 1/2", ADAPTADOR STORZ 2 1/2", MANGUEIRA DE INCÊNDIO 20M, REDUÇÃO 2 1/2" X 1 1/2" E ESGUICHO EM LATÃO 1 1/2" - FORNECIMENTO E INSTALAÇÃO. AF_10/2020</v>
          </cell>
          <cell r="D3293" t="str">
            <v>UN</v>
          </cell>
          <cell r="E3293" t="str">
            <v>1.376,49</v>
          </cell>
        </row>
        <row r="3294">
          <cell r="B3294">
            <v>101905</v>
          </cell>
          <cell r="C3294" t="str">
            <v>EXTINTOR DE INCÊNDIO PORTÁTIL COM CARGA DE ÁGUA PRESSURIZADA DE 10 L, CLASSE A - FORNECIMENTO E INSTALAÇÃO. AF_10/2020_P</v>
          </cell>
          <cell r="D3294" t="str">
            <v>UN</v>
          </cell>
          <cell r="E3294" t="str">
            <v>201,75</v>
          </cell>
        </row>
        <row r="3295">
          <cell r="B3295">
            <v>101906</v>
          </cell>
          <cell r="C3295" t="str">
            <v>EXTINTOR DE INCÊNDIO PORTÁTIL COM CARGA DE CO2 DE 4 KG, CLASSE BC - FORNECIMENTO E INSTALAÇÃO. AF_10/2020_P</v>
          </cell>
          <cell r="D3295" t="str">
            <v>UN</v>
          </cell>
          <cell r="E3295" t="str">
            <v>595,22</v>
          </cell>
        </row>
        <row r="3296">
          <cell r="B3296">
            <v>101907</v>
          </cell>
          <cell r="C3296" t="str">
            <v>EXTINTOR DE INCÊNDIO PORTÁTIL COM CARGA DE CO2 DE 6 KG, CLASSE BC - FORNECIMENTO E INSTALAÇÃO. AF_10/2020_P</v>
          </cell>
          <cell r="D3296" t="str">
            <v>UN</v>
          </cell>
          <cell r="E3296" t="str">
            <v>643,16</v>
          </cell>
        </row>
        <row r="3297">
          <cell r="B3297">
            <v>101908</v>
          </cell>
          <cell r="C3297" t="str">
            <v>EXTINTOR DE INCÊNDIO PORTÁTIL COM CARGA DE PQS DE 4 KG, CLASSE BC - FORNECIMENTO E INSTALAÇÃO. AF_10/2020_P</v>
          </cell>
          <cell r="D3297" t="str">
            <v>UN</v>
          </cell>
          <cell r="E3297" t="str">
            <v>195,76</v>
          </cell>
        </row>
        <row r="3298">
          <cell r="B3298">
            <v>101909</v>
          </cell>
          <cell r="C3298" t="str">
            <v>EXTINTOR DE INCÊNDIO PORTÁTIL COM CARGA DE PQS DE 6 KG, CLASSE BC - FORNECIMENTO E INSTALAÇÃO. AF_10/2020_P</v>
          </cell>
          <cell r="D3298" t="str">
            <v>UN</v>
          </cell>
          <cell r="E3298" t="str">
            <v>227,72</v>
          </cell>
        </row>
        <row r="3299">
          <cell r="B3299">
            <v>101910</v>
          </cell>
          <cell r="C3299" t="str">
            <v>EXTINTOR DE INCÊNDIO PORTÁTIL COM CARGA DE PQS DE 8 KG, CLASSE BC - FORNECIMENTO E INSTALAÇÃO. AF_10/2020_P</v>
          </cell>
          <cell r="D3299" t="str">
            <v>UN</v>
          </cell>
          <cell r="E3299" t="str">
            <v>267,66</v>
          </cell>
        </row>
        <row r="3300">
          <cell r="B3300">
            <v>101911</v>
          </cell>
          <cell r="C3300" t="str">
            <v>EXTINTOR DE INCÊNDIO PORTÁTIL COM CARGA DE PQS DE 12 KG, CLASSE BC - FORNECIMENTO E INSTALAÇÃO. AF_10/2020_P</v>
          </cell>
          <cell r="D3300" t="str">
            <v>UN</v>
          </cell>
          <cell r="E3300" t="str">
            <v>307,61</v>
          </cell>
        </row>
        <row r="3301">
          <cell r="B3301">
            <v>101912</v>
          </cell>
          <cell r="C3301" t="str">
            <v>ABRIGO PARA HIDRANTE, 75X45X17CM, COM REGISTRO GLOBO ANGULAR 45 GRAUS 2 1/2", ADAPTADOR STORZ 2 1/2", MANGUEIRA DE INCÊNDIO 15M 2 1/2" E ESGUICHO EM LATÃO 2 1/2" - FORNECIMENTO E INSTALAÇÃO. AF_10/2020</v>
          </cell>
          <cell r="D3301" t="str">
            <v>UN</v>
          </cell>
          <cell r="E3301" t="str">
            <v>1.803,37</v>
          </cell>
        </row>
        <row r="3302">
          <cell r="B3302">
            <v>101913</v>
          </cell>
          <cell r="C3302" t="str">
            <v>CAIXA DE INCÊNDIO 45X75X17CM - FORNECIMENTO E INSTALAÇÃO. AF_10/2020</v>
          </cell>
          <cell r="D3302" t="str">
            <v>UN</v>
          </cell>
          <cell r="E3302" t="str">
            <v>499,90</v>
          </cell>
        </row>
        <row r="3303">
          <cell r="B3303">
            <v>101914</v>
          </cell>
          <cell r="C3303" t="str">
            <v>CAIXA DE INCÊNDIO 60X90X17CM - FORNECIMENTO E INSTALAÇÃO. AF_10/2020</v>
          </cell>
          <cell r="D3303" t="str">
            <v>UN</v>
          </cell>
          <cell r="E3303" t="str">
            <v>415,42</v>
          </cell>
        </row>
        <row r="3304">
          <cell r="B3304">
            <v>101915</v>
          </cell>
          <cell r="C3304" t="str">
            <v>CONJUNTO DE MANGUEIRA PARA COMBATE A INCÊNDIO EM FIBRA DE POLIESTER PURA, COM 1.1/2", REVESTIDA INTERNAMENTE, COMPRIMENTO DE 15M - FORNECIMENTO E INSTALAÇÃO. AF_10/2020</v>
          </cell>
          <cell r="D3304" t="str">
            <v>UN</v>
          </cell>
          <cell r="E3304" t="str">
            <v>407,80</v>
          </cell>
        </row>
        <row r="3305">
          <cell r="B3305">
            <v>101916</v>
          </cell>
          <cell r="C3305" t="str">
            <v>HIDRANTE SUBTERRÂNEO PREDIAL (COM CURVA LONGA E CAIXA), DN 75 MM - FORNECIMENTO E INSTALAÇÃO. AF_10/2020</v>
          </cell>
          <cell r="D3305" t="str">
            <v>UN</v>
          </cell>
          <cell r="E3305" t="str">
            <v>3.266,19</v>
          </cell>
        </row>
        <row r="3306">
          <cell r="B3306">
            <v>101917</v>
          </cell>
          <cell r="C3306" t="str">
            <v>MANÔMETRO 0 A 200 PSI (0 A 14 KGF/CM2), D = 50MM - FORNECIMENTO E INSTALAÇÃO. AF_10/2020</v>
          </cell>
          <cell r="D3306" t="str">
            <v>UN</v>
          </cell>
          <cell r="E3306" t="str">
            <v>141,54</v>
          </cell>
        </row>
        <row r="3307">
          <cell r="B3307">
            <v>98261</v>
          </cell>
          <cell r="C3307" t="str">
            <v>CABO TELEFÔNICO CCI-50 1 PAR, INSTALADO EM ENTRADA DE EDIFICAÇÃO - FORNECIMENTO E INSTALAÇÃO. AF_11/2019</v>
          </cell>
          <cell r="D3307" t="str">
            <v>M</v>
          </cell>
          <cell r="E3307" t="str">
            <v>3,29</v>
          </cell>
        </row>
        <row r="3308">
          <cell r="B3308">
            <v>98262</v>
          </cell>
          <cell r="C3308" t="str">
            <v>CABO TELEFÔNICO CCI-50 2 PARES, SEM BLINDAGEM, INSTALADO EM ENTRADA DE EDIFICAÇÃO - FORNECIMENTO E INSTALAÇÃO. AF_11/2019</v>
          </cell>
          <cell r="D3308" t="str">
            <v>M</v>
          </cell>
          <cell r="E3308" t="str">
            <v>4,06</v>
          </cell>
        </row>
        <row r="3309">
          <cell r="B3309">
            <v>98263</v>
          </cell>
          <cell r="C3309" t="str">
            <v>CABO TELEFÔNICO CCI-50 3 PARES, SEM BLINDAGEM, INSTALADO EM ENTRADA DE EDIFICAÇÃO - FORNECIMENTO E INSTALAÇÃO. AF_11/2019</v>
          </cell>
          <cell r="D3309" t="str">
            <v>M</v>
          </cell>
          <cell r="E3309" t="str">
            <v>4,23</v>
          </cell>
        </row>
        <row r="3310">
          <cell r="B3310">
            <v>98264</v>
          </cell>
          <cell r="C3310" t="str">
            <v>CABO TELEFÔNICO CCI-50 4 PARES, SEM BLINDAGEM, INSTALADO EM ENTRADA DE EDIFICAÇÃO - FORNECIMENTO E INSTALAÇÃO. AF_11/2019</v>
          </cell>
          <cell r="D3310" t="str">
            <v>M</v>
          </cell>
          <cell r="E3310" t="str">
            <v>5,07</v>
          </cell>
        </row>
        <row r="3311">
          <cell r="B3311">
            <v>98265</v>
          </cell>
          <cell r="C3311" t="str">
            <v>CABO TELEFÔNICO CCI-50 5 PARES, SEM BLINDAGEM, INSTALADO EM ENTRADA DE EDIFICAÇÃO - FORNECIMENTO E INSTALAÇÃO. AF_11/2019</v>
          </cell>
          <cell r="D3311" t="str">
            <v>M</v>
          </cell>
          <cell r="E3311" t="str">
            <v>5,61</v>
          </cell>
        </row>
        <row r="3312">
          <cell r="B3312">
            <v>98266</v>
          </cell>
          <cell r="C3312" t="str">
            <v>CABO TELEFÔNICO CCI-50 6 PARES, SEM BLINDAGEM, INSTALADO EM ENTRADA DE EDIFICAÇÃO - FORNECIMENTO E INSTALAÇÃO. AF_11/2019</v>
          </cell>
          <cell r="D3312" t="str">
            <v>M</v>
          </cell>
          <cell r="E3312" t="str">
            <v>6,37</v>
          </cell>
        </row>
        <row r="3313">
          <cell r="B3313">
            <v>98267</v>
          </cell>
          <cell r="C3313" t="str">
            <v>CABO TELEFÔNICO CI-50 10 PARES INSTALADO EM ENTRADA DE EDIFICAÇÃO - FORNECIMENTO E INSTALAÇÃO. AF_11/2019</v>
          </cell>
          <cell r="D3313" t="str">
            <v>M</v>
          </cell>
          <cell r="E3313" t="str">
            <v>10,05</v>
          </cell>
        </row>
        <row r="3314">
          <cell r="B3314">
            <v>98268</v>
          </cell>
          <cell r="C3314" t="str">
            <v>CABO TELEFÔNICO CI-50 20 PARES INSTALADO EM ENTRADA DE EDIFICAÇÃO - FORNECIMENTO E INSTALAÇÃO. AF_11/2019</v>
          </cell>
          <cell r="D3314" t="str">
            <v>M</v>
          </cell>
          <cell r="E3314" t="str">
            <v>16,11</v>
          </cell>
        </row>
        <row r="3315">
          <cell r="B3315">
            <v>98269</v>
          </cell>
          <cell r="C3315" t="str">
            <v>CABO TELEFÔNICO CI-50 30 PARES INSTALADO EM ENTRADA DE EDIFICAÇÃO - FORNECIMENTO E INSTALAÇÃO. AF_11/2019</v>
          </cell>
          <cell r="D3315" t="str">
            <v>M</v>
          </cell>
          <cell r="E3315" t="str">
            <v>21,98</v>
          </cell>
        </row>
        <row r="3316">
          <cell r="B3316">
            <v>98270</v>
          </cell>
          <cell r="C3316" t="str">
            <v>CABO TELEFÔNICO CI-50 50 PARES INSTALADO EM ENTRADA DE EDIFICAÇÃO - FORNECIMENTO E INSTALAÇÃO. AF_11/2019</v>
          </cell>
          <cell r="D3316" t="str">
            <v>M</v>
          </cell>
          <cell r="E3316" t="str">
            <v>33,09</v>
          </cell>
        </row>
        <row r="3317">
          <cell r="B3317">
            <v>98271</v>
          </cell>
          <cell r="C3317" t="str">
            <v>CABO TELEFÔNICO CI-50 75 PARES INSTALADO EM ENTRADA DE EDIFICAÇÃO - FORNECIMENTO E INSTALAÇÃO. AF_11/2019</v>
          </cell>
          <cell r="D3317" t="str">
            <v>M</v>
          </cell>
          <cell r="E3317" t="str">
            <v>46,46</v>
          </cell>
        </row>
        <row r="3318">
          <cell r="B3318">
            <v>98272</v>
          </cell>
          <cell r="C3318" t="str">
            <v>CABO TELEFÔNICO CI-50 200 PARES INSTALADO EM ENTRADA DE EDIFICAÇÃO - FORNECIMENTO E INSTALAÇÃO. AF_11/2019</v>
          </cell>
          <cell r="D3318" t="str">
            <v>M</v>
          </cell>
          <cell r="E3318" t="str">
            <v>106,40</v>
          </cell>
        </row>
        <row r="3319">
          <cell r="B3319">
            <v>98273</v>
          </cell>
          <cell r="C3319" t="str">
            <v>CABO TELEFÔNICO CCI-50 4 PARES, SEM BLINDAGEM, INSTALADO EM PRUMADA - FORNECIMENTO E INSTALAÇÃO. AF_11/2019</v>
          </cell>
          <cell r="D3319" t="str">
            <v>M</v>
          </cell>
          <cell r="E3319" t="str">
            <v>2,52</v>
          </cell>
        </row>
        <row r="3320">
          <cell r="B3320">
            <v>98274</v>
          </cell>
          <cell r="C3320" t="str">
            <v>CABO TELEFÔNICO CCI-50 5 PARES, SEM BLINDAGEM, INSTALADO EM PRUMADA - FORNECIMENTO E INSTALAÇÃO. AF_11/2019</v>
          </cell>
          <cell r="D3320" t="str">
            <v>M</v>
          </cell>
          <cell r="E3320" t="str">
            <v>3,06</v>
          </cell>
        </row>
        <row r="3321">
          <cell r="B3321">
            <v>98275</v>
          </cell>
          <cell r="C3321" t="str">
            <v>CABO TELEFÔNICO CCI-50 6 PARES, SEM BLINDAGEM, INSTALADO EM PRUMADA - FORNECIMENTO E INSTALAÇÃO. AF_11/2019</v>
          </cell>
          <cell r="D3321" t="str">
            <v>M</v>
          </cell>
          <cell r="E3321" t="str">
            <v>3,81</v>
          </cell>
        </row>
        <row r="3322">
          <cell r="B3322">
            <v>98276</v>
          </cell>
          <cell r="C3322" t="str">
            <v>CABO TELEFÔNICO CI-50 10 PARES INSTALADO EM PRUMADA - FORNECIMENTO E INSTALAÇÃO. AF_11/2019</v>
          </cell>
          <cell r="D3322" t="str">
            <v>M</v>
          </cell>
          <cell r="E3322" t="str">
            <v>7,49</v>
          </cell>
        </row>
        <row r="3323">
          <cell r="B3323">
            <v>98277</v>
          </cell>
          <cell r="C3323" t="str">
            <v>CABO TELEFÔNICO CI-50 20 PARES INSTALADO EM PRUMADA - FORNECIMENTO E INSTALAÇÃO. AF_11/2019</v>
          </cell>
          <cell r="D3323" t="str">
            <v>M</v>
          </cell>
          <cell r="E3323" t="str">
            <v>13,57</v>
          </cell>
        </row>
        <row r="3324">
          <cell r="B3324">
            <v>98278</v>
          </cell>
          <cell r="C3324" t="str">
            <v>CABO TELEFÔNICO CI-50 30 PARES INSTALADO EM PRUMADA - FORNECIMENTO E INSTALAÇÃO. AF_11/2019</v>
          </cell>
          <cell r="D3324" t="str">
            <v>M</v>
          </cell>
          <cell r="E3324" t="str">
            <v>19,42</v>
          </cell>
        </row>
        <row r="3325">
          <cell r="B3325">
            <v>98279</v>
          </cell>
          <cell r="C3325" t="str">
            <v>CABO TELEFÔNICO CI-50 50 PARES INSTALADO EM PRUMADA - FORNECIMENTO E INSTALAÇÃO. AF_11/2019</v>
          </cell>
          <cell r="D3325" t="str">
            <v>M</v>
          </cell>
          <cell r="E3325" t="str">
            <v>30,53</v>
          </cell>
        </row>
        <row r="3326">
          <cell r="B3326">
            <v>98280</v>
          </cell>
          <cell r="C3326" t="str">
            <v>CABO TELEFÔNICO CCI-50 1 PAR, SEM BLINDAGEM, INSTALADO EM DISTRIBUIÇÃO DE EDIFICAÇÃO RESIDENCIAL - FORNECIMENTO E INSTALAÇÃO. AF_11/2019</v>
          </cell>
          <cell r="D3326" t="str">
            <v>M</v>
          </cell>
          <cell r="E3326" t="str">
            <v>6,58</v>
          </cell>
        </row>
        <row r="3327">
          <cell r="B3327">
            <v>98281</v>
          </cell>
          <cell r="C3327" t="str">
            <v>CABO TELEFÔNICO CCI-50 2 PARES, SEM BLINDAGEM, INSTALADO EM DISTRIBUIÇÃO DE EDIFICAÇÃO RESIDENCIAL - FORNECIMENTO E INSTALAÇÃO. AF_11/2019</v>
          </cell>
          <cell r="D3327" t="str">
            <v>M</v>
          </cell>
          <cell r="E3327" t="str">
            <v>7,35</v>
          </cell>
        </row>
        <row r="3328">
          <cell r="B3328">
            <v>98282</v>
          </cell>
          <cell r="C3328" t="str">
            <v>CABO TELEFÔNICO CCI-50 3 PARES, SEM BLINDAGEM, INSTALADO EM DISTRIBUIÇÃO DE EDIFICAÇÃO RESIDENCIAL - FORNECIMENTO E INSTALAÇÃO. AF_11/2019</v>
          </cell>
          <cell r="D3328" t="str">
            <v>M</v>
          </cell>
          <cell r="E3328" t="str">
            <v>7,52</v>
          </cell>
        </row>
        <row r="3329">
          <cell r="B3329">
            <v>98283</v>
          </cell>
          <cell r="C3329" t="str">
            <v>CABO TELEFÔNICO CCI-50 4 PARES, SEM BLINDAGEM, INSTALADO EM DISTRIBUIÇÃO DE EDIFICAÇÃO RESIDENCIAL - FORNECIMENTO E INSTALAÇÃO. AF_11/2019</v>
          </cell>
          <cell r="D3329" t="str">
            <v>M</v>
          </cell>
          <cell r="E3329" t="str">
            <v>8,36</v>
          </cell>
        </row>
        <row r="3330">
          <cell r="B3330">
            <v>98284</v>
          </cell>
          <cell r="C3330" t="str">
            <v>CABO TELEFÔNICO CCI-50 5 PARES, SEM BLINDAGEM, INSTALADO EM DISTRIBUIÇÃO DE EDIFICAÇÃO RESIDENCIAL - FORNECIMENTO E INSTALAÇÃO. AF_11/2019</v>
          </cell>
          <cell r="D3330" t="str">
            <v>M</v>
          </cell>
          <cell r="E3330" t="str">
            <v>8,90</v>
          </cell>
        </row>
        <row r="3331">
          <cell r="B3331">
            <v>98285</v>
          </cell>
          <cell r="C3331" t="str">
            <v>CABO TELEFÔNICO CCI-50 6 PARES, SEM BLINDAGEM, INSTALADO EM DISTRIBUIÇÃO DE EDIFICAÇÃO RESIDENCIAL - FORNECIMENTO E INSTALAÇÃO. AF_11/2019</v>
          </cell>
          <cell r="D3331" t="str">
            <v>M</v>
          </cell>
          <cell r="E3331" t="str">
            <v>9,66</v>
          </cell>
        </row>
        <row r="3332">
          <cell r="B3332">
            <v>98286</v>
          </cell>
          <cell r="C3332" t="str">
            <v>CABO TELEFÔNICO CI-50 10 PARES INSTALADO EM DISTRIBUIÇÃO DE EDIFICAÇÃO RESIDENCIAL - FORNECIMENTO E INSTALAÇÃO. AF_11/2019</v>
          </cell>
          <cell r="D3332" t="str">
            <v>M</v>
          </cell>
          <cell r="E3332" t="str">
            <v>13,34</v>
          </cell>
        </row>
        <row r="3333">
          <cell r="B3333">
            <v>98287</v>
          </cell>
          <cell r="C3333" t="str">
            <v>CABO TELEFÔNICO CCI-50 1 PAR, SEM BLINDAGEM, INSTALADO EM DISTRIBUIÇÃO DE EDIFICAÇÃO INSTITUCIONAL - FORNECIMENTO E INSTALAÇÃO. AF_11/2019</v>
          </cell>
          <cell r="D3333" t="str">
            <v>M</v>
          </cell>
          <cell r="E3333" t="str">
            <v>1,32</v>
          </cell>
        </row>
        <row r="3334">
          <cell r="B3334">
            <v>98288</v>
          </cell>
          <cell r="C3334" t="str">
            <v>CABO TELEFÔNICO CCI-50 2 PARES, SEM BLINDAGEM, INSTALADO EM DISTRIBUIÇÃO DE EDIFICAÇÃO INSTITUCIONAL - FORNECIMENTO E INSTALAÇÃO. AF_11/2019</v>
          </cell>
          <cell r="D3334" t="str">
            <v>M</v>
          </cell>
          <cell r="E3334" t="str">
            <v>2,08</v>
          </cell>
        </row>
        <row r="3335">
          <cell r="B3335">
            <v>98289</v>
          </cell>
          <cell r="C3335" t="str">
            <v>CABO TELEFÔNICO CCI-50 3 PARES, SEM BLINDAGEM, INSTALADO EM DISTRIBUIÇÃO DE EDIFICAÇÃO INSTITUCIONAL - FORNECIMENTO E INSTALAÇÃO. AF_11/2019</v>
          </cell>
          <cell r="D3335" t="str">
            <v>M</v>
          </cell>
          <cell r="E3335" t="str">
            <v>2,26</v>
          </cell>
        </row>
        <row r="3336">
          <cell r="B3336">
            <v>98290</v>
          </cell>
          <cell r="C3336" t="str">
            <v>CABO TELEFÔNICO CCI-50 4 PARES, SEM BLINDAGEM, INSTALADO EM DISTRIBUIÇÃO DE EDIFICAÇÃO INSTITUCIONAL - FORNECIMENTO E INSTALAÇÃO. AF_11/2019</v>
          </cell>
          <cell r="D3336" t="str">
            <v>M</v>
          </cell>
          <cell r="E3336" t="str">
            <v>3,10</v>
          </cell>
        </row>
        <row r="3337">
          <cell r="B3337">
            <v>98291</v>
          </cell>
          <cell r="C3337" t="str">
            <v>CABO TELEFÔNICO CCI-50 5 PARES, SEM BLINDAGEM, INSTALADO EM DISTRIBUIÇÃO DE EDIFICAÇÃO INSTITUCIONAL - FORNECIMENTO E INSTALAÇÃO. AF_11/2019</v>
          </cell>
          <cell r="D3337" t="str">
            <v>M</v>
          </cell>
          <cell r="E3337" t="str">
            <v>3,64</v>
          </cell>
        </row>
        <row r="3338">
          <cell r="B3338">
            <v>98292</v>
          </cell>
          <cell r="C3338" t="str">
            <v>CABO TELEFÔNICO CCI-50 6 PARES, SEM BLINDAGEM, INSTALADO EM DISTRIBUIÇÃO DE EDIFICAÇÃO INSTITUCIONAL - FORNECIMENTO E INSTALAÇÃO. AF_11/2019</v>
          </cell>
          <cell r="D3338" t="str">
            <v>M</v>
          </cell>
          <cell r="E3338" t="str">
            <v>4,40</v>
          </cell>
        </row>
        <row r="3339">
          <cell r="B3339">
            <v>98293</v>
          </cell>
          <cell r="C3339" t="str">
            <v>CABO TELEFÔNICO CI-50 10 PARES INSTALADO EM DISTRIBUIÇÃO DE EDIFICAÇÃO INSTITUCIONAL - FORNECIMENTO E INSTALAÇÃO. AF_11/2019</v>
          </cell>
          <cell r="D3339" t="str">
            <v>M</v>
          </cell>
          <cell r="E3339" t="str">
            <v>8,08</v>
          </cell>
        </row>
        <row r="3340">
          <cell r="B3340">
            <v>98400</v>
          </cell>
          <cell r="C3340" t="str">
            <v>CABO TELEFÔNICO CTP-APL-50 10 PARES INSTALADO EM ENTRADA DE EDIFICAÇÃO - FORNECIMENTO E INSTALAÇÃO. AF_11/2019</v>
          </cell>
          <cell r="D3340" t="str">
            <v>M</v>
          </cell>
          <cell r="E3340" t="str">
            <v>12,32</v>
          </cell>
        </row>
        <row r="3341">
          <cell r="B3341">
            <v>98401</v>
          </cell>
          <cell r="C3341" t="str">
            <v>CABO TELEFÔNICO CTP-APL-50 20 PARES INSTALADO EM ENTRADA DE EDIFICAÇÃO - FORNECIMENTO E INSTALAÇÃO. AF_11/2019</v>
          </cell>
          <cell r="D3341" t="str">
            <v>M</v>
          </cell>
          <cell r="E3341" t="str">
            <v>19,25</v>
          </cell>
        </row>
        <row r="3342">
          <cell r="B3342">
            <v>98402</v>
          </cell>
          <cell r="C3342" t="str">
            <v>CABO TELEFÔNICO CTP-APL-50 30 PARES INSTALADO EM ENTRADA DE EDIFICAÇÃO - FORNECIMENTO E INSTALAÇÃO. AF_11/2019</v>
          </cell>
          <cell r="D3342" t="str">
            <v>M</v>
          </cell>
          <cell r="E3342" t="str">
            <v>22,46</v>
          </cell>
        </row>
        <row r="3343">
          <cell r="B3343">
            <v>100556</v>
          </cell>
          <cell r="C3343" t="str">
            <v>CAIXA DE PASSAGEM PARA TELEFONE 15X15X10CM (SOBREPOR), FORNECIMENTO E INSTALACAO. AF_11/2019</v>
          </cell>
          <cell r="D3343" t="str">
            <v>UN</v>
          </cell>
          <cell r="E3343" t="str">
            <v>47,60</v>
          </cell>
        </row>
        <row r="3344">
          <cell r="B3344">
            <v>100557</v>
          </cell>
          <cell r="C3344" t="str">
            <v>CAIXA DE PASSAGEM PARA TELEFONE 80X80X15CM (SOBREPOR) FORNECIMENTO E INSTALACAO. AF_11/2019</v>
          </cell>
          <cell r="D3344" t="str">
            <v>UN</v>
          </cell>
          <cell r="E3344" t="str">
            <v>658,99</v>
          </cell>
        </row>
        <row r="3345">
          <cell r="B3345">
            <v>100560</v>
          </cell>
          <cell r="C3345" t="str">
            <v>QUADRO DE DISTRIBUIÇÃO PARA TELEFONE N.2, 20X20X12CM EM CHAPA METALICA, DE EMBUTIR, SEM ACESSORIOS, PADRÃO TELEBRAS, FORNECIMENTO E INSTALAÇÃO. AF_11/2019</v>
          </cell>
          <cell r="D3345" t="str">
            <v>UN</v>
          </cell>
          <cell r="E3345" t="str">
            <v>129,65</v>
          </cell>
        </row>
        <row r="3346">
          <cell r="B3346">
            <v>100561</v>
          </cell>
          <cell r="C3346" t="str">
            <v>QUADRO DE DISTRIBUICAO PARA TELEFONE N.3, 40X40X12CM EM CHAPA METALICA, DE EMBUTIR, SEM ACESSORIOS, PADRAO TELEBRAS, FORNECIMENTO E INSTALAÇÃO. AF_11/2019</v>
          </cell>
          <cell r="D3346" t="str">
            <v>UN</v>
          </cell>
          <cell r="E3346" t="str">
            <v>248,35</v>
          </cell>
        </row>
        <row r="3347">
          <cell r="B3347">
            <v>100562</v>
          </cell>
          <cell r="C3347" t="str">
            <v>QUADRO DE DISTRIBUICAO PARA TELEFONE N.4, 60X60X12CM EM CHAPA METALICA, DE EMBUTIR, SEM ACESSORIOS, PADRAO TELEBRAS, FORNECIMENTO E INSTALAÇÃO. AF_11/2019</v>
          </cell>
          <cell r="D3347" t="str">
            <v>UN</v>
          </cell>
          <cell r="E3347" t="str">
            <v>391,84</v>
          </cell>
        </row>
        <row r="3348">
          <cell r="B3348">
            <v>100563</v>
          </cell>
          <cell r="C3348" t="str">
            <v>QUADRO DE DISTRIBUIÇÃO PARA TELEFONE N.5, 80X80X12CM EM CHAPA METALICA, SEM ACESSORIOS, PADRAO TELEBRAS, FORNECIMENTO E INSTALAÇÃO. AF_11/2019</v>
          </cell>
          <cell r="D3348" t="str">
            <v>UN</v>
          </cell>
          <cell r="E3348" t="str">
            <v>570,94</v>
          </cell>
        </row>
        <row r="3349">
          <cell r="B3349">
            <v>101795</v>
          </cell>
          <cell r="C3349" t="str">
            <v>CAIXA ENTERRADA PARA INSTALAÇÕES TELEFÔNICAS TIPO R1, EM ALVENARIA COM BLOCOS DE CONCRETO, DIMENSÕES INTERNAS: 0,35X0,60X0,60 M, EXCLUINDO TAMPÃO. AF_12/2020</v>
          </cell>
          <cell r="D3349" t="str">
            <v>UN</v>
          </cell>
          <cell r="E3349" t="str">
            <v>542,06</v>
          </cell>
        </row>
        <row r="3350">
          <cell r="B3350">
            <v>101798</v>
          </cell>
          <cell r="C3350" t="str">
            <v>TAMPA PARA CAIXA TIPO R1, EM FERRO FUNDIDO, DIMENSÕES INTERNAS: 0,40 X 0,60 M - FORNECIMENTO E INSTALAÇÃO. AF_12/2020</v>
          </cell>
          <cell r="D3350" t="str">
            <v>UN</v>
          </cell>
          <cell r="E3350" t="str">
            <v>320,68</v>
          </cell>
        </row>
        <row r="3351">
          <cell r="B3351">
            <v>101799</v>
          </cell>
          <cell r="C3351" t="str">
            <v>TAMPA PARA CAIXA TIPO R2 E R3, EM FERRO FUNDIDO, DIMENSÕES INTERNAS: 0,55 X 1,10 M - FORNECIMENTO E INSTALAÇÃO. AF_12/2020</v>
          </cell>
          <cell r="D3351" t="str">
            <v>UN</v>
          </cell>
          <cell r="E3351" t="str">
            <v>778,77</v>
          </cell>
        </row>
        <row r="3352">
          <cell r="B3352">
            <v>98397</v>
          </cell>
          <cell r="C3352" t="str">
            <v>PINTURA ANTICORROSIVA DE DUTO METÁLICO. AF_04/2018</v>
          </cell>
          <cell r="D3352" t="str">
            <v>M2</v>
          </cell>
          <cell r="E3352" t="str">
            <v>11,25</v>
          </cell>
        </row>
        <row r="3353">
          <cell r="B3353">
            <v>103244</v>
          </cell>
          <cell r="C3353" t="str">
            <v>AR CONDICIONADO SPLIT INVERTER, HI-WALL (PAREDE), 9000 BTU/H, CICLO FRIO - FORNECIMENTO E INSTALAÇÃO. AF_11/2021_P</v>
          </cell>
          <cell r="D3353" t="str">
            <v>UN</v>
          </cell>
          <cell r="E3353" t="str">
            <v>2.345,08</v>
          </cell>
        </row>
        <row r="3354">
          <cell r="B3354">
            <v>103245</v>
          </cell>
          <cell r="C3354" t="str">
            <v>AR CONDICIONADO SPLIT ON/OFF, HI-WALL (PAREDE), 9000 BTUS/H, CICLO FRIO - FORNECIMENTO E INSTALAÇÃO. AF_11/2021_P</v>
          </cell>
          <cell r="D3354" t="str">
            <v>UN</v>
          </cell>
          <cell r="E3354" t="str">
            <v>1.846,61</v>
          </cell>
        </row>
        <row r="3355">
          <cell r="B3355">
            <v>103246</v>
          </cell>
          <cell r="C3355" t="str">
            <v>AR CONDICIONADO SPLIT ON/OFF, HI-WALL (PAREDE), 9000 BTUS/H, CICLO QUENTE/FRIO - FORNECIMENTO E INSTALAÇÃO. AF_11/2021_P</v>
          </cell>
          <cell r="D3355" t="str">
            <v>UN</v>
          </cell>
          <cell r="E3355" t="str">
            <v>2.015,19</v>
          </cell>
        </row>
        <row r="3356">
          <cell r="B3356">
            <v>103247</v>
          </cell>
          <cell r="C3356" t="str">
            <v>AR CONDICIONADO SPLIT INVERTER, HI-WALL (PAREDE), 12000 BTU/H, CICLO FRIO - FORNECIMENTO E INSTALAÇÃO. AF_11/2021_P</v>
          </cell>
          <cell r="D3356" t="str">
            <v>UN</v>
          </cell>
          <cell r="E3356" t="str">
            <v>2.604,34</v>
          </cell>
        </row>
        <row r="3357">
          <cell r="B3357">
            <v>103248</v>
          </cell>
          <cell r="C3357" t="str">
            <v>AR CONDICIONADO SPLIT ON/OFF, HI-WALL (PAREDE), 12000 BTUS/H, CICLO FRIO - FORNECIMENTO E INSTALAÇÃO. AF_11/2021_P</v>
          </cell>
          <cell r="D3357" t="str">
            <v>UN</v>
          </cell>
          <cell r="E3357" t="str">
            <v>2.125,56</v>
          </cell>
        </row>
        <row r="3358">
          <cell r="B3358">
            <v>103249</v>
          </cell>
          <cell r="C3358" t="str">
            <v>AR CONDICIONADO SPLIT ON/OFF, HI-WALL (PAREDE), 12000 BTUS/H, CICLO QUENTE/FRIO - FORNECIMENTO E INSTALAÇÃO. AF_11/2021_P</v>
          </cell>
          <cell r="D3358" t="str">
            <v>UN</v>
          </cell>
          <cell r="E3358" t="str">
            <v>2.284,65</v>
          </cell>
        </row>
        <row r="3359">
          <cell r="B3359">
            <v>103250</v>
          </cell>
          <cell r="C3359" t="str">
            <v>AR CONDICIONADO SPLIT INVERTER, HI-WALL (PAREDE), 18000 BTU/H, CICLO FRIO - FORNECIMENTO E INSTALAÇÃO. AF_11/2021_P</v>
          </cell>
          <cell r="D3359" t="str">
            <v>UN</v>
          </cell>
          <cell r="E3359" t="str">
            <v>3.787,50</v>
          </cell>
        </row>
        <row r="3360">
          <cell r="B3360">
            <v>103251</v>
          </cell>
          <cell r="C3360" t="str">
            <v>AR CONDICIONADO SPLIT ON/OFF, HI-WALL (PAREDE), 18000 BTUS/H, CICLO FRIO - FORNECIMENTO E INSTALAÇÃO. AF_11/2021_P</v>
          </cell>
          <cell r="D3360" t="str">
            <v>UN</v>
          </cell>
          <cell r="E3360" t="str">
            <v>2.987,86</v>
          </cell>
        </row>
        <row r="3361">
          <cell r="B3361">
            <v>103252</v>
          </cell>
          <cell r="C3361" t="str">
            <v>AR CONDICIONADO SPLIT ON/OFF, HI-WALL (PAREDE), 18000 BTUS/H, CICLO QUENTE/FRIO - FORNECIMENTO E INSTALAÇÃO. AF_11/2021_P</v>
          </cell>
          <cell r="D3361" t="str">
            <v>UN</v>
          </cell>
          <cell r="E3361" t="str">
            <v>3.310,33</v>
          </cell>
        </row>
        <row r="3362">
          <cell r="B3362">
            <v>103253</v>
          </cell>
          <cell r="C3362" t="str">
            <v>AR CONDICIONADO SPLIT INVERTER, HI-WALL (PAREDE), 24000 BTU/H, CICLO FRIO - FORNECIMENTO E INSTALAÇÃO. AF_11/2021_P</v>
          </cell>
          <cell r="D3362" t="str">
            <v>UN</v>
          </cell>
          <cell r="E3362" t="str">
            <v>5.167,79</v>
          </cell>
        </row>
        <row r="3363">
          <cell r="B3363">
            <v>103254</v>
          </cell>
          <cell r="C3363" t="str">
            <v>AR CONDICIONADO SPLIT ON/OFF, HI-WALL (PAREDE), 24000 BTUS/H, CICLO FRIO - FORNECIMENTO E INSTALAÇÃO. AF_11/2021_P</v>
          </cell>
          <cell r="D3363" t="str">
            <v>UN</v>
          </cell>
          <cell r="E3363" t="str">
            <v>3.860,47</v>
          </cell>
        </row>
        <row r="3364">
          <cell r="B3364">
            <v>103255</v>
          </cell>
          <cell r="C3364" t="str">
            <v>AR CONDICIONADO SPLIT ON/OFF, HI-WALL (PAREDE), 24000 BTUS/H, CICLO QUENTE/FRIO - FORNECIMENTO E INSTALAÇÃO. AF_11/2021_P</v>
          </cell>
          <cell r="D3364" t="str">
            <v>UN</v>
          </cell>
          <cell r="E3364" t="str">
            <v>4.321,73</v>
          </cell>
        </row>
        <row r="3365">
          <cell r="B3365">
            <v>103256</v>
          </cell>
          <cell r="C3365" t="str">
            <v>AR CONDICIONADO SPLIT INVERTER, PISO TETO, 18000 BTU/H, CICLO FRIO - FORNECIMENTO E INSTALAÇÃO. AF_11/2021_P</v>
          </cell>
          <cell r="D3365" t="str">
            <v>UN</v>
          </cell>
          <cell r="E3365" t="str">
            <v>9.596,65</v>
          </cell>
        </row>
        <row r="3366">
          <cell r="B3366">
            <v>103257</v>
          </cell>
          <cell r="C3366" t="str">
            <v>AR CONDICIONADO SPLIT ON/OFF, PISO TETO, 18.000 BTU/H, CICLO FRIO - FORNECIMENTO E INSTALAÇÃO. AF_11/2021_P</v>
          </cell>
          <cell r="D3366" t="str">
            <v>UN</v>
          </cell>
          <cell r="E3366" t="str">
            <v>5.469,43</v>
          </cell>
        </row>
        <row r="3367">
          <cell r="B3367">
            <v>103258</v>
          </cell>
          <cell r="C3367" t="str">
            <v>AR CONDICIONADO SPLIT INVERTER, PISO TETO, 24000 BTU/H, CICLO FRIO - FORNECIMENTO E INSTALAÇÃO. AF_11/2021_P</v>
          </cell>
          <cell r="D3367" t="str">
            <v>UN</v>
          </cell>
          <cell r="E3367" t="str">
            <v>10.731,52</v>
          </cell>
        </row>
        <row r="3368">
          <cell r="B3368">
            <v>103259</v>
          </cell>
          <cell r="C3368" t="str">
            <v>AR CONDICIONADO SPLIT ON/OFF, PISO TETO, 24.000 BTU/H, CICLO FRIO - FORNECIMENTO E INSTALAÇÃO. AF_11/2021_P</v>
          </cell>
          <cell r="D3368" t="str">
            <v>UN</v>
          </cell>
          <cell r="E3368" t="str">
            <v>5.767,84</v>
          </cell>
        </row>
        <row r="3369">
          <cell r="B3369">
            <v>103260</v>
          </cell>
          <cell r="C3369" t="str">
            <v>AR CONDICIONADO SPLIT INVERTER, PISO TETO, 24000 BTU/H, QUENTE/FRIO - FORNECIMENTO E INSTALAÇÃO. AF_11/2021_P</v>
          </cell>
          <cell r="D3369" t="str">
            <v>UN</v>
          </cell>
          <cell r="E3369" t="str">
            <v>5.925,80</v>
          </cell>
        </row>
        <row r="3370">
          <cell r="B3370">
            <v>103261</v>
          </cell>
          <cell r="C3370" t="str">
            <v>AR CONDICIONADO SPLIT INVERTER, PISO TETO, 36000 BTU/H, CICLO FRIO - FORNECIMENTO E INSTALAÇÃO. AF_11/2021_P</v>
          </cell>
          <cell r="D3370" t="str">
            <v>UN</v>
          </cell>
          <cell r="E3370" t="str">
            <v>12.106,73</v>
          </cell>
        </row>
        <row r="3371">
          <cell r="B3371">
            <v>103262</v>
          </cell>
          <cell r="C3371" t="str">
            <v>AR CONDICIONADO SPLIT ON/OFF, PISO TETO, 36.000 BTU/H, CICLO FRIO - FORNECIMENTO E INSTALAÇÃO. AF_11/2021_P</v>
          </cell>
          <cell r="D3371" t="str">
            <v>UN</v>
          </cell>
          <cell r="E3371" t="str">
            <v>7.584,15</v>
          </cell>
        </row>
        <row r="3372">
          <cell r="B3372">
            <v>103263</v>
          </cell>
          <cell r="C3372" t="str">
            <v>AR CONDICIONADO SPLIT INVERTER, PISO TETO, 48000 BTU/H, CICLO FRIO - FORNECIMENTO E INSTALAÇÃO. AF_11/2021_P</v>
          </cell>
          <cell r="D3372" t="str">
            <v>UN</v>
          </cell>
          <cell r="E3372" t="str">
            <v>16.740,30</v>
          </cell>
        </row>
        <row r="3373">
          <cell r="B3373">
            <v>103264</v>
          </cell>
          <cell r="C3373" t="str">
            <v>AR CONDICIONADO SPLIT ON/OFF, PISO TETO, 48.000 BTU/H, CICLO FRIO - FORNECIMENTO E INSTALAÇÃO. AF_11/2021_P</v>
          </cell>
          <cell r="D3373" t="str">
            <v>UN</v>
          </cell>
          <cell r="E3373" t="str">
            <v>9.335,55</v>
          </cell>
        </row>
        <row r="3374">
          <cell r="B3374">
            <v>103265</v>
          </cell>
          <cell r="C3374" t="str">
            <v>AR CONDICIONADO SPLIT INVERTER, PISO TETO, APRESENTANDO ENTRE 54000 E 58000 BTU/H, CICLO FRIO - FORNECIMENTO E INSTALAÇÃO. AF_11/2021_P</v>
          </cell>
          <cell r="D3374" t="str">
            <v>UN</v>
          </cell>
          <cell r="E3374" t="str">
            <v>20.206,32</v>
          </cell>
        </row>
        <row r="3375">
          <cell r="B3375">
            <v>103266</v>
          </cell>
          <cell r="C3375" t="str">
            <v>AR CONDICIONADO SPLIT ON/OFF, PISO TETO, 60.000 BTU/H, CICLO FRIO - FORNECIMENTO E INSTALAÇÃO. AF_11/2021_P</v>
          </cell>
          <cell r="D3375" t="str">
            <v>UN</v>
          </cell>
          <cell r="E3375" t="str">
            <v>10.440,08</v>
          </cell>
        </row>
        <row r="3376">
          <cell r="B3376">
            <v>103267</v>
          </cell>
          <cell r="C3376" t="str">
            <v>AR CONDICIONADO SPLIT ON/OFF, CASSETE (TETO), FRIO 4 VIAS 18000 BTU/H - FORNECIMENTO E INSTALAÇÃO. AF_11/2021_P</v>
          </cell>
          <cell r="D3376" t="str">
            <v>UN</v>
          </cell>
          <cell r="E3376" t="str">
            <v>5.985,74</v>
          </cell>
        </row>
        <row r="3377">
          <cell r="B3377">
            <v>103268</v>
          </cell>
          <cell r="C3377" t="str">
            <v>AR CONDICIONADO SPLIT ON/OFF, CASSETE (TETO), 18000 BTU/H, CICLO QUENTE/FRIO - FORNECIMENTO E INSTALAÇÃO. AF_11/2021_P</v>
          </cell>
          <cell r="D3377" t="str">
            <v>UN</v>
          </cell>
          <cell r="E3377" t="str">
            <v>7.110,81</v>
          </cell>
        </row>
        <row r="3378">
          <cell r="B3378">
            <v>103269</v>
          </cell>
          <cell r="C3378" t="str">
            <v>AR CONDICIONADO SPLIT ON/OFF, CASSETE (TETO), FRIO 4 VIAS 24000 BTU/H - FORNECIMENTO E INSTALAÇÃO. AF_11/2021_P</v>
          </cell>
          <cell r="D3378" t="str">
            <v>UN</v>
          </cell>
          <cell r="E3378" t="str">
            <v>7.362,33</v>
          </cell>
        </row>
        <row r="3379">
          <cell r="B3379">
            <v>103270</v>
          </cell>
          <cell r="C3379" t="str">
            <v>AR CONDICIONADO SPLIT ON/OFF, CASSETE (TETO), 24000 BTU/H, CICLO QUENTE/FRIO - FORNECIMENTO E INSTALAÇÃO. AF_11/2021_P</v>
          </cell>
          <cell r="D3379" t="str">
            <v>UN</v>
          </cell>
          <cell r="E3379" t="str">
            <v>7.643,39</v>
          </cell>
        </row>
        <row r="3380">
          <cell r="B3380">
            <v>103271</v>
          </cell>
          <cell r="C3380" t="str">
            <v>AR CONDICIONADO SPLIT ON/OFF, CASSETE (TETO), FRIO 4 VIAS 36000 BTU/H - FORNECIMENTO E INSTALAÇÃO. AF_11/2021_P</v>
          </cell>
          <cell r="D3380" t="str">
            <v>UN</v>
          </cell>
          <cell r="E3380" t="str">
            <v>10.836,05</v>
          </cell>
        </row>
        <row r="3381">
          <cell r="B3381">
            <v>103272</v>
          </cell>
          <cell r="C3381" t="str">
            <v>AR CONDICIONADO SPLIT ON/OFF, CASSETE (TETO), 36000 BTU/H, CICLO QUENTE/FRIO - FORNECIMENTO E INSTALAÇÃO. AF_11/2021_P</v>
          </cell>
          <cell r="D3381" t="str">
            <v>UN</v>
          </cell>
          <cell r="E3381" t="str">
            <v>11.193,46</v>
          </cell>
        </row>
        <row r="3382">
          <cell r="B3382">
            <v>103273</v>
          </cell>
          <cell r="C3382" t="str">
            <v>AR CONDICIONADO SPLIT ON/OFF, CASSETE (TETO), FRIO 4 VIAS 48000 BTU/H - FORNECIMENTO E INSTALAÇÃO. AF_11/2021_P</v>
          </cell>
          <cell r="D3382" t="str">
            <v>UN</v>
          </cell>
          <cell r="E3382" t="str">
            <v>11.430,06</v>
          </cell>
        </row>
        <row r="3383">
          <cell r="B3383">
            <v>103274</v>
          </cell>
          <cell r="C3383" t="str">
            <v>AR CONDICIONADO SPLIT ON/OFF, CASSETE (TETO), 48000 BTU/H, CICLO QUENTE/FRIO - FORNECIMENTO E INSTALAÇÃO. AF_11/2021_P</v>
          </cell>
          <cell r="D3383" t="str">
            <v>UN</v>
          </cell>
          <cell r="E3383" t="str">
            <v>13.111,02</v>
          </cell>
        </row>
        <row r="3384">
          <cell r="B3384">
            <v>103275</v>
          </cell>
          <cell r="C3384" t="str">
            <v>AR CONDICIONADO SPLIT ON/OFF, CASSETE (TETO), FRIO 4 VIAS 60000 BTU/H - FORNECIMENTO E INSTALAÇÃO. AF_11/2021_P</v>
          </cell>
          <cell r="D3384" t="str">
            <v>UN</v>
          </cell>
          <cell r="E3384" t="str">
            <v>13.042,39</v>
          </cell>
        </row>
        <row r="3385">
          <cell r="B3385">
            <v>103276</v>
          </cell>
          <cell r="C3385" t="str">
            <v>AR CONDICIONADO SPLIT ON/OFF, CASSETE (TETO), 60000 BTU/H, CICLO QUENTE/FRIO - FORNECIMENTO E INSTALAÇÃO. AF_11/2021_P</v>
          </cell>
          <cell r="D3385" t="str">
            <v>UN</v>
          </cell>
          <cell r="E3385" t="str">
            <v>13.692,54</v>
          </cell>
        </row>
        <row r="3386">
          <cell r="B3386">
            <v>103277</v>
          </cell>
          <cell r="C3386" t="str">
            <v>AR CONDICIONADO SPLITÃO 10 TR - FORNECIMENTO E INSTALAÇÃO. AF_11/2021_P</v>
          </cell>
          <cell r="D3386" t="str">
            <v>UN</v>
          </cell>
          <cell r="E3386" t="str">
            <v>25.310,90</v>
          </cell>
        </row>
        <row r="3387">
          <cell r="B3387">
            <v>103278</v>
          </cell>
          <cell r="C3387" t="str">
            <v>AR CONDICIONADO SPLITÃO 15 TR - FORNECIMENTO E INSTALAÇÃO. AF_11/2021_P</v>
          </cell>
          <cell r="D3387" t="str">
            <v>UN</v>
          </cell>
          <cell r="E3387" t="str">
            <v>32.451,60</v>
          </cell>
        </row>
        <row r="3388">
          <cell r="B3388">
            <v>103288</v>
          </cell>
          <cell r="C3388" t="str">
            <v>RASGO E CHUMBAMENTO EM ALVENARIA PARA TUBOS DE SPLIT PAREDE DE 9000 A 24000 BTUS/H. AF_11/2021</v>
          </cell>
          <cell r="D3388" t="str">
            <v>UN</v>
          </cell>
          <cell r="E3388" t="str">
            <v>15,01</v>
          </cell>
        </row>
        <row r="3389">
          <cell r="B3389">
            <v>103289</v>
          </cell>
          <cell r="C3389" t="str">
            <v>TUBO EM COBRE FLEXÍVEL, DN 1/4", COM ISOLAMENTO, INSTALADO EM FORRO, PARA RAMAL DE ALIMENTAÇÃO DE AR CONDICIONADO, INCLUSO FIXADOR. AF_11/2021</v>
          </cell>
          <cell r="D3389" t="str">
            <v>M</v>
          </cell>
          <cell r="E3389" t="str">
            <v>39,04</v>
          </cell>
        </row>
        <row r="3390">
          <cell r="B3390">
            <v>103290</v>
          </cell>
          <cell r="C3390" t="str">
            <v>TUBO EM COBRE FLEXÍVEL, DN 3/8", COM ISOLAMENTO, INSTALADO EM FORRO, PARA RAMAL DE ALIMENTAÇÃO DE AR CONDICIONADO, INCLUSO FIXADOR. AF_11/2021</v>
          </cell>
          <cell r="D3390" t="str">
            <v>M</v>
          </cell>
          <cell r="E3390" t="str">
            <v>66,67</v>
          </cell>
        </row>
        <row r="3391">
          <cell r="B3391">
            <v>103291</v>
          </cell>
          <cell r="C3391" t="str">
            <v>TUBO EM COBRE FLEXÍVEL, DN 1/2", COM ISOLAMENTO, INSTALADO EM FORRO, PARA RAMAL DE ALIMENTAÇÃO DE AR CONDICIONADO, INCLUSO FIXADOR. AF_11/2021</v>
          </cell>
          <cell r="D3391" t="str">
            <v>M</v>
          </cell>
          <cell r="E3391" t="str">
            <v>81,94</v>
          </cell>
        </row>
        <row r="3392">
          <cell r="B3392">
            <v>103292</v>
          </cell>
          <cell r="C3392" t="str">
            <v>TUBO EM COBRE FLEXÍVEL, DN 5/8", COM ISOLAMENTO, INSTALADO EM FORRO, PARA RAMAL DE ALIMENTAÇÃO DE AR CONDICIONADO, INCLUSO FIXADOR. AF_11/2021</v>
          </cell>
          <cell r="D3392" t="str">
            <v>M</v>
          </cell>
          <cell r="E3392" t="str">
            <v>99,10</v>
          </cell>
        </row>
        <row r="3393">
          <cell r="B3393">
            <v>101936</v>
          </cell>
          <cell r="C3393" t="str">
            <v>INSTALAÇÃO DE TUBOS E CONEXÕES, EM AÇO/FERRO GALVANIZADO, PARA O CENTRO DE MEDIÇÃO DE GÁS DE EDIFÍCIO RESIDENCIAL, COM 4 PAVIMENTOS, 16 UNIDADES HABITACIONAIS, DN 32 (1 1/4) - FORNECIMENTO E INSTALAÇÃO. AF_10/2020</v>
          </cell>
          <cell r="D3393" t="str">
            <v>UN</v>
          </cell>
          <cell r="E3393" t="str">
            <v>6.868,31</v>
          </cell>
        </row>
        <row r="3394">
          <cell r="B3394">
            <v>101937</v>
          </cell>
          <cell r="C3394" t="str">
            <v>INSTALAÇÃO DE TUBOS E CONEXÕES, EM AÇO/FERRO GALVANIZADO, PARA O CENTRO DE MEDIÇÃO DE GÁS DE EDIFÍCIO RESIDENCIAL, COM 4 PAVIMENTOS, 16 UNIDADES HABITACIONAIS, DN 50 (2) - FORNECIMENTO E INSTALAÇÃO. AF_10/2020</v>
          </cell>
          <cell r="D3394" t="str">
            <v>UN</v>
          </cell>
          <cell r="E3394" t="str">
            <v>12.383,37</v>
          </cell>
        </row>
        <row r="3395">
          <cell r="B3395">
            <v>98294</v>
          </cell>
          <cell r="C3395" t="str">
            <v>CABO ELETRÔNICO CATEGORIA 5E, INSTALADO EM EDIFICAÇÃO RESIDENCIAL - FORNECIMENTO E INSTALAÇÃO. AF_11/2019</v>
          </cell>
          <cell r="D3395" t="str">
            <v>M</v>
          </cell>
          <cell r="E3395" t="str">
            <v>6,15</v>
          </cell>
        </row>
        <row r="3396">
          <cell r="B3396">
            <v>98295</v>
          </cell>
          <cell r="C3396" t="str">
            <v>CABO ELETRÔNICO CATEGORIA 5E, INSTALADO EM EDIFICAÇÃO INSTITUCIONAL - FORNECIMENTO E INSTALAÇÃO. AF_11/2019</v>
          </cell>
          <cell r="D3396" t="str">
            <v>M</v>
          </cell>
          <cell r="E3396" t="str">
            <v>5,55</v>
          </cell>
        </row>
        <row r="3397">
          <cell r="B3397">
            <v>98296</v>
          </cell>
          <cell r="C3397" t="str">
            <v>CABO ELETRÔNICO CATEGORIA 6, INSTALADO EM EDIFICAÇÃO RESIDENCIAL - FORNECIMENTO E INSTALAÇÃO. AF_11/2019</v>
          </cell>
          <cell r="D3397" t="str">
            <v>M</v>
          </cell>
          <cell r="E3397" t="str">
            <v>3,42</v>
          </cell>
        </row>
        <row r="3398">
          <cell r="B3398">
            <v>98297</v>
          </cell>
          <cell r="C3398" t="str">
            <v>CABO ELETRÔNICO CATEGORIA 6, INSTALADO EM EDIFICAÇÃO INSTITUCIONAL - FORNECIMENTO E INSTALAÇÃO. AF_11/2019</v>
          </cell>
          <cell r="D3398" t="str">
            <v>M</v>
          </cell>
          <cell r="E3398" t="str">
            <v>2,47</v>
          </cell>
        </row>
        <row r="3399">
          <cell r="B3399">
            <v>98301</v>
          </cell>
          <cell r="C3399" t="str">
            <v>PATCH PANEL 24 PORTAS, CATEGORIA 5E - FORNECIMENTO E INSTALAÇÃO. AF_11/2019</v>
          </cell>
          <cell r="D3399" t="str">
            <v>UN</v>
          </cell>
          <cell r="E3399" t="str">
            <v>498,15</v>
          </cell>
        </row>
        <row r="3400">
          <cell r="B3400">
            <v>98302</v>
          </cell>
          <cell r="C3400" t="str">
            <v>PATCH PANEL 24 PORTAS, CATEGORIA 6 - FORNECIMENTO E INSTALAÇÃO. AF_11/2019</v>
          </cell>
          <cell r="D3400" t="str">
            <v>UN</v>
          </cell>
          <cell r="E3400" t="str">
            <v>892,50</v>
          </cell>
        </row>
        <row r="3401">
          <cell r="B3401">
            <v>98304</v>
          </cell>
          <cell r="C3401" t="str">
            <v>PATCH PANEL 48 PORTAS, CATEGORIA 6 - FORNECIMENTO E INSTALAÇÃO. AF_11/2019</v>
          </cell>
          <cell r="D3401" t="str">
            <v>UN</v>
          </cell>
          <cell r="E3401" t="str">
            <v>2.741,15</v>
          </cell>
        </row>
        <row r="3402">
          <cell r="B3402">
            <v>98307</v>
          </cell>
          <cell r="C3402" t="str">
            <v>TOMADA DE REDE RJ45 - FORNECIMENTO E INSTALAÇÃO. AF_11/2019</v>
          </cell>
          <cell r="D3402" t="str">
            <v>UN</v>
          </cell>
          <cell r="E3402" t="str">
            <v>39,86</v>
          </cell>
        </row>
        <row r="3403">
          <cell r="B3403">
            <v>98308</v>
          </cell>
          <cell r="C3403" t="str">
            <v>TOMADA PARA TELEFONE RJ11 - FORNECIMENTO E INSTALAÇÃO. AF_11/2019</v>
          </cell>
          <cell r="D3403" t="str">
            <v>UN</v>
          </cell>
          <cell r="E3403" t="str">
            <v>26,37</v>
          </cell>
        </row>
        <row r="3404">
          <cell r="B3404">
            <v>98593</v>
          </cell>
          <cell r="C3404" t="str">
            <v>PATCH PANEL 48 PORTAS, CATEGORIA 5E - FORNECIMENTO E INSTALAÇÃO. AF_11/2019</v>
          </cell>
          <cell r="D3404" t="str">
            <v>UN</v>
          </cell>
          <cell r="E3404" t="str">
            <v>1.937,07</v>
          </cell>
        </row>
        <row r="3405">
          <cell r="B3405">
            <v>89355</v>
          </cell>
          <cell r="C3405" t="str">
            <v>TUBO, PVC, SOLDÁVEL, DN 20MM, INSTALADO EM RAMAL OU SUB-RAMAL DE ÁGUA - FORNECIMENTO E INSTALAÇÃO. AF_12/2014</v>
          </cell>
          <cell r="D3405" t="str">
            <v>M</v>
          </cell>
          <cell r="E3405" t="str">
            <v>17,33</v>
          </cell>
        </row>
        <row r="3406">
          <cell r="B3406">
            <v>89356</v>
          </cell>
          <cell r="C3406" t="str">
            <v>TUBO, PVC, SOLDÁVEL, DN 25MM, INSTALADO EM RAMAL OU SUB-RAMAL DE ÁGUA - FORNECIMENTO E INSTALAÇÃO. AF_12/2014</v>
          </cell>
          <cell r="D3406" t="str">
            <v>M</v>
          </cell>
          <cell r="E3406" t="str">
            <v>20,56</v>
          </cell>
        </row>
        <row r="3407">
          <cell r="B3407">
            <v>89357</v>
          </cell>
          <cell r="C3407" t="str">
            <v>TUBO, PVC, SOLDÁVEL, DN 32MM, INSTALADO EM RAMAL OU SUB-RAMAL DE ÁGUA - FORNECIMENTO E INSTALAÇÃO. AF_12/2014</v>
          </cell>
          <cell r="D3407" t="str">
            <v>M</v>
          </cell>
          <cell r="E3407" t="str">
            <v>30,03</v>
          </cell>
        </row>
        <row r="3408">
          <cell r="B3408">
            <v>89401</v>
          </cell>
          <cell r="C3408" t="str">
            <v>TUBO, PVC, SOLDÁVEL, DN 20MM, INSTALADO EM RAMAL DE DISTRIBUIÇÃO DE ÁGUA - FORNECIMENTO E INSTALAÇÃO. AF_12/2014</v>
          </cell>
          <cell r="D3408" t="str">
            <v>M</v>
          </cell>
          <cell r="E3408" t="str">
            <v>8,09</v>
          </cell>
        </row>
        <row r="3409">
          <cell r="B3409">
            <v>89402</v>
          </cell>
          <cell r="C3409" t="str">
            <v>TUBO, PVC, SOLDÁVEL, DN 25MM, INSTALADO EM RAMAL DE DISTRIBUIÇÃO DE ÁGUA - FORNECIMENTO E INSTALAÇÃO. AF_12/2014</v>
          </cell>
          <cell r="D3409" t="str">
            <v>M</v>
          </cell>
          <cell r="E3409" t="str">
            <v>9,90</v>
          </cell>
        </row>
        <row r="3410">
          <cell r="B3410">
            <v>89403</v>
          </cell>
          <cell r="C3410" t="str">
            <v>TUBO, PVC, SOLDÁVEL, DN 32MM, INSTALADO EM RAMAL DE DISTRIBUIÇÃO DE ÁGUA - FORNECIMENTO E INSTALAÇÃO. AF_12/2014</v>
          </cell>
          <cell r="D3410" t="str">
            <v>M</v>
          </cell>
          <cell r="E3410" t="str">
            <v>17,28</v>
          </cell>
        </row>
        <row r="3411">
          <cell r="B3411">
            <v>89446</v>
          </cell>
          <cell r="C3411" t="str">
            <v>TUBO, PVC, SOLDÁVEL, DN 25MM, INSTALADO EM PRUMADA DE ÁGUA - FORNECIMENTO E INSTALAÇÃO. AF_12/2014</v>
          </cell>
          <cell r="D3411" t="str">
            <v>M</v>
          </cell>
          <cell r="E3411" t="str">
            <v>5,86</v>
          </cell>
        </row>
        <row r="3412">
          <cell r="B3412">
            <v>89447</v>
          </cell>
          <cell r="C3412" t="str">
            <v>TUBO, PVC, SOLDÁVEL, DN 32MM, INSTALADO EM PRUMADA DE ÁGUA - FORNECIMENTO E INSTALAÇÃO. AF_12/2014</v>
          </cell>
          <cell r="D3412" t="str">
            <v>M</v>
          </cell>
          <cell r="E3412" t="str">
            <v>12,52</v>
          </cell>
        </row>
        <row r="3413">
          <cell r="B3413">
            <v>89448</v>
          </cell>
          <cell r="C3413" t="str">
            <v>TUBO, PVC, SOLDÁVEL, DN 40MM, INSTALADO EM PRUMADA DE ÁGUA - FORNECIMENTO E INSTALAÇÃO. AF_12/2014</v>
          </cell>
          <cell r="D3413" t="str">
            <v>M</v>
          </cell>
          <cell r="E3413" t="str">
            <v>18,05</v>
          </cell>
        </row>
        <row r="3414">
          <cell r="B3414">
            <v>89449</v>
          </cell>
          <cell r="C3414" t="str">
            <v>TUBO, PVC, SOLDÁVEL, DN 50MM, INSTALADO EM PRUMADA DE ÁGUA - FORNECIMENTO E INSTALAÇÃO. AF_12/2014</v>
          </cell>
          <cell r="D3414" t="str">
            <v>M</v>
          </cell>
          <cell r="E3414" t="str">
            <v>20,73</v>
          </cell>
        </row>
        <row r="3415">
          <cell r="B3415">
            <v>89450</v>
          </cell>
          <cell r="C3415" t="str">
            <v>TUBO, PVC, SOLDÁVEL, DN 60MM, INSTALADO EM PRUMADA DE ÁGUA - FORNECIMENTO E INSTALAÇÃO. AF_12/2014</v>
          </cell>
          <cell r="D3415" t="str">
            <v>M</v>
          </cell>
          <cell r="E3415" t="str">
            <v>34,37</v>
          </cell>
        </row>
        <row r="3416">
          <cell r="B3416">
            <v>89451</v>
          </cell>
          <cell r="C3416" t="str">
            <v>TUBO, PVC, SOLDÁVEL, DN 75MM, INSTALADO EM PRUMADA DE ÁGUA - FORNECIMENTO E INSTALAÇÃO. AF_12/2014</v>
          </cell>
          <cell r="D3416" t="str">
            <v>M</v>
          </cell>
          <cell r="E3416" t="str">
            <v>56,97</v>
          </cell>
        </row>
        <row r="3417">
          <cell r="B3417">
            <v>89452</v>
          </cell>
          <cell r="C3417" t="str">
            <v>TUBO, PVC, SOLDÁVEL, DN 85MM, INSTALADO EM PRUMADA DE ÁGUA - FORNECIMENTO E INSTALAÇÃO. AF_12/2014</v>
          </cell>
          <cell r="D3417" t="str">
            <v>M</v>
          </cell>
          <cell r="E3417" t="str">
            <v>70,97</v>
          </cell>
        </row>
        <row r="3418">
          <cell r="B3418">
            <v>89508</v>
          </cell>
          <cell r="C3418" t="str">
            <v>TUBO PVC, SÉRIE R, ÁGUA PLUVIAL, DN 40 MM, FORNECIDO E INSTALADO EM RAMAL DE ENCAMINHAMENTO. AF_12/2014</v>
          </cell>
          <cell r="D3418" t="str">
            <v>M</v>
          </cell>
          <cell r="E3418" t="str">
            <v>26,21</v>
          </cell>
        </row>
        <row r="3419">
          <cell r="B3419">
            <v>89509</v>
          </cell>
          <cell r="C3419" t="str">
            <v>TUBO PVC, SÉRIE R, ÁGUA PLUVIAL, DN 50 MM, FORNECIDO E INSTALADO EM RAMAL DE ENCAMINHAMENTO. AF_12/2014</v>
          </cell>
          <cell r="D3419" t="str">
            <v>M</v>
          </cell>
          <cell r="E3419" t="str">
            <v>35,50</v>
          </cell>
        </row>
        <row r="3420">
          <cell r="B3420">
            <v>89511</v>
          </cell>
          <cell r="C3420" t="str">
            <v>TUBO PVC, SÉRIE R, ÁGUA PLUVIAL, DN 75 MM, FORNECIDO E INSTALADO EM RAMAL DE ENCAMINHAMENTO. AF_12/2014</v>
          </cell>
          <cell r="D3420" t="str">
            <v>M</v>
          </cell>
          <cell r="E3420" t="str">
            <v>51,46</v>
          </cell>
        </row>
        <row r="3421">
          <cell r="B3421">
            <v>89512</v>
          </cell>
          <cell r="C3421" t="str">
            <v>TUBO PVC, SÉRIE R, ÁGUA PLUVIAL, DN 100 MM, FORNECIDO E INSTALADO EM RAMAL DE ENCAMINHAMENTO. AF_12/2014</v>
          </cell>
          <cell r="D3421" t="str">
            <v>M</v>
          </cell>
          <cell r="E3421" t="str">
            <v>83,46</v>
          </cell>
        </row>
        <row r="3422">
          <cell r="B3422">
            <v>89576</v>
          </cell>
          <cell r="C3422" t="str">
            <v>TUBO PVC, SÉRIE R, ÁGUA PLUVIAL, DN 75 MM, FORNECIDO E INSTALADO EM CONDUTORES VERTICAIS DE ÁGUAS PLUVIAIS. AF_12/2014</v>
          </cell>
          <cell r="D3422" t="str">
            <v>M</v>
          </cell>
          <cell r="E3422" t="str">
            <v>35,31</v>
          </cell>
        </row>
        <row r="3423">
          <cell r="B3423">
            <v>89578</v>
          </cell>
          <cell r="C3423" t="str">
            <v>TUBO PVC, SÉRIE R, ÁGUA PLUVIAL, DN 100 MM, FORNECIDO E INSTALADO EM CONDUTORES VERTICAIS DE ÁGUAS PLUVIAIS. AF_12/2014</v>
          </cell>
          <cell r="D3423" t="str">
            <v>M</v>
          </cell>
          <cell r="E3423" t="str">
            <v>61,18</v>
          </cell>
        </row>
        <row r="3424">
          <cell r="B3424">
            <v>89580</v>
          </cell>
          <cell r="C3424" t="str">
            <v>TUBO PVC, SÉRIE R, ÁGUA PLUVIAL, DN 150 MM, FORNECIDO E INSTALADO EM CONDUTORES VERTICAIS DE ÁGUAS PLUVIAIS. AF_12/2014</v>
          </cell>
          <cell r="D3424" t="str">
            <v>M</v>
          </cell>
          <cell r="E3424" t="str">
            <v>121,71</v>
          </cell>
        </row>
        <row r="3425">
          <cell r="B3425">
            <v>89633</v>
          </cell>
          <cell r="C3425" t="str">
            <v>TUBO, CPVC, SOLDÁVEL, DN 15MM, INSTALADO EM RAMAL OU SUB-RAMAL DE ÁGUA - FORNECIMENTO E INSTALAÇÃO. AF_12/2014</v>
          </cell>
          <cell r="D3425" t="str">
            <v>M</v>
          </cell>
          <cell r="E3425" t="str">
            <v>22,90</v>
          </cell>
        </row>
        <row r="3426">
          <cell r="B3426">
            <v>89634</v>
          </cell>
          <cell r="C3426" t="str">
            <v>TUBO, CPVC, SOLDÁVEL, DN 22MM, INSTALADO EM RAMAL OU SUB-RAMAL DE ÁGUA - FORNECIMENTO E INSTALAÇÃO. AF_12/2014</v>
          </cell>
          <cell r="D3426" t="str">
            <v>M</v>
          </cell>
          <cell r="E3426" t="str">
            <v>35,07</v>
          </cell>
        </row>
        <row r="3427">
          <cell r="B3427">
            <v>89635</v>
          </cell>
          <cell r="C3427" t="str">
            <v>TUBO, CPVC, SOLDÁVEL, DN 28MM, INSTALADO EM RAMAL OU SUB-RAMAL DE ÁGUA - FORNECIMENTO E INSTALAÇÃO. AF_12/2014</v>
          </cell>
          <cell r="D3427" t="str">
            <v>M</v>
          </cell>
          <cell r="E3427" t="str">
            <v>50,42</v>
          </cell>
        </row>
        <row r="3428">
          <cell r="B3428">
            <v>89636</v>
          </cell>
          <cell r="C3428" t="str">
            <v>TUBO, CPVC, SOLDÁVEL, DN 35MM, INSTALADO EM RAMAL OU SUB-RAMAL DE ÁGUA  FORNECIMENTO E INSTALAÇÃO. AF_12/2014</v>
          </cell>
          <cell r="D3428" t="str">
            <v>M</v>
          </cell>
          <cell r="E3428" t="str">
            <v>61,43</v>
          </cell>
        </row>
        <row r="3429">
          <cell r="B3429">
            <v>89711</v>
          </cell>
          <cell r="C3429" t="str">
            <v>TUBO PVC, SERIE NORMAL, ESGOTO PREDIAL, DN 40 MM, FORNECIDO E INSTALADO EM RAMAL DE DESCARGA OU RAMAL DE ESGOTO SANITÁRIO. AF_12/2014</v>
          </cell>
          <cell r="D3429" t="str">
            <v>M</v>
          </cell>
          <cell r="E3429" t="str">
            <v>20,69</v>
          </cell>
        </row>
        <row r="3430">
          <cell r="B3430">
            <v>89712</v>
          </cell>
          <cell r="C3430" t="str">
            <v>TUBO PVC, SERIE NORMAL, ESGOTO PREDIAL, DN 50 MM, FORNECIDO E INSTALADO EM RAMAL DE DESCARGA OU RAMAL DE ESGOTO SANITÁRIO. AF_12/2014</v>
          </cell>
          <cell r="D3430" t="str">
            <v>M</v>
          </cell>
          <cell r="E3430" t="str">
            <v>32,01</v>
          </cell>
        </row>
        <row r="3431">
          <cell r="B3431">
            <v>89713</v>
          </cell>
          <cell r="C3431" t="str">
            <v>TUBO PVC, SERIE NORMAL, ESGOTO PREDIAL, DN 75 MM, FORNECIDO E INSTALADO EM RAMAL DE DESCARGA OU RAMAL DE ESGOTO SANITÁRIO. AF_12/2014</v>
          </cell>
          <cell r="D3431" t="str">
            <v>M</v>
          </cell>
          <cell r="E3431" t="str">
            <v>48,68</v>
          </cell>
        </row>
        <row r="3432">
          <cell r="B3432">
            <v>89714</v>
          </cell>
          <cell r="C3432" t="str">
            <v>TUBO PVC, SERIE NORMAL, ESGOTO PREDIAL, DN 100 MM, FORNECIDO E INSTALADO EM RAMAL DE DESCARGA OU RAMAL DE ESGOTO SANITÁRIO. AF_12/2014</v>
          </cell>
          <cell r="D3432" t="str">
            <v>M</v>
          </cell>
          <cell r="E3432" t="str">
            <v>61,48</v>
          </cell>
        </row>
        <row r="3433">
          <cell r="B3433">
            <v>89716</v>
          </cell>
          <cell r="C3433" t="str">
            <v>TUBO, CPVC, SOLDÁVEL, DN 22MM, INSTALADO EM RAMAL DE DISTRIBUIÇÃO DE ÁGUA - FORNECIMENTO E INSTALAÇÃO. AF_12/2014</v>
          </cell>
          <cell r="D3433" t="str">
            <v>M</v>
          </cell>
          <cell r="E3433" t="str">
            <v>25,45</v>
          </cell>
        </row>
        <row r="3434">
          <cell r="B3434">
            <v>89717</v>
          </cell>
          <cell r="C3434" t="str">
            <v>TUBO, CPVC, SOLDÁVEL, DN 28MM, INSTALADO EM RAMAL DE DISTRIBUIÇÃO DE ÁGUA - FORNECIMENTO E INSTALAÇÃO. AF_12/2014</v>
          </cell>
          <cell r="D3434" t="str">
            <v>M</v>
          </cell>
          <cell r="E3434" t="str">
            <v>39,08</v>
          </cell>
        </row>
        <row r="3435">
          <cell r="B3435">
            <v>89770</v>
          </cell>
          <cell r="C3435" t="str">
            <v>TUBO, CPVC, SOLDÁVEL, DN 35MM, INSTALADO EM PRUMADA DE ÁGUA  FORNECIMENTO E INSTALAÇÃO. AF_12/2014</v>
          </cell>
          <cell r="D3435" t="str">
            <v>M</v>
          </cell>
          <cell r="E3435" t="str">
            <v>43,08</v>
          </cell>
        </row>
        <row r="3436">
          <cell r="B3436">
            <v>89771</v>
          </cell>
          <cell r="C3436" t="str">
            <v>TUBO, CPVC, SOLDÁVEL, DN 42MM, INSTALADO EM PRUMADA DE ÁGUA  FORNECIMENTO E INSTALAÇÃO. AF_12/2014</v>
          </cell>
          <cell r="D3436" t="str">
            <v>M</v>
          </cell>
          <cell r="E3436" t="str">
            <v>58,90</v>
          </cell>
        </row>
        <row r="3437">
          <cell r="B3437">
            <v>89773</v>
          </cell>
          <cell r="C3437" t="str">
            <v>TUBO, CPVC, SOLDÁVEL, DN 73MM, INSTALADO EM PRUMADA DE ÁGUA  FORNECIMENTO E INSTALAÇÃO. AF_12/2014</v>
          </cell>
          <cell r="D3437" t="str">
            <v>M</v>
          </cell>
          <cell r="E3437" t="str">
            <v>137,22</v>
          </cell>
        </row>
        <row r="3438">
          <cell r="B3438">
            <v>89775</v>
          </cell>
          <cell r="C3438" t="str">
            <v>TUBO, CPVC, SOLDÁVEL, DN 89MM, INSTALADO EM PRUMADA DE ÁGUA  FORNECIMENTO E INSTALAÇÃO. AF_12/2014</v>
          </cell>
          <cell r="D3438" t="str">
            <v>M</v>
          </cell>
          <cell r="E3438" t="str">
            <v>216,81</v>
          </cell>
        </row>
        <row r="3439">
          <cell r="B3439">
            <v>89798</v>
          </cell>
          <cell r="C3439" t="str">
            <v>TUBO PVC, SERIE NORMAL, ESGOTO PREDIAL, DN 50 MM, FORNECIDO E INSTALADO EM PRUMADA DE ESGOTO SANITÁRIO OU VENTILAÇÃO. AF_12/2014</v>
          </cell>
          <cell r="D3439" t="str">
            <v>M</v>
          </cell>
          <cell r="E3439" t="str">
            <v>16,69</v>
          </cell>
        </row>
        <row r="3440">
          <cell r="B3440">
            <v>89799</v>
          </cell>
          <cell r="C3440" t="str">
            <v>TUBO PVC, SERIE NORMAL, ESGOTO PREDIAL, DN 75 MM, FORNECIDO E INSTALADO EM PRUMADA DE ESGOTO SANITÁRIO OU VENTILAÇÃO. AF_12/2014</v>
          </cell>
          <cell r="D3440" t="str">
            <v>M</v>
          </cell>
          <cell r="E3440" t="str">
            <v>26,39</v>
          </cell>
        </row>
        <row r="3441">
          <cell r="B3441">
            <v>89800</v>
          </cell>
          <cell r="C3441" t="str">
            <v>TUBO PVC, SERIE NORMAL, ESGOTO PREDIAL, DN 100 MM, FORNECIDO E INSTALADO EM PRUMADA DE ESGOTO SANITÁRIO OU VENTILAÇÃO. AF_12/2014</v>
          </cell>
          <cell r="D3441" t="str">
            <v>M</v>
          </cell>
          <cell r="E3441" t="str">
            <v>31,92</v>
          </cell>
        </row>
        <row r="3442">
          <cell r="B3442">
            <v>89848</v>
          </cell>
          <cell r="C3442" t="str">
            <v>TUBO PVC, SERIE NORMAL, ESGOTO PREDIAL, DN 100 MM, FORNECIDO E INSTALADO EM SUBCOLETOR AÉREO DE ESGOTO SANITÁRIO. AF_12/2014</v>
          </cell>
          <cell r="D3442" t="str">
            <v>M</v>
          </cell>
          <cell r="E3442" t="str">
            <v>36,96</v>
          </cell>
        </row>
        <row r="3443">
          <cell r="B3443">
            <v>89849</v>
          </cell>
          <cell r="C3443" t="str">
            <v>TUBO PVC, SERIE NORMAL, ESGOTO PREDIAL, DN 150 MM, FORNECIDO E INSTALADO EM SUBCOLETOR AÉREO DE ESGOTO SANITÁRIO. AF_12/2014</v>
          </cell>
          <cell r="D3443" t="str">
            <v>M</v>
          </cell>
          <cell r="E3443" t="str">
            <v>77,30</v>
          </cell>
        </row>
        <row r="3444">
          <cell r="B3444">
            <v>89865</v>
          </cell>
          <cell r="C3444" t="str">
            <v>TUBO, PVC, SOLDÁVEL, DN 25MM, INSTALADO EM DRENO DE AR-CONDICIONADO - FORNECIMENTO E INSTALAÇÃO. AF_12/2014</v>
          </cell>
          <cell r="D3444" t="str">
            <v>M</v>
          </cell>
          <cell r="E3444" t="str">
            <v>13,06</v>
          </cell>
        </row>
        <row r="3445">
          <cell r="B3445">
            <v>91784</v>
          </cell>
          <cell r="C3445" t="str">
            <v>(COMPOSIÇÃO REPRESENTATIVA) DO SERVIÇO DE INSTALAÇÃO DE TUBOS DE PVC, SOLDÁVEL, ÁGUA FRIA, DN 20 MM (INSTALADO EM RAMAL, SUB-RAMAL OU RAMAL DE DISTRIBUIÇÃO), INCLUSIVE CONEXÕES, CORTES E FIXAÇÕES, PARA PRÉDIOS. AF_10/2015</v>
          </cell>
          <cell r="D3445" t="str">
            <v>M</v>
          </cell>
          <cell r="E3445" t="str">
            <v>41,95</v>
          </cell>
        </row>
        <row r="3446">
          <cell r="B3446">
            <v>91785</v>
          </cell>
          <cell r="C3446" t="str">
            <v>(COMPOSIÇÃO REPRESENTATIVA) DO SERVIÇO DE INSTALAÇÃO DE TUBOS DE PVC, SOLDÁVEL, ÁGUA FRIA, DN 25 MM (INSTALADO EM RAMAL, SUB-RAMAL, RAMAL DE DISTRIBUIÇÃO OU PRUMADA), INCLUSIVE CONEXÕES, CORTES E FIXAÇÕES, PARA PRÉDIOS. AF_10/2015</v>
          </cell>
          <cell r="D3446" t="str">
            <v>M</v>
          </cell>
          <cell r="E3446" t="str">
            <v>41,53</v>
          </cell>
        </row>
        <row r="3447">
          <cell r="B3447">
            <v>91786</v>
          </cell>
          <cell r="C3447" t="str">
            <v>(COMPOSIÇÃO REPRESENTATIVA) DO SERVIÇO DE INSTALAÇÃO TUBOS DE PVC, SOLDÁVEL, ÁGUA FRIA, DN 32 MM (INSTALADO EM RAMAL, SUB-RAMAL, RAMAL DE DISTRIBUIÇÃO OU PRUMADA), INCLUSIVE CONEXÕES, CORTES E FIXAÇÕES, PARA PRÉDIOS. AF_10/2015</v>
          </cell>
          <cell r="D3447" t="str">
            <v>M</v>
          </cell>
          <cell r="E3447" t="str">
            <v>31,11</v>
          </cell>
        </row>
        <row r="3448">
          <cell r="B3448">
            <v>91787</v>
          </cell>
          <cell r="C3448" t="str">
            <v>(COMPOSIÇÃO REPRESENTATIVA) DO SERVIÇO DE INSTALAÇÃO DE TUBOS DE PVC, SOLDÁVEL, ÁGUA FRIA, DN 40 MM (INSTALADO EM PRUMADA), INCLUSIVE CONEXÕES, CORTES E FIXAÇÕES, PARA PRÉDIOS. AF_10/2015</v>
          </cell>
          <cell r="D3448" t="str">
            <v>M</v>
          </cell>
          <cell r="E3448" t="str">
            <v>37,49</v>
          </cell>
        </row>
        <row r="3449">
          <cell r="B3449">
            <v>91788</v>
          </cell>
          <cell r="C3449" t="str">
            <v>(COMPOSIÇÃO REPRESENTATIVA) DO SERVIÇO DE INSTALAÇÃO DE TUBOS DE PVC, SOLDÁVEL, ÁGUA FRIA, DN 50 MM (INSTALADO EM PRUMADA), INCLUSIVE CONEXÕES, CORTES E FIXAÇÕES, PARA PRÉDIOS. AF_10/2015</v>
          </cell>
          <cell r="D3449" t="str">
            <v>M</v>
          </cell>
          <cell r="E3449" t="str">
            <v>47,16</v>
          </cell>
        </row>
        <row r="3450">
          <cell r="B3450">
            <v>91789</v>
          </cell>
          <cell r="C3450" t="str">
            <v>(COMPOSIÇÃO REPRESENTATIVA) DO SERVIÇO DE INSTALAÇÃO DE TUBOS DE PVC, SÉRIE R, ÁGUA PLUVIAL, DN 75 MM (INSTALADO EM RAMAL DE ENCAMINHAMENTO, OU CONDUTORES VERTICAIS), INCLUSIVE CONEXÕES, CORTE E FIXAÇÕES, PARA PRÉDIOS. AF_10/2015</v>
          </cell>
          <cell r="D3450" t="str">
            <v>M</v>
          </cell>
          <cell r="E3450" t="str">
            <v>60,25</v>
          </cell>
        </row>
        <row r="3451">
          <cell r="B3451">
            <v>91790</v>
          </cell>
          <cell r="C3451" t="str">
            <v>(COMPOSIÇÃO REPRESENTATIVA) DO SERVIÇO DE INSTALAÇÃO DE TUBOS DE PVC, SÉRIE R, ÁGUA PLUVIAL, DN 100 MM (INSTALADO EM RAMAL DE ENCAMINHAMENTO, OU CONDUTORES VERTICAIS), INCLUSIVE CONEXÕES, CORTES E FIXAÇÕES, PARA PRÉDIOS. AF_10/2015</v>
          </cell>
          <cell r="D3451" t="str">
            <v>M</v>
          </cell>
          <cell r="E3451" t="str">
            <v>90,21</v>
          </cell>
        </row>
        <row r="3452">
          <cell r="B3452">
            <v>91791</v>
          </cell>
          <cell r="C3452" t="str">
            <v>(COMPOSIÇÃO REPRESENTATIVA) DO SERVIÇO DE INSTALAÇÃO DE TUBOS DE PVC, SÉRIE R, ÁGUA PLUVIAL, DN 150 MM (INSTALADO EM CONDUTORES VERTICAIS), INCLUSIVE CONEXÕES, CORTES E FIXAÇÕES, PARA PRÉDIOS. AF_10/2015</v>
          </cell>
          <cell r="D3452" t="str">
            <v>M</v>
          </cell>
          <cell r="E3452" t="str">
            <v>128,80</v>
          </cell>
        </row>
        <row r="3453">
          <cell r="B3453">
            <v>91792</v>
          </cell>
          <cell r="C3453" t="str">
            <v>(COMPOSIÇÃO REPRESENTATIVA) DO SERVIÇO DE INSTALAÇÃO DE TUBO DE PVC, SÉRIE NORMAL, ESGOTO PREDIAL, DN 40 MM (INSTALADO EM RAMAL DE DESCARGA OU RAMAL DE ESGOTO SANITÁRIO), INCLUSIVE CONEXÕES, CORTES E FIXAÇÕES, PARA PRÉDIOS. AF_10/2015</v>
          </cell>
          <cell r="D3453" t="str">
            <v>M</v>
          </cell>
          <cell r="E3453" t="str">
            <v>59,06</v>
          </cell>
        </row>
        <row r="3454">
          <cell r="B3454">
            <v>91793</v>
          </cell>
          <cell r="C3454" t="str">
            <v>(COMPOSIÇÃO REPRESENTATIVA) DO SERVIÇO DE INSTALAÇÃO DE TUBO DE PVC, SÉRIE NORMAL, ESGOTO PREDIAL, DN 50 MM (INSTALADO EM RAMAL DE DESCARGA OU RAMAL DE ESGOTO SANITÁRIO), INCLUSIVE CONEXÕES, CORTES E FIXAÇÕES PARA, PRÉDIOS. AF_10/2015</v>
          </cell>
          <cell r="D3454" t="str">
            <v>M</v>
          </cell>
          <cell r="E3454" t="str">
            <v>91,94</v>
          </cell>
        </row>
        <row r="3455">
          <cell r="B3455">
            <v>91794</v>
          </cell>
          <cell r="C3455" t="str">
            <v>(COMPOSIÇÃO REPRESENTATIVA) DO SERVIÇO DE INST. TUBO PVC, SÉRIE N, ESGOTO PREDIAL, DN 75 MM, (INST. EM RAMAL DE DESCARGA, RAMAL DE ESG. SANITÁRIO, PRUMADA DE ESG. SANITÁRIO OU VENTILAÇÃO), INCL. CONEXÕES, CORTES E FIXAÇÕES, P/ PRÉDIOS. AF_10/2015</v>
          </cell>
          <cell r="D3455" t="str">
            <v>M</v>
          </cell>
          <cell r="E3455" t="str">
            <v>48,97</v>
          </cell>
        </row>
        <row r="3456">
          <cell r="B3456">
            <v>91795</v>
          </cell>
          <cell r="C3456" t="str">
            <v>(COMPOSIÇÃO REPRESENTATIVA) DO SERVIÇO DE INST. TUBO PVC, SÉRIE N, ESGOTO PREDIAL, 100 MM (INST. RAMAL DESCARGA, RAMAL DE ESG. SANIT., PRUMADA ESG. SANIT., VENTILAÇÃO OU SUB-COLETOR AÉREO), INCL. CONEXÕES E CORTES, FIXAÇÕES, P/ PRÉDIOS. AF_10/2015</v>
          </cell>
          <cell r="D3456" t="str">
            <v>M</v>
          </cell>
          <cell r="E3456" t="str">
            <v>79,51</v>
          </cell>
        </row>
        <row r="3457">
          <cell r="B3457">
            <v>91796</v>
          </cell>
          <cell r="C3457" t="str">
            <v>(COMPOSIÇÃO REPRESENTATIVA) DO SERVIÇO DE INSTALAÇÃO DE TUBO DE PVC, SÉRIE NORMAL, ESGOTO PREDIAL, DN 150 MM (INSTALADO EM SUB-COLETOR AÉREO), INCLUSIVE CONEXÕES, CORTES E FIXAÇÕES, PARA PRÉDIOS. AF_10/2015</v>
          </cell>
          <cell r="D3457" t="str">
            <v>M</v>
          </cell>
          <cell r="E3457" t="str">
            <v>92,23</v>
          </cell>
        </row>
        <row r="3458">
          <cell r="B3458">
            <v>92275</v>
          </cell>
          <cell r="C3458" t="str">
            <v>TUBO EM COBRE RÍGIDO, DN 22 MM, CLASSE E, SEM ISOLAMENTO, INSTALADO EM PRUMADA DE HIDRÁULICA PREDIAL - FORNECIMENTO E INSTALAÇÃO. AF_04/2022</v>
          </cell>
          <cell r="D3458" t="str">
            <v>M</v>
          </cell>
          <cell r="E3458" t="str">
            <v>64,18</v>
          </cell>
        </row>
        <row r="3459">
          <cell r="B3459">
            <v>92276</v>
          </cell>
          <cell r="C3459" t="str">
            <v>TUBO EM COBRE RÍGIDO, DN 28 MM, CLASSE E, SEM ISOLAMENTO, INSTALADO EM PRUMADA DE HIDRÁULICA PREDIAL - FORNECIMENTO E INSTALAÇÃO. AF_04/2022</v>
          </cell>
          <cell r="D3459" t="str">
            <v>M</v>
          </cell>
          <cell r="E3459" t="str">
            <v>81,50</v>
          </cell>
        </row>
        <row r="3460">
          <cell r="B3460">
            <v>92277</v>
          </cell>
          <cell r="C3460" t="str">
            <v>TUBO EM COBRE RÍGIDO, DN 35 MM, CLASSE E, SEM ISOLAMENTO, INSTALADO EM PRUMADA DE HIDRÁULICA PREDIAL - FORNECIMENTO E INSTALAÇÃO. AF_04/2022</v>
          </cell>
          <cell r="D3460" t="str">
            <v>M</v>
          </cell>
          <cell r="E3460" t="str">
            <v>117,92</v>
          </cell>
        </row>
        <row r="3461">
          <cell r="B3461">
            <v>92278</v>
          </cell>
          <cell r="C3461" t="str">
            <v>TUBO EM COBRE RÍGIDO, DN 42 MM, CLASSE E, SEM ISOLAMENTO, INSTALADO EM PRUMADA DE HIDRÁULICA PREDIAL - FORNECIMENTO E INSTALAÇÃO. AF_04/2022</v>
          </cell>
          <cell r="D3461" t="str">
            <v>M</v>
          </cell>
          <cell r="E3461" t="str">
            <v>158,82</v>
          </cell>
        </row>
        <row r="3462">
          <cell r="B3462">
            <v>92279</v>
          </cell>
          <cell r="C3462" t="str">
            <v>TUBO EM COBRE RÍGIDO, DN 54 MM, CLASSE E, SEM ISOLAMENTO, INSTALADO EM PRUMADA DE HIDRÁULICA PREDIAL - FORNECIMENTO E INSTALAÇÃO. AF_04/2022</v>
          </cell>
          <cell r="D3462" t="str">
            <v>M</v>
          </cell>
          <cell r="E3462" t="str">
            <v>229,79</v>
          </cell>
        </row>
        <row r="3463">
          <cell r="B3463">
            <v>92280</v>
          </cell>
          <cell r="C3463" t="str">
            <v>TUBO EM COBRE RÍGIDO, DN 66 MM, CLASSE E, SEM ISOLAMENTO, INSTALADO EM PRUMADA DE HIDRÁULICA PREDIAL - FORNECIMENTO E INSTALAÇÃO. AF_04/2022</v>
          </cell>
          <cell r="D3463" t="str">
            <v>M</v>
          </cell>
          <cell r="E3463" t="str">
            <v>322,92</v>
          </cell>
        </row>
        <row r="3464">
          <cell r="B3464">
            <v>92281</v>
          </cell>
          <cell r="C3464" t="str">
            <v>TUBO EM COBRE RÍGIDO, DN 22 MM, CLASSE E, COM ISOLAMENTO, INSTALADO EM PRUMADA DE HIDRÁULICA PREDIAL - FORNECIMENTO E INSTALAÇÃO. AF_04/2022</v>
          </cell>
          <cell r="D3464" t="str">
            <v>M</v>
          </cell>
          <cell r="E3464" t="str">
            <v>200,93</v>
          </cell>
        </row>
        <row r="3465">
          <cell r="B3465">
            <v>92282</v>
          </cell>
          <cell r="C3465" t="str">
            <v>TUBO EM COBRE RÍGIDO, DN 28 MM, CLASSE E, COM ISOLAMENTO, INSTALADO EM PRUMADA DE HIDRÁULICA PREDIAL - FORNECIMENTO E INSTALAÇÃO. AF_04/2022</v>
          </cell>
          <cell r="D3465" t="str">
            <v>M</v>
          </cell>
          <cell r="E3465" t="str">
            <v>223,87</v>
          </cell>
        </row>
        <row r="3466">
          <cell r="B3466">
            <v>92283</v>
          </cell>
          <cell r="C3466" t="str">
            <v>TUBO EM COBRE RÍGIDO, DN 35 MM, CLASSE E, COM ISOLAMENTO, INSTALADO EM PRUMADA DE HIDRÁULICA PREDIAL - FORNECIMENTO E INSTALAÇÃO. AF_04/2022</v>
          </cell>
          <cell r="D3466" t="str">
            <v>M</v>
          </cell>
          <cell r="E3466" t="str">
            <v>298,09</v>
          </cell>
        </row>
        <row r="3467">
          <cell r="B3467">
            <v>92284</v>
          </cell>
          <cell r="C3467" t="str">
            <v>TUBO EM COBRE RÍGIDO, DN 42 MM, CLASSE E, COM ISOLAMENTO, INSTALADO EM PRUMADA DE HIDRÁULICA PREDIAL - FORNECIMENTO E INSTALAÇÃO. AF_04/2022</v>
          </cell>
          <cell r="D3467" t="str">
            <v>M</v>
          </cell>
          <cell r="E3467" t="str">
            <v>364,32</v>
          </cell>
        </row>
        <row r="3468">
          <cell r="B3468">
            <v>92285</v>
          </cell>
          <cell r="C3468" t="str">
            <v>TUBO EM COBRE RÍGIDO, DN 54 MM, CLASSE E, COM ISOLAMENTO, INSTALADO EM PRUMADA DE HIDRÁULICA PREDIAL - FORNECIMENTO E INSTALAÇÃO. AF_04/2022</v>
          </cell>
          <cell r="D3468" t="str">
            <v>M</v>
          </cell>
          <cell r="E3468" t="str">
            <v>475,53</v>
          </cell>
        </row>
        <row r="3469">
          <cell r="B3469">
            <v>92286</v>
          </cell>
          <cell r="C3469" t="str">
            <v>TUBO EM COBRE RÍGIDO, DN 66 MM, CLASSE E, COM ISOLAMENTO, INSTALADO EM PRUMADA DE HIDRÁULICA PREDIAL - FORNECIMENTO E INSTALAÇÃO. AF_04/2022</v>
          </cell>
          <cell r="D3469" t="str">
            <v>M</v>
          </cell>
          <cell r="E3469" t="str">
            <v>572,13</v>
          </cell>
        </row>
        <row r="3470">
          <cell r="B3470">
            <v>92305</v>
          </cell>
          <cell r="C3470" t="str">
            <v>TUBO EM COBRE RÍGIDO, DN 15 MM, CLASSE E, SEM ISOLAMENTO, INSTALADO EM RAMAL DE DISTRIBUIÇÃO DE HIDRÁULICA PREDIAL - FORNECIMENTO E INSTALAÇÃO. AF_04/2022</v>
          </cell>
          <cell r="D3470" t="str">
            <v>M</v>
          </cell>
          <cell r="E3470" t="str">
            <v>41,81</v>
          </cell>
        </row>
        <row r="3471">
          <cell r="B3471">
            <v>92306</v>
          </cell>
          <cell r="C3471" t="str">
            <v>TUBO EM COBRE RÍGIDO, DN 22 MM, CLASSE E, SEM ISOLAMENTO, INSTALADO EM RAMAL DE DISTRIBUIÇÃO DE HIDRÁULICA PREDIAL - FORNECIMENTO E INSTALAÇÃO. AF_04/2022</v>
          </cell>
          <cell r="D3471" t="str">
            <v>M</v>
          </cell>
          <cell r="E3471" t="str">
            <v>68,78</v>
          </cell>
        </row>
        <row r="3472">
          <cell r="B3472">
            <v>92307</v>
          </cell>
          <cell r="C3472" t="str">
            <v>TUBO EM COBRE RÍGIDO, DN 28 MM, CLASSE E, SEM ISOLAMENTO, INSTALADO EM RAMAL DE DISTRIBUIÇÃO DE HIDRÁULICA PREDIAL - FORNECIMENTO E INSTALAÇÃO. AF_04/2022</v>
          </cell>
          <cell r="D3472" t="str">
            <v>M</v>
          </cell>
          <cell r="E3472" t="str">
            <v>86,31</v>
          </cell>
        </row>
        <row r="3473">
          <cell r="B3473">
            <v>92308</v>
          </cell>
          <cell r="C3473" t="str">
            <v>TUBO EM COBRE RÍGIDO, DN 15 MM, CLASSE E, COM ISOLAMENTO, INSTALADO EM RAMAL DE DISTRIBUIÇÃO DE HIDRÁULICA PREDIAL - FORNECIMENTO E INSTALAÇÃO. AF_04/2022</v>
          </cell>
          <cell r="D3473" t="str">
            <v>M</v>
          </cell>
          <cell r="E3473" t="str">
            <v>72,46</v>
          </cell>
        </row>
        <row r="3474">
          <cell r="B3474">
            <v>92309</v>
          </cell>
          <cell r="C3474" t="str">
            <v>TUBO EM COBRE RÍGIDO, DN 22 MM, CLASSE E, COM ISOLAMENTO, INSTALADO EM RAMAL DE DISTRIBUIÇÃO DE HIDRÁULICA PREDIAL - FORNECIMENTO E INSTALAÇÃO. AF_04/2022</v>
          </cell>
          <cell r="D3474" t="str">
            <v>M</v>
          </cell>
          <cell r="E3474" t="str">
            <v>207,82</v>
          </cell>
        </row>
        <row r="3475">
          <cell r="B3475">
            <v>92310</v>
          </cell>
          <cell r="C3475" t="str">
            <v>TUBO EM COBRE RÍGIDO, DN 28 MM, CLASSE E, COM ISOLAMENTO, INSTALADO EM RAMAL DE DISTRIBUIÇÃO DE HIDRÁULICA PREDIAL - FORNECIMENTO E INSTALAÇÃO. AF_04/2022</v>
          </cell>
          <cell r="D3475" t="str">
            <v>M</v>
          </cell>
          <cell r="E3475" t="str">
            <v>230,96</v>
          </cell>
        </row>
        <row r="3476">
          <cell r="B3476">
            <v>92320</v>
          </cell>
          <cell r="C3476" t="str">
            <v>TUBO EM COBRE RÍGIDO, DN 15 MM, CLASSE E, SEM ISOLAMENTO, INSTALADO EM RAMAL E SUB-RAMAL DE HIDRÁULICA PREDIAL - FORNECIMENTO E INSTALAÇÃO. AF_04/2022</v>
          </cell>
          <cell r="D3476" t="str">
            <v>M</v>
          </cell>
          <cell r="E3476" t="str">
            <v>51,25</v>
          </cell>
        </row>
        <row r="3477">
          <cell r="B3477">
            <v>92321</v>
          </cell>
          <cell r="C3477" t="str">
            <v>TUBO EM COBRE RÍGIDO, DN 22 MM, CLASSE E, SEM ISOLAMENTO, INSTALADO EM RAMAL E SUB-RAMAL DE HIDRÁULICA PREDIAL - FORNECIMENTO E INSTALAÇÃO. AF_04/2022</v>
          </cell>
          <cell r="D3477" t="str">
            <v>M</v>
          </cell>
          <cell r="E3477" t="str">
            <v>85,05</v>
          </cell>
        </row>
        <row r="3478">
          <cell r="B3478">
            <v>92322</v>
          </cell>
          <cell r="C3478" t="str">
            <v>TUBO EM COBRE RÍGIDO, DN 28 MM, CLASSE E, SEM ISOLAMENTO, INSTALADO EM RAMAL E SUB-RAMAL DE HIDRÁULICA PREDIAL - FORNECIMENTO E INSTALAÇÃO. AF_04/2022</v>
          </cell>
          <cell r="D3478" t="str">
            <v>M</v>
          </cell>
          <cell r="E3478" t="str">
            <v>108,43</v>
          </cell>
        </row>
        <row r="3479">
          <cell r="B3479">
            <v>92323</v>
          </cell>
          <cell r="C3479" t="str">
            <v>TUBO EM COBRE RÍGIDO, DN 15 MM, CLASSE E, COM ISOLAMENTO, INSTALADO EM RAMAL E SUB-RAMAL DE HIDRÁULICA PREDIAL - FORNECIMENTO E INSTALAÇÃO. AF_04/2022</v>
          </cell>
          <cell r="D3479" t="str">
            <v>M</v>
          </cell>
          <cell r="E3479" t="str">
            <v>79,63</v>
          </cell>
        </row>
        <row r="3480">
          <cell r="B3480">
            <v>92324</v>
          </cell>
          <cell r="C3480" t="str">
            <v>TUBO EM COBRE RÍGIDO, DN 22 MM, CLASSE E, COM ISOLAMENTO, INSTALADO EM RAMAL E SUB-RAMAL DE HIDRÁULICA PREDIAL - FORNECIMENTO E INSTALAÇÃO. AF_04/2022</v>
          </cell>
          <cell r="D3480" t="str">
            <v>M</v>
          </cell>
          <cell r="E3480" t="str">
            <v>221,83</v>
          </cell>
        </row>
        <row r="3481">
          <cell r="B3481">
            <v>92325</v>
          </cell>
          <cell r="C3481" t="str">
            <v>TUBO EM COBRE RÍGIDO, DN 28 MM, CLASSE E, COM ISOLAMENTO, INSTALADO EM RAMAL E SUB-RAMAL DE HIDRÁULICA PREDIAL - FORNECIMENTO E INSTALAÇÃO. AF_04/2022</v>
          </cell>
          <cell r="D3481" t="str">
            <v>M</v>
          </cell>
          <cell r="E3481" t="str">
            <v>250,83</v>
          </cell>
        </row>
        <row r="3482">
          <cell r="B3482">
            <v>92335</v>
          </cell>
          <cell r="C3482" t="str">
            <v>TUBO DE AÇO GALVANIZADO COM COSTURA, CLASSE MÉDIA, CONEXÃO RANHURADA, DN 50 (2"), INSTALADO EM PRUMADAS - FORNECIMENTO E INSTALAÇÃO. AF_10/2020</v>
          </cell>
          <cell r="D3482" t="str">
            <v>M</v>
          </cell>
          <cell r="E3482" t="str">
            <v>115,50</v>
          </cell>
        </row>
        <row r="3483">
          <cell r="B3483">
            <v>92336</v>
          </cell>
          <cell r="C3483" t="str">
            <v>TUBO DE AÇO GALVANIZADO COM COSTURA, CLASSE MÉDIA, CONEXÃO RANHURADA, DN 65 (2 1/2"), INSTALADO EM PRUMADAS - FORNECIMENTO E INSTALAÇÃO. AF_10/2020</v>
          </cell>
          <cell r="D3483" t="str">
            <v>M</v>
          </cell>
          <cell r="E3483" t="str">
            <v>142,38</v>
          </cell>
        </row>
        <row r="3484">
          <cell r="B3484">
            <v>92337</v>
          </cell>
          <cell r="C3484" t="str">
            <v>TUBO DE AÇO GALVANIZADO COM COSTURA, CLASSE MÉDIA, CONEXÃO RANHURADA, DN 80 (3"), INSTALADO EM PRUMADAS - FORNECIMENTO E INSTALAÇÃO. AF_10/2020</v>
          </cell>
          <cell r="D3484" t="str">
            <v>M</v>
          </cell>
          <cell r="E3484" t="str">
            <v>188,93</v>
          </cell>
        </row>
        <row r="3485">
          <cell r="B3485">
            <v>92338</v>
          </cell>
          <cell r="C3485" t="str">
            <v>TUBO DE AÇO PRETO SEM COSTURA, CONEXÃO SOLDADA, DN 50 (2"), INSTALADO EM PRUMADAS - FORNECIMENTO E INSTALAÇÃO. AF_10/2020</v>
          </cell>
          <cell r="D3485" t="str">
            <v>M</v>
          </cell>
          <cell r="E3485" t="str">
            <v>125,45</v>
          </cell>
        </row>
        <row r="3486">
          <cell r="B3486">
            <v>92339</v>
          </cell>
          <cell r="C3486" t="str">
            <v>TUBO DE AÇO PRETO SEM COSTURA, CONEXÃO SOLDADA, DN 65 (2 1/2"), INSTALADO EM PRUMADAS - FORNECIMENTO E INSTALAÇÃO. AF_10/2020</v>
          </cell>
          <cell r="D3486" t="str">
            <v>M</v>
          </cell>
          <cell r="E3486" t="str">
            <v>190,90</v>
          </cell>
        </row>
        <row r="3487">
          <cell r="B3487">
            <v>92341</v>
          </cell>
          <cell r="C3487" t="str">
            <v>TUBO DE AÇO GALVANIZADO COM COSTURA, CLASSE MÉDIA, DN 50 (2"), CONEXÃO ROSQUEADA, INSTALADO EM PRUMADAS - FORNECIMENTO E INSTALAÇÃO. AF_10/2020</v>
          </cell>
          <cell r="D3487" t="str">
            <v>M</v>
          </cell>
          <cell r="E3487" t="str">
            <v>124,16</v>
          </cell>
        </row>
        <row r="3488">
          <cell r="B3488">
            <v>92342</v>
          </cell>
          <cell r="C3488" t="str">
            <v>TUBO DE AÇO GALVANIZADO COM COSTURA, CLASSE MÉDIA, DN 65 (2 1/2"), CONEXÃO ROSQUEADA, INSTALADO EM PRUMADAS - FORNECIMENTO E INSTALAÇÃO. AF_10/2020</v>
          </cell>
          <cell r="D3488" t="str">
            <v>M</v>
          </cell>
          <cell r="E3488" t="str">
            <v>151,10</v>
          </cell>
        </row>
        <row r="3489">
          <cell r="B3489">
            <v>92343</v>
          </cell>
          <cell r="C3489" t="str">
            <v>TUBO DE AÇO GALVANIZADO COM COSTURA, CLASSE MÉDIA, DN 80 (3"), CONEXÃO ROSQUEADA, INSTALADO EM PRUMADAS - FORNECIMENTO E INSTALAÇÃO. AF_10/2020</v>
          </cell>
          <cell r="D3489" t="str">
            <v>M</v>
          </cell>
          <cell r="E3489" t="str">
            <v>197,74</v>
          </cell>
        </row>
        <row r="3490">
          <cell r="B3490">
            <v>92359</v>
          </cell>
          <cell r="C3490" t="str">
            <v>TUBO DE AÇO PRETO SEM COSTURA, CONEXÃO SOLDADA, DN 25 (1"), INSTALADO EM REDE DE ALIMENTAÇÃO PARA HIDRANTE - FORNECIMENTO E INSTALAÇÃO. AF_10/2020</v>
          </cell>
          <cell r="D3490" t="str">
            <v>M</v>
          </cell>
          <cell r="E3490" t="str">
            <v>59,72</v>
          </cell>
        </row>
        <row r="3491">
          <cell r="B3491">
            <v>92360</v>
          </cell>
          <cell r="C3491" t="str">
            <v>TUBO DE AÇO PRETO SEM COSTURA, CONEXÃO SOLDADA, DN 32 (1 1/4"), INSTALADO EM REDE DE ALIMENTAÇÃO PARA HIDRANTE - FORNECIMENTO E INSTALAÇÃO. AF_10/2020</v>
          </cell>
          <cell r="D3491" t="str">
            <v>M</v>
          </cell>
          <cell r="E3491" t="str">
            <v>79,83</v>
          </cell>
        </row>
        <row r="3492">
          <cell r="B3492">
            <v>92361</v>
          </cell>
          <cell r="C3492" t="str">
            <v>TUBO DE AÇO PRETO SEM COSTURA, CONEXÃO SOLDADA, DN 50 (2"), INSTALADO EM REDE DE ALIMENTAÇÃO PARA HIDRANTE - FORNECIMENTO E INSTALAÇÃO. AF_10/2020</v>
          </cell>
          <cell r="D3492" t="str">
            <v>M</v>
          </cell>
          <cell r="E3492" t="str">
            <v>107,70</v>
          </cell>
        </row>
        <row r="3493">
          <cell r="B3493">
            <v>92362</v>
          </cell>
          <cell r="C3493" t="str">
            <v>TUBO DE AÇO PRETO SEM COSTURA, CONEXÃO SOLDADA, DN 65 (2 1/2"), INSTALADO EM REDE DE ALIMENTAÇÃO PARA HIDRANTE - FORNECIMENTO E INSTALAÇÃO. AF_10/2020</v>
          </cell>
          <cell r="D3493" t="str">
            <v>M</v>
          </cell>
          <cell r="E3493" t="str">
            <v>172,45</v>
          </cell>
        </row>
        <row r="3494">
          <cell r="B3494">
            <v>92364</v>
          </cell>
          <cell r="C3494" t="str">
            <v>TUBO DE AÇO GALVANIZADO COM COSTURA, CLASSE MÉDIA, DN 32 (1 1/4"), CONEXÃO ROSQUEADA, INSTALADO EM REDE DE ALIMENTAÇÃO PARA HIDRANTE - FORNECIMENTO E INSTALAÇÃO. AF_10/2020</v>
          </cell>
          <cell r="D3494" t="str">
            <v>M</v>
          </cell>
          <cell r="E3494" t="str">
            <v>69,74</v>
          </cell>
        </row>
        <row r="3495">
          <cell r="B3495">
            <v>92365</v>
          </cell>
          <cell r="C3495" t="str">
            <v>TUBO DE AÇO GALVANIZADO COM COSTURA, CLASSE MÉDIA, DN 40 (1 1/2"), CONEXÃO ROSQUEADA, INSTALADO EM REDE DE ALIMENTAÇÃO PARA HIDRANTE - FORNECIMENTO E INSTALAÇÃO. AF_10/2020</v>
          </cell>
          <cell r="D3495" t="str">
            <v>M</v>
          </cell>
          <cell r="E3495" t="str">
            <v>80,48</v>
          </cell>
        </row>
        <row r="3496">
          <cell r="B3496">
            <v>92366</v>
          </cell>
          <cell r="C3496" t="str">
            <v>TUBO DE AÇO GALVANIZADO COM COSTURA, CLASSE MÉDIA, DN 50 (2"), CONEXÃO ROSQUEADA, INSTALADO EM REDE DE ALIMENTAÇÃO PARA HIDRANTE - FORNECIMENTO E INSTALAÇÃO. AF_10/2020</v>
          </cell>
          <cell r="D3496" t="str">
            <v>M</v>
          </cell>
          <cell r="E3496" t="str">
            <v>113,43</v>
          </cell>
        </row>
        <row r="3497">
          <cell r="B3497">
            <v>92367</v>
          </cell>
          <cell r="C3497" t="str">
            <v>TUBO DE AÇO GALVANIZADO COM COSTURA, CLASSE MÉDIA, DN 65 (2 1/2"), CONEXÃO ROSQUEADA, INSTALADO EM REDE DE ALIMENTAÇÃO PARA HIDRANTE - FORNECIMENTO E INSTALAÇÃO. AF_10/2020</v>
          </cell>
          <cell r="D3497" t="str">
            <v>M</v>
          </cell>
          <cell r="E3497" t="str">
            <v>139,89</v>
          </cell>
        </row>
        <row r="3498">
          <cell r="B3498">
            <v>92368</v>
          </cell>
          <cell r="C3498" t="str">
            <v>TUBO DE AÇO GALVANIZADO COM COSTURA, CLASSE MÉDIA, DN 80 (3"), CONEXÃO ROSQUEADA, INSTALADO EM REDE DE ALIMENTAÇÃO PARA HIDRANTE - FORNECIMENTO E INSTALAÇÃO. AF_10/2020</v>
          </cell>
          <cell r="D3498" t="str">
            <v>M</v>
          </cell>
          <cell r="E3498" t="str">
            <v>186,07</v>
          </cell>
        </row>
        <row r="3499">
          <cell r="B3499">
            <v>92645</v>
          </cell>
          <cell r="C3499" t="str">
            <v>TUBO DE AÇO PRETO SEM COSTURA, CONEXÃO SOLDADA, DN 25 (1"), INSTALADO EM REDE DE ALIMENTAÇÃO PARA SPRINKLER - FORNECIMENTO E INSTALAÇÃO. AF_10/2020</v>
          </cell>
          <cell r="D3499" t="str">
            <v>M</v>
          </cell>
          <cell r="E3499" t="str">
            <v>62,92</v>
          </cell>
        </row>
        <row r="3500">
          <cell r="B3500">
            <v>92646</v>
          </cell>
          <cell r="C3500" t="str">
            <v>TUBO DE AÇO PRETO SEM COSTURA, CONEXÃO SOLDADA, DN 32 (1 1/4"), INSTALADO EM REDE DE ALIMENTAÇÃO PARA SPRINKLER - FORNECIMENTO E INSTALAÇÃO. AF_10/2020</v>
          </cell>
          <cell r="D3500" t="str">
            <v>M</v>
          </cell>
          <cell r="E3500" t="str">
            <v>83,03</v>
          </cell>
        </row>
        <row r="3501">
          <cell r="B3501">
            <v>92648</v>
          </cell>
          <cell r="C3501" t="str">
            <v>TUBO DE AÇO PRETO SEM COSTURA, CONEXÃO SOLDADA, DN 40 (1 1/2"), INSTALADO EM REDE DE ALIMENTAÇÃO PARA SPRINKLER - FORNECIMENTO E INSTALAÇÃO. AF_10/2020</v>
          </cell>
          <cell r="D3501" t="str">
            <v>M</v>
          </cell>
          <cell r="E3501" t="str">
            <v>90,85</v>
          </cell>
        </row>
        <row r="3502">
          <cell r="B3502">
            <v>92649</v>
          </cell>
          <cell r="C3502" t="str">
            <v>TUBO DE AÇO PRETO SEM COSTURA, CONEXÃO SOLDADA, DN 50 (2"), INSTALADO EM REDE DE ALIMENTAÇÃO PARA SPRINKLER - FORNECIMENTO E INSTALAÇÃO. AF_10/2020</v>
          </cell>
          <cell r="D3502" t="str">
            <v>M</v>
          </cell>
          <cell r="E3502" t="str">
            <v>110,89</v>
          </cell>
        </row>
        <row r="3503">
          <cell r="B3503">
            <v>92650</v>
          </cell>
          <cell r="C3503" t="str">
            <v>TUBO DE AÇO PRETO SEM COSTURA, CONEXÃO SOLDADA, DN 65 (2 1/2"), INSTALADO EM REDE DE ALIMENTAÇÃO PARA SPRINKLER - FORNECIMENTO E INSTALAÇÃO. AF_10/2020</v>
          </cell>
          <cell r="D3503" t="str">
            <v>M</v>
          </cell>
          <cell r="E3503" t="str">
            <v>175,64</v>
          </cell>
        </row>
        <row r="3504">
          <cell r="B3504">
            <v>92652</v>
          </cell>
          <cell r="C3504" t="str">
            <v>TUBO DE AÇO GALVANIZADO COM COSTURA, CLASSE MÉDIA, CONEXÃO ROSQUEADA, DN 32 (1 1/4"), INSTALADO EM REDE DE ALIMENTAÇÃO PARA SPRINKLER - FORNECIMENTO E INSTALAÇÃO. AF_10/2020</v>
          </cell>
          <cell r="D3504" t="str">
            <v>M</v>
          </cell>
          <cell r="E3504" t="str">
            <v>73,70</v>
          </cell>
        </row>
        <row r="3505">
          <cell r="B3505">
            <v>92653</v>
          </cell>
          <cell r="C3505" t="str">
            <v>TUBO DE AÇO GALVANIZADO COM COSTURA, CLASSE MÉDIA, CONEXÃO ROSQUEADA, DN 40 (1 1/2"), INSTALADO EM REDE DE ALIMENTAÇÃO PARA SPRINKLER - FORNECIMENTO E INSTALAÇÃO. AF_10/2020</v>
          </cell>
          <cell r="D3505" t="str">
            <v>M</v>
          </cell>
          <cell r="E3505" t="str">
            <v>84,49</v>
          </cell>
        </row>
        <row r="3506">
          <cell r="B3506">
            <v>92654</v>
          </cell>
          <cell r="C3506" t="str">
            <v>TUBO DE AÇO GALVANIZADO COM COSTURA, CLASSE MÉDIA, CONEXÃO ROSQUEADA, DN 50 (2"), INSTALADO EM REDE DE ALIMENTAÇÃO PARA SPRINKLER - FORNECIMENTO E INSTALAÇÃO. AF_10/2020</v>
          </cell>
          <cell r="D3506" t="str">
            <v>M</v>
          </cell>
          <cell r="E3506" t="str">
            <v>117,43</v>
          </cell>
        </row>
        <row r="3507">
          <cell r="B3507">
            <v>92655</v>
          </cell>
          <cell r="C3507" t="str">
            <v>TUBO DE AÇO GALVANIZADO COM COSTURA, CLASSE MÉDIA, CONEXÃO ROSQUEADA, DN 65 (2 1/2"), INSTALADO EM REDE DE ALIMENTAÇÃO PARA SPRINKLER - FORNECIMENTO E INSTALAÇÃO. AF_10/2020</v>
          </cell>
          <cell r="D3507" t="str">
            <v>M</v>
          </cell>
          <cell r="E3507" t="str">
            <v>143,96</v>
          </cell>
        </row>
        <row r="3508">
          <cell r="B3508">
            <v>92656</v>
          </cell>
          <cell r="C3508" t="str">
            <v>TUBO DE AÇO GALVANIZADO COM COSTURA, CLASSE MÉDIA, CONEXÃO ROSQUEADA, DN 80 (3"), INSTALADO EM REDE DE ALIMENTAÇÃO PARA SPRINKLER - FORNECIMENTO E INSTALAÇÃO. AF_10/2020</v>
          </cell>
          <cell r="D3508" t="str">
            <v>M</v>
          </cell>
          <cell r="E3508" t="str">
            <v>190,15</v>
          </cell>
        </row>
        <row r="3509">
          <cell r="B3509">
            <v>92687</v>
          </cell>
          <cell r="C3509" t="str">
            <v>TUBO DE AÇO GALVANIZADO COM COSTURA, CLASSE MÉDIA, CONEXÃO ROSQUEADA, DN 15 (1/2"), INSTALADO EM RAMAIS E SUB-RAMAIS DE GÁS - FORNECIMENTO E INSTALAÇÃO. AF_10/2020</v>
          </cell>
          <cell r="D3509" t="str">
            <v>M</v>
          </cell>
          <cell r="E3509" t="str">
            <v>33,45</v>
          </cell>
        </row>
        <row r="3510">
          <cell r="B3510">
            <v>92688</v>
          </cell>
          <cell r="C3510" t="str">
            <v>TUBO DE AÇO GALVANIZADO COM COSTURA, CLASSE MÉDIA, CONEXÃO ROSQUEADA, DN 20 (3/4"), INSTALADO EM RAMAIS E SUB-RAMAIS DE GÁS - FORNECIMENTO E INSTALAÇÃO. AF_10/2020</v>
          </cell>
          <cell r="D3510" t="str">
            <v>M</v>
          </cell>
          <cell r="E3510" t="str">
            <v>45,49</v>
          </cell>
        </row>
        <row r="3511">
          <cell r="B3511">
            <v>92689</v>
          </cell>
          <cell r="C3511" t="str">
            <v>TUBO DE AÇO PRETO SEM COSTURA, CLASSE MÉDIA, CONEXÃO SOLDADA, DN 15 (1/2"), INSTALADO EM RAMAIS E SUB-RAMAIS DE GÁS - FORNECIMENTO E INSTALAÇÃO. AF_10/2020</v>
          </cell>
          <cell r="D3511" t="str">
            <v>M</v>
          </cell>
          <cell r="E3511" t="str">
            <v>44,09</v>
          </cell>
        </row>
        <row r="3512">
          <cell r="B3512">
            <v>92690</v>
          </cell>
          <cell r="C3512" t="str">
            <v>TUBO DE AÇO PRETO SEM COSTURA, CLASSE MÉDIA, CONEXÃO SOLDADA, DN 20 (3/4"), INSTALADO EM RAMAIS E SUB-RAMAIS DE GÁS - FORNECIMENTO E INSTALAÇÃO. AF_10/2020</v>
          </cell>
          <cell r="D3512" t="str">
            <v>M</v>
          </cell>
          <cell r="E3512" t="str">
            <v>62,73</v>
          </cell>
        </row>
        <row r="3513">
          <cell r="B3513">
            <v>92691</v>
          </cell>
          <cell r="C3513" t="str">
            <v>TUBO DE AÇO PRETO SEM COSTURA, CLASSE MÉDIA, CONEXÃO SOLDADA, DN 25 (1"), INSTALADO EM RAMAIS  E SUB-RAMAIS DE GÁS - FORNECIMENTO E INSTALAÇÃO. AF_10/2020</v>
          </cell>
          <cell r="D3513" t="str">
            <v>M</v>
          </cell>
          <cell r="E3513" t="str">
            <v>80,92</v>
          </cell>
        </row>
        <row r="3514">
          <cell r="B3514">
            <v>94462</v>
          </cell>
          <cell r="C3514" t="str">
            <v>TUBO DE AÇO GALVANIZADO COM COSTURA, CLASSE MÉDIA, DN 50 (2), CONEXÃO ROSQUEADA, INSTALADO EM RESERVAÇÃO DE ÁGUA DE EDIFICAÇÃO QUE POSSUA RESERVATÓRIO DE FIBRA/FIBROCIMENTO  FORNECIMENTO E INSTALAÇÃO. AF_06/2016</v>
          </cell>
          <cell r="D3514" t="str">
            <v>M</v>
          </cell>
          <cell r="E3514" t="str">
            <v>120,16</v>
          </cell>
        </row>
        <row r="3515">
          <cell r="B3515">
            <v>94463</v>
          </cell>
          <cell r="C3515" t="str">
            <v>TUBO DE AÇO GALVANIZADO COM COSTURA, CLASSE MÉDIA, DN 65 (2 1/2), CONEXÃO ROSQUEADA, INSTALADO EM RESERVAÇÃO DE ÁGUA DE EDIFICAÇÃO QUE POSSUA RESERVATÓRIO DE FIBRA/FIBROCIMENTO  FORNECIMENTO E INSTALAÇÃO. AF_06/2016</v>
          </cell>
          <cell r="D3515" t="str">
            <v>M</v>
          </cell>
          <cell r="E3515" t="str">
            <v>143,42</v>
          </cell>
        </row>
        <row r="3516">
          <cell r="B3516">
            <v>94464</v>
          </cell>
          <cell r="C3516" t="str">
            <v>TUBO DE AÇO GALVANIZADO COM COSTURA, CLASSE MÉDIA, DN 80 (3), CONEXÃO ROSQUEADA, INSTALADO EM RESERVAÇÃO DE ÁGUA DE EDIFICAÇÃO QUE POSSUA RESERVATÓRIO DE FIBRA/FIBROCIMENTO  FORNECIMENTO E INSTALAÇÃO. AF_06/2016</v>
          </cell>
          <cell r="D3516" t="str">
            <v>M</v>
          </cell>
          <cell r="E3516" t="str">
            <v>204,38</v>
          </cell>
        </row>
        <row r="3517">
          <cell r="B3517">
            <v>94602</v>
          </cell>
          <cell r="C3517" t="str">
            <v>TUBO EM COBRE RÍGIDO, DN 54 MM, CLASSE E, SEM ISOLAMENTO, INSTALADO EM RESERVAÇÃO DE ÁGUA DE EDIFICAÇÃO QUE POSSUA RESERVATÓRIO DE FIBRA/FIBROCIMENTO  FORNECIMENTO E INSTALAÇÃO. AF_06/2016</v>
          </cell>
          <cell r="D3517" t="str">
            <v>M</v>
          </cell>
          <cell r="E3517" t="str">
            <v>237,50</v>
          </cell>
        </row>
        <row r="3518">
          <cell r="B3518">
            <v>94603</v>
          </cell>
          <cell r="C3518" t="str">
            <v>TUBO EM COBRE RÍGIDO, DN 66 MM, CLASSE E, SEM ISOLAMENTO, INSTALADO EM RESERVAÇÃO DE ÁGUA DE EDIFICAÇÃO QUE POSSUA RESERVATÓRIO DE FIBRA/FIBROCIMENTO  FORNECIMENTO E INSTALAÇÃO. AF_06/2016</v>
          </cell>
          <cell r="D3518" t="str">
            <v>M</v>
          </cell>
          <cell r="E3518" t="str">
            <v>323,24</v>
          </cell>
        </row>
        <row r="3519">
          <cell r="B3519">
            <v>94604</v>
          </cell>
          <cell r="C3519" t="str">
            <v>TUBO EM COBRE RÍGIDO, DN 79 MM, CLASSE E, SEM ISOLAMENTO, INSTALADO EM RESERVAÇÃO DE ÁGUA DE EDIFICAÇÃO QUE POSSUA RESERVATÓRIO DE FIBRA/FIBROCIMENTO  FORNECIMENTO E INSTALAÇÃO. AF_06/2016</v>
          </cell>
          <cell r="D3519" t="str">
            <v>M</v>
          </cell>
          <cell r="E3519" t="str">
            <v>444,95</v>
          </cell>
        </row>
        <row r="3520">
          <cell r="B3520">
            <v>94605</v>
          </cell>
          <cell r="C3520" t="str">
            <v>TUBO EM COBRE RÍGIDO, DN 104 MM, CLASSE E, SEM ISOLAMENTO, INSTALADO EM RESERVAÇÃO DE ÁGUA DE EDIFICAÇÃO QUE POSSUA RESERVATÓRIO DE FIBRA/FIBROCIMENTO  FORNECIMENTO E INSTALAÇÃO. AF_06/2016</v>
          </cell>
          <cell r="D3520" t="str">
            <v>M</v>
          </cell>
          <cell r="E3520" t="str">
            <v>641,73</v>
          </cell>
        </row>
        <row r="3521">
          <cell r="B3521">
            <v>94648</v>
          </cell>
          <cell r="C3521" t="str">
            <v>TUBO, PVC, SOLDÁVEL, DN  25 MM, INSTALADO EM RESERVAÇÃO DE ÁGUA DE EDIFICAÇÃO QUE POSSUA RESERVATÓRIO DE FIBRA/FIBROCIMENTO   FORNECIMENTO E INSTALAÇÃO. AF_06/2016</v>
          </cell>
          <cell r="D3521" t="str">
            <v>M</v>
          </cell>
          <cell r="E3521" t="str">
            <v>10,54</v>
          </cell>
        </row>
        <row r="3522">
          <cell r="B3522">
            <v>94649</v>
          </cell>
          <cell r="C3522" t="str">
            <v>TUBO, PVC, SOLDÁVEL, DN 32 MM, INSTALADO EM RESERVAÇÃO DE ÁGUA DE EDIFICAÇÃO QUE POSSUA RESERVATÓRIO DE FIBRA/FIBROCIMENTO   FORNECIMENTO E INSTALAÇÃO. AF_06/2016</v>
          </cell>
          <cell r="D3522" t="str">
            <v>M</v>
          </cell>
          <cell r="E3522" t="str">
            <v>16,93</v>
          </cell>
        </row>
        <row r="3523">
          <cell r="B3523">
            <v>94650</v>
          </cell>
          <cell r="C3523" t="str">
            <v>TUBO, PVC, SOLDÁVEL, DN 40 MM, INSTALADO EM RESERVAÇÃO DE ÁGUA DE EDIFICAÇÃO QUE POSSUA RESERVATÓRIO DE FIBRA/FIBROCIMENTO   FORNECIMENTO E INSTALAÇÃO. AF_06/2016</v>
          </cell>
          <cell r="D3523" t="str">
            <v>M</v>
          </cell>
          <cell r="E3523" t="str">
            <v>24,22</v>
          </cell>
        </row>
        <row r="3524">
          <cell r="B3524">
            <v>94651</v>
          </cell>
          <cell r="C3524" t="str">
            <v>TUBO, PVC, SOLDÁVEL, DN 50 MM, INSTALADO EM RESERVAÇÃO DE ÁGUA DE EDIFICAÇÃO QUE POSSUA RESERVATÓRIO DE FIBRA/FIBROCIMENTO   FORNECIMENTO E INSTALAÇÃO. AF_06/2016</v>
          </cell>
          <cell r="D3524" t="str">
            <v>M</v>
          </cell>
          <cell r="E3524" t="str">
            <v>26,62</v>
          </cell>
        </row>
        <row r="3525">
          <cell r="B3525">
            <v>94652</v>
          </cell>
          <cell r="C3525" t="str">
            <v>TUBO, PVC, SOLDÁVEL, DN 60 MM, INSTALADO EM RESERVAÇÃO DE ÁGUA DE EDIFICAÇÃO QUE POSSUA RESERVATÓRIO DE FIBRA/FIBROCIMENTO   FORNECIMENTO E INSTALAÇÃO. AF_06/2016</v>
          </cell>
          <cell r="D3525" t="str">
            <v>M</v>
          </cell>
          <cell r="E3525" t="str">
            <v>43,34</v>
          </cell>
        </row>
        <row r="3526">
          <cell r="B3526">
            <v>94653</v>
          </cell>
          <cell r="C3526" t="str">
            <v>TUBO, PVC, SOLDÁVEL, DN 75 MM, INSTALADO EM RESERVAÇÃO DE ÁGUA DE EDIFICAÇÃO QUE POSSUA RESERVATÓRIO DE FIBRA/FIBROCIMENTO   FORNECIMENTO E INSTALAÇÃO. AF_06/2016</v>
          </cell>
          <cell r="D3526" t="str">
            <v>M</v>
          </cell>
          <cell r="E3526" t="str">
            <v>64,14</v>
          </cell>
        </row>
        <row r="3527">
          <cell r="B3527">
            <v>94654</v>
          </cell>
          <cell r="C3527" t="str">
            <v>TUBO, PVC, SOLDÁVEL, DN 85 MM, INSTALADO EM RESERVAÇÃO DE ÁGUA DE EDIFICAÇÃO QUE POSSUA RESERVATÓRIO DE FIBRA/FIBROCIMENTO   FORNECIMENTO E INSTALAÇÃO. AF_06/2016</v>
          </cell>
          <cell r="D3527" t="str">
            <v>M</v>
          </cell>
          <cell r="E3527" t="str">
            <v>83,27</v>
          </cell>
        </row>
        <row r="3528">
          <cell r="B3528">
            <v>94655</v>
          </cell>
          <cell r="C3528" t="str">
            <v>TUBO, PVC, SOLDÁVEL, DN 110 MM, INSTALADO EM RESERVAÇÃO DE ÁGUA DE EDIFICAÇÃO QUE POSSUA RESERVATÓRIO DE FIBRA/FIBROCIMENTO   FORNECIMENTO E INSTALAÇÃO. AF_06/2016</v>
          </cell>
          <cell r="D3528" t="str">
            <v>M</v>
          </cell>
          <cell r="E3528" t="str">
            <v>120,31</v>
          </cell>
        </row>
        <row r="3529">
          <cell r="B3529">
            <v>94716</v>
          </cell>
          <cell r="C3529" t="str">
            <v>TUBO, CPVC, SOLDÁVEL, DN 22 MM, INSTALADO EM RESERVAÇÃO DE ÁGUA DE EDIFICAÇÃO QUE POSSUA RESERVATÓRIO DE FIBRA/FIBROCIMENTO  FORNECIMENTO E INSTALAÇÃO. AF_06/2016</v>
          </cell>
          <cell r="D3529" t="str">
            <v>M</v>
          </cell>
          <cell r="E3529" t="str">
            <v>25,63</v>
          </cell>
        </row>
        <row r="3530">
          <cell r="B3530">
            <v>94717</v>
          </cell>
          <cell r="C3530" t="str">
            <v>TUBO, CPVC, SOLDÁVEL, DN 28 MM, INSTALADO EM RESERVAÇÃO DE ÁGUA DE EDIFICAÇÃO QUE POSSUA RESERVATÓRIO DE FIBRA/FIBROCIMENTO  FORNECIMENTO E INSTALAÇÃO. AF_06/2016</v>
          </cell>
          <cell r="D3530" t="str">
            <v>M</v>
          </cell>
          <cell r="E3530" t="str">
            <v>38,07</v>
          </cell>
        </row>
        <row r="3531">
          <cell r="B3531">
            <v>94718</v>
          </cell>
          <cell r="C3531" t="str">
            <v>TUBO, CPVC, SOLDÁVEL, DN 35 MM, INSTALADO EM RESERVAÇÃO DE ÁGUA DE EDIFICAÇÃO QUE POSSUA RESERVATÓRIO DE FIBRA/FIBROCIMENTO  FORNECIMENTO E INSTALAÇÃO. AF_06/2016</v>
          </cell>
          <cell r="D3531" t="str">
            <v>M</v>
          </cell>
          <cell r="E3531" t="str">
            <v>47,00</v>
          </cell>
        </row>
        <row r="3532">
          <cell r="B3532">
            <v>94719</v>
          </cell>
          <cell r="C3532" t="str">
            <v>TUBO, CPVC, SOLDÁVEL, DN 42 MM, INSTALADO EM RESERVAÇÃO DE ÁGUA DE EDIFICAÇÃO QUE POSSUA RESERVATÓRIO DE FIBRA/FIBROCIMENTO  FORNECIMENTO E INSTALAÇÃO. AF_06/2016</v>
          </cell>
          <cell r="D3532" t="str">
            <v>M</v>
          </cell>
          <cell r="E3532" t="str">
            <v>61,94</v>
          </cell>
        </row>
        <row r="3533">
          <cell r="B3533">
            <v>94720</v>
          </cell>
          <cell r="C3533" t="str">
            <v>TUBO, CPVC, SOLDÁVEL, DN 54 MM, INSTALADO EM RESERVAÇÃO DE ÁGUA DE EDIFICAÇÃO QUE POSSUA RESERVATÓRIO DE FIBRA/FIBROCIMENTO  FORNECIMENTO E INSTALAÇÃO. AF_06/2016</v>
          </cell>
          <cell r="D3533" t="str">
            <v>M</v>
          </cell>
          <cell r="E3533" t="str">
            <v>93,25</v>
          </cell>
        </row>
        <row r="3534">
          <cell r="B3534">
            <v>94721</v>
          </cell>
          <cell r="C3534" t="str">
            <v>TUBO, CPVC, SOLDÁVEL, DN 73 MM, INSTALADO EM RESERVAÇÃO DE ÁGUA DE EDIFICAÇÃO QUE POSSUA RESERVATÓRIO DE FIBRA/FIBROCIMENTO  FORNECIMENTO E INSTALAÇÃO. AF_06/2016</v>
          </cell>
          <cell r="D3534" t="str">
            <v>M</v>
          </cell>
          <cell r="E3534" t="str">
            <v>137,04</v>
          </cell>
        </row>
        <row r="3535">
          <cell r="B3535">
            <v>94722</v>
          </cell>
          <cell r="C3535" t="str">
            <v>TUBO, CPVC, SOLDÁVEL, DN 89 MM, INSTALADO EM RESERVAÇÃO DE ÁGUA DE EDIFICAÇÃO QUE POSSUA RESERVATÓRIO DE FIBRA/FIBROCIMENTO  FORNECIMENTO E INSTALAÇÃO. AF_06/2016</v>
          </cell>
          <cell r="D3535" t="str">
            <v>M</v>
          </cell>
          <cell r="E3535" t="str">
            <v>238,26</v>
          </cell>
        </row>
        <row r="3536">
          <cell r="B3536">
            <v>95697</v>
          </cell>
          <cell r="C3536" t="str">
            <v>TUBO DE AÇO PRETO SEM COSTURA, CONEXÃO SOLDADA, DN 40 (1 1/2"), INSTALADO EM REDE DE ALIMENTAÇÃO PARA HIDRANTE - FORNECIMENTO E INSTALAÇÃO. AF_10/2020</v>
          </cell>
          <cell r="D3536" t="str">
            <v>M</v>
          </cell>
          <cell r="E3536" t="str">
            <v>87,65</v>
          </cell>
        </row>
        <row r="3537">
          <cell r="B3537">
            <v>96635</v>
          </cell>
          <cell r="C3537" t="str">
            <v>TUBO, PPR, DN 25, CLASSE PN 20,  INSTALADO EM RAMAL OU SUB-RAMAL DE ÁGUA  FORNECIMENTO E INSTALAÇÃO. AF_06/2015</v>
          </cell>
          <cell r="D3537" t="str">
            <v>M</v>
          </cell>
          <cell r="E3537" t="str">
            <v>30,36</v>
          </cell>
        </row>
        <row r="3538">
          <cell r="B3538">
            <v>96636</v>
          </cell>
          <cell r="C3538" t="str">
            <v>TUBO, PPR, DN 25, CLASSE PN 25 INSTALADO EM RAMAL OU SUB-RAMAL DE ÁGUA  FORNECIMENTO E INSTALAÇÃO. AF_06/2015</v>
          </cell>
          <cell r="D3538" t="str">
            <v>M</v>
          </cell>
          <cell r="E3538" t="str">
            <v>31,82</v>
          </cell>
        </row>
        <row r="3539">
          <cell r="B3539">
            <v>96644</v>
          </cell>
          <cell r="C3539" t="str">
            <v>TUBO, PPR, DN 25, CLASSE PN 20,  INSTALADO EM RAMAL DE DISTRIBUIÇÃO DE ÁGUA  FORNECIMENTO E INSTALAÇÃO. AF_06/2015</v>
          </cell>
          <cell r="D3539" t="str">
            <v>M</v>
          </cell>
          <cell r="E3539" t="str">
            <v>21,34</v>
          </cell>
        </row>
        <row r="3540">
          <cell r="B3540">
            <v>96645</v>
          </cell>
          <cell r="C3540" t="str">
            <v>TUBO, PPR, DN 32, CLASSE PN 12,  INSTALADO EM RAMAL DE DISTRIBUIÇÃO DE ÁGUA  FORNECIMENTO E INSTALAÇÃO. AF_06/2015</v>
          </cell>
          <cell r="D3540" t="str">
            <v>M</v>
          </cell>
          <cell r="E3540" t="str">
            <v>27,46</v>
          </cell>
        </row>
        <row r="3541">
          <cell r="B3541">
            <v>96646</v>
          </cell>
          <cell r="C3541" t="str">
            <v>TUBO, PPR, DN 40, CLASSE PN 12,  INSTALADO EM RAMAL DE DISTRIBUIÇÃO DE ÁGUA  FORNECIMENTO E INSTALAÇÃO. AF_06/2015</v>
          </cell>
          <cell r="D3541" t="str">
            <v>M</v>
          </cell>
          <cell r="E3541" t="str">
            <v>42,41</v>
          </cell>
        </row>
        <row r="3542">
          <cell r="B3542">
            <v>96647</v>
          </cell>
          <cell r="C3542" t="str">
            <v>TUBO, PPR, DN 25, CLASSE PN 25,  INSTALADO EM RAMAL DE DISTRIBUIÇÃO DE ÁGUA  FORNECIMENTO E INSTALAÇÃO. AF_06/2015</v>
          </cell>
          <cell r="D3542" t="str">
            <v>M</v>
          </cell>
          <cell r="E3542" t="str">
            <v>19,71</v>
          </cell>
        </row>
        <row r="3543">
          <cell r="B3543">
            <v>96648</v>
          </cell>
          <cell r="C3543" t="str">
            <v>TUBO, PPR, DN 32, CLASSE PN 25,  INSTALADO EM RAMAL DE DISTRIBUIÇÃO DE ÁGUA  FORNECIMENTO E INSTALAÇÃO. AF_06/2015</v>
          </cell>
          <cell r="D3543" t="str">
            <v>M</v>
          </cell>
          <cell r="E3543" t="str">
            <v>35,22</v>
          </cell>
        </row>
        <row r="3544">
          <cell r="B3544">
            <v>96649</v>
          </cell>
          <cell r="C3544" t="str">
            <v>TUBO, PPR, DN 40, CLASSE PN 25,  INSTALADO EM RAMAL DE DISTRIBUIÇÃO DE ÁGUA  FORNECIMENTO E INSTALAÇÃO. AF_06/2015</v>
          </cell>
          <cell r="D3544" t="str">
            <v>M</v>
          </cell>
          <cell r="E3544" t="str">
            <v>51,25</v>
          </cell>
        </row>
        <row r="3545">
          <cell r="B3545">
            <v>96668</v>
          </cell>
          <cell r="C3545" t="str">
            <v>TUBO, PPR, DN 25, CLASSE PN 20,  INSTALADO EM PRUMADA DE ÁGUA  FORNECIMENTO E INSTALAÇÃO. AF_06/2015</v>
          </cell>
          <cell r="D3545" t="str">
            <v>M</v>
          </cell>
          <cell r="E3545" t="str">
            <v>15,07</v>
          </cell>
        </row>
        <row r="3546">
          <cell r="B3546">
            <v>96669</v>
          </cell>
          <cell r="C3546" t="str">
            <v>TUBO, PPR, DN 32, CLASSE PN 12,  INSTALADO EM PRUMADA DE ÁGUA  FORNECIMENTO E INSTALAÇÃO. AF_06/2015</v>
          </cell>
          <cell r="D3546" t="str">
            <v>M</v>
          </cell>
          <cell r="E3546" t="str">
            <v>18,77</v>
          </cell>
        </row>
        <row r="3547">
          <cell r="B3547">
            <v>96670</v>
          </cell>
          <cell r="C3547" t="str">
            <v>TUBO, PPR, DN 40, CLASSE PN 12,  INSTALADO EM PRUMADA DE ÁGUA  FORNECIMENTO E INSTALAÇÃO. AF_06/2015</v>
          </cell>
          <cell r="D3547" t="str">
            <v>M</v>
          </cell>
          <cell r="E3547" t="str">
            <v>28,51</v>
          </cell>
        </row>
        <row r="3548">
          <cell r="B3548">
            <v>96671</v>
          </cell>
          <cell r="C3548" t="str">
            <v>TUBO, PPR, DN 50, CLASSE PN 12,  INSTALADO EM PRUMADA DE ÁGUA  FORNECIMENTO E INSTALAÇÃO. AF_06/2015</v>
          </cell>
          <cell r="D3548" t="str">
            <v>M</v>
          </cell>
          <cell r="E3548" t="str">
            <v>38,04</v>
          </cell>
        </row>
        <row r="3549">
          <cell r="B3549">
            <v>96672</v>
          </cell>
          <cell r="C3549" t="str">
            <v>TUBO, PPR, DN 63, CLASSE PN 12,  INSTALADO EM PRUMADA DE ÁGUA  FORNECIMENTO E INSTALAÇÃO. AF_06/2015</v>
          </cell>
          <cell r="D3549" t="str">
            <v>M</v>
          </cell>
          <cell r="E3549" t="str">
            <v>55,75</v>
          </cell>
        </row>
        <row r="3550">
          <cell r="B3550">
            <v>96673</v>
          </cell>
          <cell r="C3550" t="str">
            <v>TUBO, PPR, DN 75, CLASSE PN 12,  INSTALADO EM PRUMADA DE ÁGUA  FORNECIMENTO E INSTALAÇÃO. AF_06/2015</v>
          </cell>
          <cell r="D3550" t="str">
            <v>M</v>
          </cell>
          <cell r="E3550" t="str">
            <v>91,57</v>
          </cell>
        </row>
        <row r="3551">
          <cell r="B3551">
            <v>96674</v>
          </cell>
          <cell r="C3551" t="str">
            <v>TUBO, PPR, DN 90, CLASSE PN 12,  INSTALADO EM PRUMADA DE ÁGUA  FORNECIMENTO E INSTALAÇÃO. AF_06/2015</v>
          </cell>
          <cell r="D3551" t="str">
            <v>M</v>
          </cell>
          <cell r="E3551" t="str">
            <v>128,58</v>
          </cell>
        </row>
        <row r="3552">
          <cell r="B3552">
            <v>96675</v>
          </cell>
          <cell r="C3552" t="str">
            <v>TUBO, PPR, DN 110, CLASSE PN 12,  INSTALADO EM PRUMADA DE ÁGUA  FORNECIMENTO E INSTALAÇÃO. AF_06/2015</v>
          </cell>
          <cell r="D3552" t="str">
            <v>M</v>
          </cell>
          <cell r="E3552" t="str">
            <v>224,51</v>
          </cell>
        </row>
        <row r="3553">
          <cell r="B3553">
            <v>96676</v>
          </cell>
          <cell r="C3553" t="str">
            <v>TUBO, PPR, DN 25, CLASSE PN 25,  INSTALADO EM PRUMADA DE ÁGUA  FORNECIMENTO E INSTALAÇÃO. AF_06/2015</v>
          </cell>
          <cell r="D3553" t="str">
            <v>M</v>
          </cell>
          <cell r="E3553" t="str">
            <v>15,03</v>
          </cell>
        </row>
        <row r="3554">
          <cell r="B3554">
            <v>96677</v>
          </cell>
          <cell r="C3554" t="str">
            <v>TUBO, PPR, DN 32, CLASSE PN 25,  INSTALADO EM PRUMADA DE ÁGUA  FORNECIMENTO E INSTALAÇÃO. AF_06/2015</v>
          </cell>
          <cell r="D3554" t="str">
            <v>M</v>
          </cell>
          <cell r="E3554" t="str">
            <v>24,86</v>
          </cell>
        </row>
        <row r="3555">
          <cell r="B3555">
            <v>96678</v>
          </cell>
          <cell r="C3555" t="str">
            <v>TUBO, PPR, DN 40, CLASSE PN 25,  INSTALADO EM PRUMADA DE ÁGUA  FORNECIMENTO E INSTALAÇÃO. AF_06/2015</v>
          </cell>
          <cell r="D3555" t="str">
            <v>M</v>
          </cell>
          <cell r="E3555" t="str">
            <v>34,52</v>
          </cell>
        </row>
        <row r="3556">
          <cell r="B3556">
            <v>96679</v>
          </cell>
          <cell r="C3556" t="str">
            <v>TUBO, PPR, DN 50, CLASSE PN 25,  INSTALADO EM PRUMADA DE ÁGUA  FORNECIMENTO E INSTALAÇÃO. AF_06/2015</v>
          </cell>
          <cell r="D3556" t="str">
            <v>M</v>
          </cell>
          <cell r="E3556" t="str">
            <v>50,34</v>
          </cell>
        </row>
        <row r="3557">
          <cell r="B3557">
            <v>96680</v>
          </cell>
          <cell r="C3557" t="str">
            <v>TUBO, PPR, DN 63, CLASSE PN 25,  INSTALADO EM PRUMADA DE ÁGUA  FORNECIMENTO E INSTALAÇÃO. AF_06/2015</v>
          </cell>
          <cell r="D3557" t="str">
            <v>M</v>
          </cell>
          <cell r="E3557" t="str">
            <v>67,54</v>
          </cell>
        </row>
        <row r="3558">
          <cell r="B3558">
            <v>96681</v>
          </cell>
          <cell r="C3558" t="str">
            <v>TUBO, PPR, DN 75, CLASSE PN 25,  INSTALADO EM PRUMADA DE ÁGUA  FORNECIMENTO E INSTALAÇÃO. AF_06/2015</v>
          </cell>
          <cell r="D3558" t="str">
            <v>M</v>
          </cell>
          <cell r="E3558" t="str">
            <v>127,15</v>
          </cell>
        </row>
        <row r="3559">
          <cell r="B3559">
            <v>96682</v>
          </cell>
          <cell r="C3559" t="str">
            <v>TUBO, PPR, DN 90, CLASSE PN 25,  INSTALADO EM PRUMADA DE ÁGUA  FORNECIMENTO E INSTALAÇÃO. AF_06/2015</v>
          </cell>
          <cell r="D3559" t="str">
            <v>M</v>
          </cell>
          <cell r="E3559" t="str">
            <v>187,73</v>
          </cell>
        </row>
        <row r="3560">
          <cell r="B3560">
            <v>96683</v>
          </cell>
          <cell r="C3560" t="str">
            <v>TUBO, PPR, DN 110, CLASSE PN 25,  INSTALADO EM PRUMADA DE ÁGUA  FORNECIMENTO E INSTALAÇÃO. AF_06/2015</v>
          </cell>
          <cell r="D3560" t="str">
            <v>M</v>
          </cell>
          <cell r="E3560" t="str">
            <v>256,47</v>
          </cell>
        </row>
        <row r="3561">
          <cell r="B3561">
            <v>96718</v>
          </cell>
          <cell r="C3561" t="str">
            <v>TUBO, PPR, DN 20, CLASSE PN 20,  INSTALADO EM RESERVAÇÃO DE ÁGUA DE EDIFICAÇÃO QUE POSSUA RESERVATÓRIO DE FIBRA/FIBROCIMENTO  FORNECIMENTO E INSTALAÇÃO. AF_06/2016</v>
          </cell>
          <cell r="D3561" t="str">
            <v>M</v>
          </cell>
          <cell r="E3561" t="str">
            <v>10,09</v>
          </cell>
        </row>
        <row r="3562">
          <cell r="B3562">
            <v>96719</v>
          </cell>
          <cell r="C3562" t="str">
            <v>TUBO, PPR, DN 25, CLASSE PN 20,  INSTALADO EM RESERVAÇÃO DE ÁGUA DE EDIFICAÇÃO QUE POSSUA RESERVATÓRIO DE FIBRA/FIBROCIMENTO  FORNECIMENTO E INSTALAÇÃO. AF_06/2016</v>
          </cell>
          <cell r="D3562" t="str">
            <v>M</v>
          </cell>
          <cell r="E3562" t="str">
            <v>18,67</v>
          </cell>
        </row>
        <row r="3563">
          <cell r="B3563">
            <v>96720</v>
          </cell>
          <cell r="C3563" t="str">
            <v>TUBO, PPR, DN 32, CLASSE PN 12,  INSTALADO EM RESERVAÇÃO DE ÁGUA DE EDIFICAÇÃO QUE POSSUA RESERVATÓRIO DE FIBRA/FIBROCIMENTO  FORNECIMENTO E INSTALAÇÃO. AF_06/2016</v>
          </cell>
          <cell r="D3563" t="str">
            <v>M</v>
          </cell>
          <cell r="E3563" t="str">
            <v>22,78</v>
          </cell>
        </row>
        <row r="3564">
          <cell r="B3564">
            <v>96721</v>
          </cell>
          <cell r="C3564" t="str">
            <v>TUBO, PPR, DN 40, CLASSE PN 12,  INSTALADO EM RESERVAÇÃO DE ÁGUA DE EDIFICAÇÃO QUE POSSUA RESERVATÓRIO DE FIBRA/FIBROCIMENTO  FORNECIMENTO E INSTALAÇÃO. AF_06/2016</v>
          </cell>
          <cell r="D3564" t="str">
            <v>M</v>
          </cell>
          <cell r="E3564" t="str">
            <v>31,43</v>
          </cell>
        </row>
        <row r="3565">
          <cell r="B3565">
            <v>96722</v>
          </cell>
          <cell r="C3565" t="str">
            <v>TUBO, PPR, DN 50, CLASSE PN 12,  INSTALADO EM RESERVAÇÃO DE ÁGUA DE EDIFICAÇÃO QUE POSSUA RESERVATÓRIO DE FIBRA/FIBROCIMENTO  FORNECIMENTO E INSTALAÇÃO. AF_06/2016</v>
          </cell>
          <cell r="D3565" t="str">
            <v>M</v>
          </cell>
          <cell r="E3565" t="str">
            <v>42,53</v>
          </cell>
        </row>
        <row r="3566">
          <cell r="B3566">
            <v>96723</v>
          </cell>
          <cell r="C3566" t="str">
            <v>TUBO, PPR, DN 63, CLASSE PN 12,  INSTALADO EM RESERVAÇÃO DE ÁGUA DE EDIFICAÇÃO QUE POSSUA RESERVATÓRIO DE FIBRA/FIBROCIMENTO  FORNECIMENTO E INSTALAÇÃO. AF_06/2016</v>
          </cell>
          <cell r="D3566" t="str">
            <v>M</v>
          </cell>
          <cell r="E3566" t="str">
            <v>57,68</v>
          </cell>
        </row>
        <row r="3567">
          <cell r="B3567">
            <v>96724</v>
          </cell>
          <cell r="C3567" t="str">
            <v>TUBO, PPR, DN 75, CLASSE PN 12,  INSTALADO EM RESERVAÇÃO DE ÁGUA DE EDIFICAÇÃO QUE POSSUA RESERVATÓRIO DE FIBRA/FIBROCIMENTO  FORNECIMENTO E INSTALAÇÃO. AF_06/2016</v>
          </cell>
          <cell r="D3567" t="str">
            <v>M</v>
          </cell>
          <cell r="E3567" t="str">
            <v>94,13</v>
          </cell>
        </row>
        <row r="3568">
          <cell r="B3568">
            <v>96725</v>
          </cell>
          <cell r="C3568" t="str">
            <v>TUBO, PPR, DN 90, CLASSE PN 12,  INSTALADO EM RESERVAÇÃO DE ÁGUA DE EDIFICAÇÃO QUE POSSUA RESERVATÓRIO DE FIBRA/FIBROCIMENTO  FORNECIMENTO E INSTALAÇÃO. AF_06/2016</v>
          </cell>
          <cell r="D3568" t="str">
            <v>M</v>
          </cell>
          <cell r="E3568" t="str">
            <v>125,72</v>
          </cell>
        </row>
        <row r="3569">
          <cell r="B3569">
            <v>96726</v>
          </cell>
          <cell r="C3569" t="str">
            <v>TUBO, PPR, DN 110, CLASSE PN 12,  INSTALADO EM RESERVAÇÃO DE ÁGUA DE EDIFICAÇÃO QUE POSSUA RESERVATÓRIO DE FIBRA/FIBROCIMENTO  FORNECIMENTO E INSTALAÇÃO. AF_06/2016</v>
          </cell>
          <cell r="D3569" t="str">
            <v>M</v>
          </cell>
          <cell r="E3569" t="str">
            <v>205,34</v>
          </cell>
        </row>
        <row r="3570">
          <cell r="B3570">
            <v>96727</v>
          </cell>
          <cell r="C3570" t="str">
            <v>TUBO, PPR, DN 20, CLASSE PN 25,  INSTALADO EM RESERVAÇÃO DE ÁGUA DE EDIFICAÇÃO QUE POSSUA RESERVATÓRIO DE FIBRA/FIBROCIMENTO  FORNECIMENTO E INSTALAÇÃO. AF_06/2016</v>
          </cell>
          <cell r="D3570" t="str">
            <v>M</v>
          </cell>
          <cell r="E3570" t="str">
            <v>15,64</v>
          </cell>
        </row>
        <row r="3571">
          <cell r="B3571">
            <v>96728</v>
          </cell>
          <cell r="C3571" t="str">
            <v>TUBO, PPR, DN 25, CLASSE PN 25,  INSTALADO EM RESERVAÇÃO DE ÁGUA DE EDIFICAÇÃO QUE POSSUA RESERVATÓRIO DE FIBRA/FIBROCIMENTO  FORNECIMENTO E INSTALAÇÃO. AF_06/2016</v>
          </cell>
          <cell r="D3571" t="str">
            <v>M</v>
          </cell>
          <cell r="E3571" t="str">
            <v>19,15</v>
          </cell>
        </row>
        <row r="3572">
          <cell r="B3572">
            <v>96729</v>
          </cell>
          <cell r="C3572" t="str">
            <v>TUBO, PPR, DN 32, CLASSE PN 25,  INSTALADO EM RESERVAÇÃO DE ÁGUA DE EDIFICAÇÃO QUE POSSUA RESERVATÓRIO DE FIBRA/FIBROCIMENTO  FORNECIMENTO E INSTALAÇÃO. AF_06/2016</v>
          </cell>
          <cell r="D3572" t="str">
            <v>M</v>
          </cell>
          <cell r="E3572" t="str">
            <v>29,52</v>
          </cell>
        </row>
        <row r="3573">
          <cell r="B3573">
            <v>96730</v>
          </cell>
          <cell r="C3573" t="str">
            <v>TUBO, PPR, DN 40, CLASSE PN 25,  INSTALADO EM RESERVAÇÃO DE ÁGUA DE EDIFICAÇÃO QUE POSSUA RESERVATÓRIO DE FIBRA/FIBROCIMENTO  FORNECIMENTO E INSTALAÇÃO. AF_06/2016</v>
          </cell>
          <cell r="D3573" t="str">
            <v>M</v>
          </cell>
          <cell r="E3573" t="str">
            <v>38,01</v>
          </cell>
        </row>
        <row r="3574">
          <cell r="B3574">
            <v>96731</v>
          </cell>
          <cell r="C3574" t="str">
            <v>TUBO, PPR, DN 50, CLASSE PN 25,  INSTALADO EM RESERVAÇÃO DE ÁGUA DE EDIFICAÇÃO QUE POSSUA RESERVATÓRIO DE FIBRA/FIBROCIMENTO  FORNECIMENTO E INSTALAÇÃO. AF_06/2016</v>
          </cell>
          <cell r="D3574" t="str">
            <v>M</v>
          </cell>
          <cell r="E3574" t="str">
            <v>55,45</v>
          </cell>
        </row>
        <row r="3575">
          <cell r="B3575">
            <v>96732</v>
          </cell>
          <cell r="C3575" t="str">
            <v>TUBO, PPR, DN 63, CLASSE PN 25,  INSTALADO EM RESERVAÇÃO DE ÁGUA DE EDIFICAÇÃO QUE POSSUA RESERVATÓRIO DE FIBRA/FIBROCIMENTO  FORNECIMENTO E INSTALAÇÃO. AF_06/2016</v>
          </cell>
          <cell r="D3575" t="str">
            <v>M</v>
          </cell>
          <cell r="E3575" t="str">
            <v>69,81</v>
          </cell>
        </row>
        <row r="3576">
          <cell r="B3576">
            <v>96733</v>
          </cell>
          <cell r="C3576" t="str">
            <v>TUBO, PPR, DN 75, CLASSE PN 25,  INSTALADO EM RESERVAÇÃO DE ÁGUA DE EDIFICAÇÃO QUE POSSUA RESERVATÓRIO DE FIBRA/FIBROCIMENTO  FORNECIMENTO E INSTALAÇÃO. AF_06/2016</v>
          </cell>
          <cell r="D3576" t="str">
            <v>M</v>
          </cell>
          <cell r="E3576" t="str">
            <v>128,93</v>
          </cell>
        </row>
        <row r="3577">
          <cell r="B3577">
            <v>96734</v>
          </cell>
          <cell r="C3577" t="str">
            <v>TUBO, PPR, DN 90, CLASSE PN 25,  INSTALADO EM RESERVAÇÃO DE ÁGUA DE EDIFICAÇÃO QUE POSSUA RESERVATÓRIO DE FIBRA/FIBROCIMENTO  FORNECIMENTO E INSTALAÇÃO. AF_06/2016</v>
          </cell>
          <cell r="D3577" t="str">
            <v>M</v>
          </cell>
          <cell r="E3577" t="str">
            <v>181,85</v>
          </cell>
        </row>
        <row r="3578">
          <cell r="B3578">
            <v>96735</v>
          </cell>
          <cell r="C3578" t="str">
            <v>TUBO, PPR, DN 110, CLASSE PN 25,  INSTALADO EM RESERVAÇÃO DE ÁGUA DE EDIFICAÇÃO QUE POSSUA RESERVATÓRIO DE FIBRA/FIBROCIMENTO  FORNECIMENTO E INSTALAÇÃO. AF_06/2016</v>
          </cell>
          <cell r="D3578" t="str">
            <v>M</v>
          </cell>
          <cell r="E3578" t="str">
            <v>235,26</v>
          </cell>
        </row>
        <row r="3579">
          <cell r="B3579">
            <v>96794</v>
          </cell>
          <cell r="C3579" t="str">
            <v>TUBO, PEX, MONOCAMADA, DN 16, INSTALADO EM RAMAL OU SUB-RAMAL DE ÁGUA  FORNECIMENTO E INSTALAÇÃO. AF_06/2015</v>
          </cell>
          <cell r="D3579" t="str">
            <v>M</v>
          </cell>
          <cell r="E3579" t="str">
            <v>8,88</v>
          </cell>
        </row>
        <row r="3580">
          <cell r="B3580">
            <v>96795</v>
          </cell>
          <cell r="C3580" t="str">
            <v>TUBO, PEX, MONOCAMADA, DN 20, INSTALADO EM RAMAL OU SUB-RAMAL DE ÁGUA  FORNECIMENTO E INSTALAÇÃO. AF_06/2015</v>
          </cell>
          <cell r="D3580" t="str">
            <v>M</v>
          </cell>
          <cell r="E3580" t="str">
            <v>11,33</v>
          </cell>
        </row>
        <row r="3581">
          <cell r="B3581">
            <v>96796</v>
          </cell>
          <cell r="C3581" t="str">
            <v>TUBO, PEX, MONOCAMADA, DN 25, INSTALADO EM RAMAL OU SUB-RAMAL DE ÁGUA  FORNECIMENTO E INSTALAÇÃO. AF_06/2015</v>
          </cell>
          <cell r="D3581" t="str">
            <v>M</v>
          </cell>
          <cell r="E3581" t="str">
            <v>15,97</v>
          </cell>
        </row>
        <row r="3582">
          <cell r="B3582">
            <v>96797</v>
          </cell>
          <cell r="C3582" t="str">
            <v>TUBO, PEX, MONOCAMADA, DN 32, INSTALADO EM RAMAL OU SUB-RAMAL DE ÁGUA  FORNECIMENTO E INSTALAÇÃO. AF_06/2015</v>
          </cell>
          <cell r="D3582" t="str">
            <v>M</v>
          </cell>
          <cell r="E3582" t="str">
            <v>24,28</v>
          </cell>
        </row>
        <row r="3583">
          <cell r="B3583">
            <v>96798</v>
          </cell>
          <cell r="C3583" t="str">
            <v>TUBO, PEX, MONOCAMADA, DN 16, INSTALADO EM RAMAL DE DISTRIBUIÇÃO DE ÁGUA  FORNECIMENTO E INSTALAÇÃO. AF_06/2015</v>
          </cell>
          <cell r="D3583" t="str">
            <v>M</v>
          </cell>
          <cell r="E3583" t="str">
            <v>9,01</v>
          </cell>
        </row>
        <row r="3584">
          <cell r="B3584">
            <v>96799</v>
          </cell>
          <cell r="C3584" t="str">
            <v>TUBO, PEX, MONOCAMADA, DN 20, INSTALADO EM RAMAL DE DISTRIBUIÇÃO DE ÁGUA  FORNECIMENTO E INSTALAÇÃO. AF_06/2015</v>
          </cell>
          <cell r="D3584" t="str">
            <v>M</v>
          </cell>
          <cell r="E3584" t="str">
            <v>12,04</v>
          </cell>
        </row>
        <row r="3585">
          <cell r="B3585">
            <v>96800</v>
          </cell>
          <cell r="C3585" t="str">
            <v>TUBO, PEX, MONOCAMADA, DN 25, INSTALADO EM RAMAL DE DISTRIBUIÇÃO DE ÁGUA  FORNECIMENTO E INSTALAÇÃO. AF_06/2015</v>
          </cell>
          <cell r="D3585" t="str">
            <v>M</v>
          </cell>
          <cell r="E3585" t="str">
            <v>17,42</v>
          </cell>
        </row>
        <row r="3586">
          <cell r="B3586">
            <v>96801</v>
          </cell>
          <cell r="C3586" t="str">
            <v>TUBO, PEX, MONOCAMADA, DN 32, INSTALADO EM RAMAL DE DISTRIBUIÇÃO DE ÁGUA  FORNECIMENTO E INSTALAÇÃO. AF_06/2015</v>
          </cell>
          <cell r="D3586" t="str">
            <v>M</v>
          </cell>
          <cell r="E3586" t="str">
            <v>26,79</v>
          </cell>
        </row>
        <row r="3587">
          <cell r="B3587">
            <v>97327</v>
          </cell>
          <cell r="C3587" t="str">
            <v>TUBO EM COBRE FLEXÍVEL, DN 1/4, COM ISOLAMENTO, INSTALADO EM RAMAL DE ALIMENTAÇÃO DE AR CONDICIONADO COM CONDENSADORA INDIVIDUAL   FORNECIMENTO E INSTALAÇÃO. AF_12/2015</v>
          </cell>
          <cell r="D3587" t="str">
            <v>M</v>
          </cell>
          <cell r="E3587" t="str">
            <v>34,91</v>
          </cell>
        </row>
        <row r="3588">
          <cell r="B3588">
            <v>97328</v>
          </cell>
          <cell r="C3588" t="str">
            <v>TUBO EM COBRE FLEXÍVEL, DN 3/8", COM ISOLAMENTO, INSTALADO EM RAMAL DE ALIMENTAÇÃO DE AR CONDICIONADO COM CONDENSADORA INDIVIDUAL  FORNECIMENTO E INSTALAÇÃO. AF_12/2015</v>
          </cell>
          <cell r="D3588" t="str">
            <v>M</v>
          </cell>
          <cell r="E3588" t="str">
            <v>62,49</v>
          </cell>
        </row>
        <row r="3589">
          <cell r="B3589">
            <v>97329</v>
          </cell>
          <cell r="C3589" t="str">
            <v>TUBO EM COBRE FLEXÍVEL, DN 1/2", COM ISOLAMENTO, INSTALADO EM RAMAL DE ALIMENTAÇÃO DE AR CONDICIONADO COM CONDENSADORA INDIVIDUAL  FORNECIMENTO E INSTALAÇÃO. AF_12/2015</v>
          </cell>
          <cell r="D3589" t="str">
            <v>M</v>
          </cell>
          <cell r="E3589" t="str">
            <v>77,69</v>
          </cell>
        </row>
        <row r="3590">
          <cell r="B3590">
            <v>97330</v>
          </cell>
          <cell r="C3590" t="str">
            <v>TUBO EM COBRE FLEXÍVEL, DN 5/8", COM ISOLAMENTO, INSTALADO EM RAMAL DE ALIMENTAÇÃO DE AR CONDICIONADO COM CONDENSADORA INDIVIDUAL  FORNECIMENTO E INSTALAÇÃO. AF_12/2015</v>
          </cell>
          <cell r="D3590" t="str">
            <v>M</v>
          </cell>
          <cell r="E3590" t="str">
            <v>94,80</v>
          </cell>
        </row>
        <row r="3591">
          <cell r="B3591">
            <v>97331</v>
          </cell>
          <cell r="C3591" t="str">
            <v>TUBO EM COBRE FLEXÍVEL, DN 1/4", COM ISOLAMENTO, INSTALADO EM RAMAL DE ALIMENTAÇÃO DE AR CONDICIONADO COM CONDENSADORA CENTRAL  FORNECIMENTO E INSTALAÇÃO. AF_12/2015</v>
          </cell>
          <cell r="D3591" t="str">
            <v>M</v>
          </cell>
          <cell r="E3591" t="str">
            <v>35,19</v>
          </cell>
        </row>
        <row r="3592">
          <cell r="B3592">
            <v>97332</v>
          </cell>
          <cell r="C3592" t="str">
            <v>TUBO EM COBRE FLEXÍVEL, DN 3/8", COM ISOLAMENTO, INSTALADO EM RAMAL DE ALIMENTAÇÃO DE AR CONDICIONADO COM CONDENSADORA CENTRAL  FORNECIMENTO E INSTALAÇÃO. AF_12/2015</v>
          </cell>
          <cell r="D3592" t="str">
            <v>M</v>
          </cell>
          <cell r="E3592" t="str">
            <v>62,82</v>
          </cell>
        </row>
        <row r="3593">
          <cell r="B3593">
            <v>97333</v>
          </cell>
          <cell r="C3593" t="str">
            <v>TUBO EM COBRE FLEXÍVEL, DN 1/2", COM ISOLAMENTO, INSTALADO EM RAMAL DE ALIMENTAÇÃO DE AR CONDICIONADO COM CONDENSADORA CENTRAL  FORNECIMENTO E INSTALAÇÃO. AF_12/2015</v>
          </cell>
          <cell r="D3593" t="str">
            <v>M</v>
          </cell>
          <cell r="E3593" t="str">
            <v>78,09</v>
          </cell>
        </row>
        <row r="3594">
          <cell r="B3594">
            <v>97334</v>
          </cell>
          <cell r="C3594" t="str">
            <v>TUBO EM COBRE FLEXÍVEL, DN 5/8, COM ISOLAMENTO, INSTALADO EM RAMAL DE ALIMENTAÇÃO DE AR CONDICIONADO COM CONDENSADORA CENTRAL   FORNECIMENTO E INSTALAÇÃO. AF_12/2015</v>
          </cell>
          <cell r="D3594" t="str">
            <v>M</v>
          </cell>
          <cell r="E3594" t="str">
            <v>95,25</v>
          </cell>
        </row>
        <row r="3595">
          <cell r="B3595">
            <v>97335</v>
          </cell>
          <cell r="C3595" t="str">
            <v>TUBO EM COBRE RÍGIDO, DN 22 MM, CLASSE A, SEM ISOLAMENTO, INSTALADO EM PRUMADA DE GÁS COMBUSTÍVEL - FORNECIMENTO E INSTALAÇÃO. AF_04/2022</v>
          </cell>
          <cell r="D3595" t="str">
            <v>M</v>
          </cell>
          <cell r="E3595" t="str">
            <v>92,65</v>
          </cell>
        </row>
        <row r="3596">
          <cell r="B3596">
            <v>97336</v>
          </cell>
          <cell r="C3596" t="str">
            <v>TUBO EM COBRE RÍGIDO, DN 28 MM, CLASSE A, SEM ISOLAMENTO, INSTALADO EM PRUMADA DE GÁS COMBUSTÍVEL - FORNECIMENTO E INSTALAÇÃO. AF_04/2022</v>
          </cell>
          <cell r="D3596" t="str">
            <v>M</v>
          </cell>
          <cell r="E3596" t="str">
            <v>117,91</v>
          </cell>
        </row>
        <row r="3597">
          <cell r="B3597">
            <v>97337</v>
          </cell>
          <cell r="C3597" t="str">
            <v>TUBO EM COBRE RÍGIDO, DN 35 MM, CLASSE A, SEM ISOLAMENTO, INSTALADO EM PRUMADA DE GÁS COMBUSTÍVEL - FORNECIMENTO E INSTALAÇÃO. AF_04/2022</v>
          </cell>
          <cell r="D3597" t="str">
            <v>M</v>
          </cell>
          <cell r="E3597" t="str">
            <v>177,52</v>
          </cell>
        </row>
        <row r="3598">
          <cell r="B3598">
            <v>97338</v>
          </cell>
          <cell r="C3598" t="str">
            <v>TUBO EM COBRE RÍGIDO, DN 42 MM, CLASSE A, SEM ISOLAMENTO, INSTALADO EM PRUMADA DE GÁS COMBUSTÍVEL - FORNECIMENTO E INSTALAÇÃO. AF_04/2022</v>
          </cell>
          <cell r="D3598" t="str">
            <v>M</v>
          </cell>
          <cell r="E3598" t="str">
            <v>213,60</v>
          </cell>
        </row>
        <row r="3599">
          <cell r="B3599">
            <v>97339</v>
          </cell>
          <cell r="C3599" t="str">
            <v>TUBO EM COBRE RÍGIDO, DN 54 MM, CLASSE A, SEM ISOLAMENTO, INSTALADO EM PRUMADA DE GÁS COMBUSTÍVEL - FORNECIMENTO E INSTALAÇÃO. AF_04/2022</v>
          </cell>
          <cell r="D3599" t="str">
            <v>M</v>
          </cell>
          <cell r="E3599" t="str">
            <v>229,79</v>
          </cell>
        </row>
        <row r="3600">
          <cell r="B3600">
            <v>97340</v>
          </cell>
          <cell r="C3600" t="str">
            <v>TUBO EM COBRE RÍGIDO, DN 66 MM, CLASSE A, SEM ISOLAMENTO, INSTALADO EM PRUMADA DE GÁS COMBUSTÍVEL - FORNECIMENTO E INSTALAÇÃO. AF_04/2022</v>
          </cell>
          <cell r="D3600" t="str">
            <v>M</v>
          </cell>
          <cell r="E3600" t="str">
            <v>230,83</v>
          </cell>
        </row>
        <row r="3601">
          <cell r="B3601">
            <v>97347</v>
          </cell>
          <cell r="C3601" t="str">
            <v>TUBO EM COBRE RÍGIDO, DN 22 MM, CLASSE I, SEM ISOLAMENTO, INSTALADO EM PRUMADA  FORNECIMENTO E INSTALAÇÃO. AF_12/2015</v>
          </cell>
          <cell r="D3601" t="str">
            <v>M</v>
          </cell>
          <cell r="E3601" t="str">
            <v>111,72</v>
          </cell>
        </row>
        <row r="3602">
          <cell r="B3602">
            <v>97348</v>
          </cell>
          <cell r="C3602" t="str">
            <v>TUBO EM COBRE RÍGIDO, DN 28 MM, CLASSE I, SEM ISOLAMENTO, INSTALADO EM PRUMADA  FORNECIMENTO E INSTALAÇÃO. AF_12/2015</v>
          </cell>
          <cell r="D3602" t="str">
            <v>M</v>
          </cell>
          <cell r="E3602" t="str">
            <v>154,43</v>
          </cell>
        </row>
        <row r="3603">
          <cell r="B3603">
            <v>97349</v>
          </cell>
          <cell r="C3603" t="str">
            <v>TUBO EM COBRE RÍGIDO, DN 35 MM, CLASSE I, SEM ISOLAMENTO, INSTALADO EM PRUMADA  FORNECIMENTO E INSTALAÇÃO. AF_12/2015</v>
          </cell>
          <cell r="D3603" t="str">
            <v>M</v>
          </cell>
          <cell r="E3603" t="str">
            <v>222,75</v>
          </cell>
        </row>
        <row r="3604">
          <cell r="B3604">
            <v>97350</v>
          </cell>
          <cell r="C3604" t="str">
            <v>TUBO EM COBRE RÍGIDO, DN 42 MM, CLASSE I, SEM ISOLAMENTO, INSTALADO EM PRUMADA  FORNECIMENTO E INSTALAÇÃO. AF_12/2015</v>
          </cell>
          <cell r="D3604" t="str">
            <v>M</v>
          </cell>
          <cell r="E3604" t="str">
            <v>270,51</v>
          </cell>
        </row>
        <row r="3605">
          <cell r="B3605">
            <v>97351</v>
          </cell>
          <cell r="C3605" t="str">
            <v>TUBO EM COBRE RÍGIDO, DN 54 MM, CLASSE I, SEM ISOLAMENTO, INSTALADO EM PRUMADA  FORNECIMENTO E INSTALAÇÃO. AF_12/2015</v>
          </cell>
          <cell r="D3605" t="str">
            <v>M</v>
          </cell>
          <cell r="E3605" t="str">
            <v>374,15</v>
          </cell>
        </row>
        <row r="3606">
          <cell r="B3606">
            <v>97352</v>
          </cell>
          <cell r="C3606" t="str">
            <v>TUBO EM COBRE RÍGIDO, DN 66 MM, CLASSE I, SEM ISOLAMENTO, INSTALADO EM PRUMADA  FORNECIMENTO E INSTALAÇÃO. AF_12/2015</v>
          </cell>
          <cell r="D3606" t="str">
            <v>M</v>
          </cell>
          <cell r="E3606" t="str">
            <v>485,00</v>
          </cell>
        </row>
        <row r="3607">
          <cell r="B3607">
            <v>97353</v>
          </cell>
          <cell r="C3607" t="str">
            <v>TUBO EM COBRE RÍGIDO, DN 15 MM, CLASSE I, SEM ISOLAMENTO, INSTALADO EM RAMAL DE DISTRIBUIÇÃO  FORNECIMENTO E INSTALAÇÃO. AF_12/2015</v>
          </cell>
          <cell r="D3607" t="str">
            <v>M</v>
          </cell>
          <cell r="E3607" t="str">
            <v>72,47</v>
          </cell>
        </row>
        <row r="3608">
          <cell r="B3608">
            <v>97354</v>
          </cell>
          <cell r="C3608" t="str">
            <v>TUBO EM COBRE RÍGIDO, DN 22 MM, CLASSE I, SEM ISOLAMENTO, INSTALADO EM RAMAL DE DISTRIBUIÇÃO FORNECIMENTO E INSTALAÇÃO. AF_12/2015</v>
          </cell>
          <cell r="D3608" t="str">
            <v>M</v>
          </cell>
          <cell r="E3608" t="str">
            <v>115,67</v>
          </cell>
        </row>
        <row r="3609">
          <cell r="B3609">
            <v>97355</v>
          </cell>
          <cell r="C3609" t="str">
            <v>TUBO EM COBRE RÍGIDO, DN 28 MM, CLASSE I, SEM ISOLAMENTO, INSTALADO EM RAMAL DE DISTRIBUIÇÃO FORNECIMENTO E INSTALAÇÃO. AF_12/2015</v>
          </cell>
          <cell r="D3609" t="str">
            <v>M</v>
          </cell>
          <cell r="E3609" t="str">
            <v>158,66</v>
          </cell>
        </row>
        <row r="3610">
          <cell r="B3610">
            <v>97356</v>
          </cell>
          <cell r="C3610" t="str">
            <v>TUBO EM COBRE RÍGIDO, DN 15 MM, CLASSE I, SEM ISOLAMENTO, INSTALADO EM RAMAL E SUB-RAMAL  FORNECIMENTO E INSTALAÇÃO. AF_12/2015</v>
          </cell>
          <cell r="D3610" t="str">
            <v>M</v>
          </cell>
          <cell r="E3610" t="str">
            <v>81,15</v>
          </cell>
        </row>
        <row r="3611">
          <cell r="B3611">
            <v>97357</v>
          </cell>
          <cell r="C3611" t="str">
            <v>TUBO EM COBRE RÍGIDO, DN 22 MM, CLASSE I, SEM ISOLAMENTO, INSTALADO EM RAMAL E SUB-RAMAL  FORNECIMENTO E INSTALAÇÃO. AF_12/2015</v>
          </cell>
          <cell r="D3611" t="str">
            <v>M</v>
          </cell>
          <cell r="E3611" t="str">
            <v>130,59</v>
          </cell>
        </row>
        <row r="3612">
          <cell r="B3612">
            <v>97358</v>
          </cell>
          <cell r="C3612" t="str">
            <v>TUBO EM COBRE RÍGIDO, DN 28 MM, CLASSE I, SEM ISOLAMENTO, INSTALADO EM RAMAL E SUB-RAMAL  FORNECIMENTO E INSTALAÇÃO. AF_12/2015</v>
          </cell>
          <cell r="D3612" t="str">
            <v>M</v>
          </cell>
          <cell r="E3612" t="str">
            <v>179,01</v>
          </cell>
        </row>
        <row r="3613">
          <cell r="B3613">
            <v>97498</v>
          </cell>
          <cell r="C3613" t="str">
            <v>TUBO DE AÇO GALVANIZADO COM COSTURA, CLASSE MÉDIA, DN 25 (1"), CONEXÃO ROSQUEADA, INSTALADO EM REDE DE ALIMENTAÇÃO PARA HIDRANTE - FORNECIMENTO E INSTALAÇÃO. AF_10/2020</v>
          </cell>
          <cell r="D3613" t="str">
            <v>M</v>
          </cell>
          <cell r="E3613" t="str">
            <v>56,19</v>
          </cell>
        </row>
        <row r="3614">
          <cell r="B3614">
            <v>97535</v>
          </cell>
          <cell r="C3614" t="str">
            <v>TUBO DE AÇO GALVANIZADO COM COSTURA, CLASSE MÉDIA, CONEXÃO ROSQUEADA, DN 25 (1"), INSTALADO EM REDE DE ALIMENTAÇÃO PARA SPRINKLER - FORNECIMENTO E INSTALAÇÃO. AF_10/2020</v>
          </cell>
          <cell r="D3614" t="str">
            <v>M</v>
          </cell>
          <cell r="E3614" t="str">
            <v>60,15</v>
          </cell>
        </row>
        <row r="3615">
          <cell r="B3615">
            <v>97536</v>
          </cell>
          <cell r="C3615" t="str">
            <v>TUBO DE AÇO GALVANIZADO COM COSTURA, CLASSE MÉDIA, CONEXÃO ROSQUEADA, DN 25 (1"), INSTALADO EM RAMAIS  E SUB-RAMAIS DE GÁS - FORNECIMENTO E INSTALAÇÃO. AF_10/2020</v>
          </cell>
          <cell r="D3615" t="str">
            <v>M</v>
          </cell>
          <cell r="E3615" t="str">
            <v>69,24</v>
          </cell>
        </row>
        <row r="3616">
          <cell r="B3616">
            <v>100788</v>
          </cell>
          <cell r="C3616" t="str">
            <v>KIT CAVALETE PARA GÁS - SEM MEDIDOR OU REGULADOR - ENTRADA INDIVIDUAL PRINCIPAL, EM AÇO GALVANIZADO DN 15 E 25 MM (1/2" E 1") - FORNECIMENTO E INSTALAÇÃO. AF_01/2020</v>
          </cell>
          <cell r="D3616" t="str">
            <v>UN</v>
          </cell>
          <cell r="E3616" t="str">
            <v>580,56</v>
          </cell>
        </row>
        <row r="3617">
          <cell r="B3617">
            <v>100791</v>
          </cell>
          <cell r="C3617" t="str">
            <v>TUBO, PEX, MULTICAMADA, DN 16, INSTALADO EM IMPLANTAÇÃO DE INSTALAÇÕES DE GÁS - FORNECIMENTO E INSTALAÇÃO. AF_01/2020</v>
          </cell>
          <cell r="D3617" t="str">
            <v>M</v>
          </cell>
          <cell r="E3617" t="str">
            <v>18,33</v>
          </cell>
        </row>
        <row r="3618">
          <cell r="B3618">
            <v>100792</v>
          </cell>
          <cell r="C3618" t="str">
            <v>TUBO, PEX, MULTICAMADA, DN 20, INSTALADO EM IMPLANTAÇÃO DE INSTALAÇÕES DE GÁS - FORNECIMENTO E INSTALAÇÃO. AF_01/2020</v>
          </cell>
          <cell r="D3618" t="str">
            <v>M</v>
          </cell>
          <cell r="E3618" t="str">
            <v>27,15</v>
          </cell>
        </row>
        <row r="3619">
          <cell r="B3619">
            <v>100793</v>
          </cell>
          <cell r="C3619" t="str">
            <v>TUBO, PEX, MULTICAMADA, DN 26, INSTALADO EM IMPLANTAÇÃO DE INSTALAÇÕES DE GÁS - FORNECIMENTO E INSTALAÇÃO. AF_01/2020</v>
          </cell>
          <cell r="D3619" t="str">
            <v>M</v>
          </cell>
          <cell r="E3619" t="str">
            <v>36,19</v>
          </cell>
        </row>
        <row r="3620">
          <cell r="B3620">
            <v>100794</v>
          </cell>
          <cell r="C3620" t="str">
            <v>TUBO, PEX, MULTICAMADA, DN 32, INSTALADO EM IMPLANTAÇÃO DE INSTALAÇÕES DE GÁS - FORNECIMENTO E INSTALAÇÃO. AF_01/2020</v>
          </cell>
          <cell r="D3620" t="str">
            <v>M</v>
          </cell>
          <cell r="E3620" t="str">
            <v>48,99</v>
          </cell>
        </row>
        <row r="3621">
          <cell r="B3621">
            <v>100799</v>
          </cell>
          <cell r="C3621" t="str">
            <v>TUBO, PEX, MULTICAMADA, COM TUBO LUVA, DN 16, INSTALADO EM IMPLANTAÇÃO DE INSTALAÇÕES DE GÁS - FORNECIMENTO E INSTALAÇÃO. AF_01/2020</v>
          </cell>
          <cell r="D3621" t="str">
            <v>M</v>
          </cell>
          <cell r="E3621" t="str">
            <v>18,74</v>
          </cell>
        </row>
        <row r="3622">
          <cell r="B3622">
            <v>100800</v>
          </cell>
          <cell r="C3622" t="str">
            <v>TUBO, PEX, MULTICAMADA, COM TUBO LUVA, DN 20, INSTALADO EM IMPLANTAÇÃO DE INSTALAÇÕES DE GÁS - FORNECIMENTO E INSTALAÇÃO. AF_01/2020</v>
          </cell>
          <cell r="D3622" t="str">
            <v>M</v>
          </cell>
          <cell r="E3622" t="str">
            <v>27,56</v>
          </cell>
        </row>
        <row r="3623">
          <cell r="B3623">
            <v>100801</v>
          </cell>
          <cell r="C3623" t="str">
            <v>TUBO, PEX, MULTICAMADA, COM TUBO LUVA, DN 26, INSTALADO EM IMPLANTAÇÃO DE INSTALAÇÕES DE GÁS - FORNECIMENTO E INSTALAÇÃO. AF_01/2020</v>
          </cell>
          <cell r="D3623" t="str">
            <v>M</v>
          </cell>
          <cell r="E3623" t="str">
            <v>36,59</v>
          </cell>
        </row>
        <row r="3624">
          <cell r="B3624">
            <v>100802</v>
          </cell>
          <cell r="C3624" t="str">
            <v>TUBO, PEX, MULTICAMADA, COM TUBO LUVA, DN 32, INSTALADO EM IMPLANTAÇÃO DE INSTALAÇÕES DE GÁS - FORNECIMENTO E INSTALAÇÃO. AF_01/2020</v>
          </cell>
          <cell r="D3624" t="str">
            <v>M</v>
          </cell>
          <cell r="E3624" t="str">
            <v>49,39</v>
          </cell>
        </row>
        <row r="3625">
          <cell r="B3625">
            <v>100803</v>
          </cell>
          <cell r="C3625" t="str">
            <v>TUBO, PEX, MULTICAMADA, DN 16, INSTALADO EM RAMAL INTERNO DE INSTALAÇÕES DE GÁS - FORNECIMENTO E INSTALAÇÃO. AF_01/2020</v>
          </cell>
          <cell r="D3625" t="str">
            <v>M</v>
          </cell>
          <cell r="E3625" t="str">
            <v>17,50</v>
          </cell>
        </row>
        <row r="3626">
          <cell r="B3626">
            <v>100804</v>
          </cell>
          <cell r="C3626" t="str">
            <v>TUBO, PEX, MULTICAMADA, DN 20, INSTALADO EM RAMAL INTERNO DE INSTALAÇÕES DE GÁS - FORNECIMENTO E INSTALAÇÃO. AF_01/2020</v>
          </cell>
          <cell r="D3626" t="str">
            <v>M</v>
          </cell>
          <cell r="E3626" t="str">
            <v>26,18</v>
          </cell>
        </row>
        <row r="3627">
          <cell r="B3627">
            <v>100805</v>
          </cell>
          <cell r="C3627" t="str">
            <v>TUBO, PEX, MULTICAMADA, DN 26, INSTALADO EM RAMAL INTERNO DE INSTALAÇÕES DE GÁS - FORNECIMENTO E INSTALAÇÃO. AF_01/2020</v>
          </cell>
          <cell r="D3627" t="str">
            <v>M</v>
          </cell>
          <cell r="E3627" t="str">
            <v>35,01</v>
          </cell>
        </row>
        <row r="3628">
          <cell r="B3628">
            <v>100806</v>
          </cell>
          <cell r="C3628" t="str">
            <v>TUBO, PEX, MULTICAMADA, DN 32, INSTALADO EM RAMAL INTERNO DE INSTALAÇÕES DE GÁS - FORNECIMENTO E INSTALAÇÃO. AF_01/2020</v>
          </cell>
          <cell r="D3628" t="str">
            <v>M</v>
          </cell>
          <cell r="E3628" t="str">
            <v>47,54</v>
          </cell>
        </row>
        <row r="3629">
          <cell r="B3629">
            <v>100807</v>
          </cell>
          <cell r="C3629" t="str">
            <v>TUBO, PEX, MULTICAMADA, COM TUBO LUVA, DN 16, INSTALADO EM RAMAL INTERNO DE INSTALAÇÕES DE GÁS - FORNECIMENTO E INSTALAÇÃO. AF_01/2020</v>
          </cell>
          <cell r="D3629" t="str">
            <v>M</v>
          </cell>
          <cell r="E3629" t="str">
            <v>23,44</v>
          </cell>
        </row>
        <row r="3630">
          <cell r="B3630">
            <v>100808</v>
          </cell>
          <cell r="C3630" t="str">
            <v>TUBO, PEX, MULTICAMADA, COM TUBO LUVA, DN 20, INSTALADO EM RAMAL INTERNO DE INSTALAÇÕES DE GÁS - FORNECIMENTO E INSTALAÇÃO. AF_01/2020</v>
          </cell>
          <cell r="D3630" t="str">
            <v>M</v>
          </cell>
          <cell r="E3630" t="str">
            <v>33,15</v>
          </cell>
        </row>
        <row r="3631">
          <cell r="B3631">
            <v>100809</v>
          </cell>
          <cell r="C3631" t="str">
            <v>TUBO, PEX, MULTICAMADA, COM TUBO LUVA, DN 26, INSTALADO EM RAMAL INTERNO DE INSTALAÇÕES DE GÁS - FORNECIMENTO E INSTALAÇÃO. AF_01/2020</v>
          </cell>
          <cell r="D3631" t="str">
            <v>M</v>
          </cell>
          <cell r="E3631" t="str">
            <v>43,27</v>
          </cell>
        </row>
        <row r="3632">
          <cell r="B3632">
            <v>100810</v>
          </cell>
          <cell r="C3632" t="str">
            <v>TUBO, PEX, MULTICAMADA, COM TUBO LUVA, DN 32, INSTALADO EM RAMAL INTERNO DE INSTALAÇÕES DE GÁS - FORNECIMENTO E INSTALAÇÃO. AF_01/2020</v>
          </cell>
          <cell r="D3632" t="str">
            <v>M</v>
          </cell>
          <cell r="E3632" t="str">
            <v>57,60</v>
          </cell>
        </row>
        <row r="3633">
          <cell r="B3633">
            <v>101918</v>
          </cell>
          <cell r="C3633" t="str">
            <v>TUBO DE AÇO GALVANIZADO COM COSTURA, CLASSE MÉDIA, DN 100 (4"), CONEXÃO ROSQUEADA, INSTALADO EM PRUMADAS - FORNECIMENTO E INSTALAÇÃO. AF_10/2020</v>
          </cell>
          <cell r="D3633" t="str">
            <v>M</v>
          </cell>
          <cell r="E3633" t="str">
            <v>266,12</v>
          </cell>
        </row>
        <row r="3634">
          <cell r="B3634">
            <v>101919</v>
          </cell>
          <cell r="C3634" t="str">
            <v>UNIÃO, EM FERRO GALVANIZADO, 4", CONEXÃO ROSQUEADA, INSTALADO EM PRUMADAS - FORNECIMENTO E INSTALAÇÃO. AF_10/2020</v>
          </cell>
          <cell r="D3634" t="str">
            <v>UN</v>
          </cell>
          <cell r="E3634" t="str">
            <v>301,53</v>
          </cell>
        </row>
        <row r="3635">
          <cell r="B3635">
            <v>101920</v>
          </cell>
          <cell r="C3635" t="str">
            <v>LUVA, EM FERRO GALVANIZADO, 4", CONEXÃO ROSQUEADA, INSTALADO EM PRUMADAS - FORNECIMENTO E INSTALAÇÃO. AF_10/2020</v>
          </cell>
          <cell r="D3635" t="str">
            <v>UN</v>
          </cell>
          <cell r="E3635" t="str">
            <v>145,99</v>
          </cell>
        </row>
        <row r="3636">
          <cell r="B3636">
            <v>101921</v>
          </cell>
          <cell r="C3636" t="str">
            <v>LUVA DE REDUÇÃO, EM FERRO GALVANIZADO, 4" X 2 1/2", CONEXÃO ROSQUEADA, INSTALADO EM PRUMADAS - FORNECIMENTO E INSTALAÇÃO. AF_10/2020</v>
          </cell>
          <cell r="D3636" t="str">
            <v>UN</v>
          </cell>
          <cell r="E3636" t="str">
            <v>166,02</v>
          </cell>
        </row>
        <row r="3637">
          <cell r="B3637">
            <v>101922</v>
          </cell>
          <cell r="C3637" t="str">
            <v>LUVA DE REDUÇÃO, EM FERRO GALVANIZADO, 4" X 2", CONEXÃO ROSQUEADA, INSTALADO EM PRUMADAS - FORNECIMENTO E INSTALAÇÃO. AF_10/2020</v>
          </cell>
          <cell r="D3637" t="str">
            <v>UN</v>
          </cell>
          <cell r="E3637" t="str">
            <v>166,02</v>
          </cell>
        </row>
        <row r="3638">
          <cell r="B3638">
            <v>101923</v>
          </cell>
          <cell r="C3638" t="str">
            <v>LUVA DE REDUÇÃO, EM FERRO GALVANIZADO, 4" X 3", CONEXÃO ROSQUEADA, INSTALADO EM PRUMADAS - FORNECIMENTO E INSTALAÇÃO. AF_10/2020</v>
          </cell>
          <cell r="D3638" t="str">
            <v>UN</v>
          </cell>
          <cell r="E3638" t="str">
            <v>166,02</v>
          </cell>
        </row>
        <row r="3639">
          <cell r="B3639">
            <v>101924</v>
          </cell>
          <cell r="C3639" t="str">
            <v>NIPLE, EM FERRO GALVANIZADO, 4", CONEXÃO ROSQUEADA, INSTALADO EM PRUMADAS - FORNECIMENTO E INSTALAÇÃO. AF_10/2020</v>
          </cell>
          <cell r="D3639" t="str">
            <v>UN</v>
          </cell>
          <cell r="E3639" t="str">
            <v>137,61</v>
          </cell>
        </row>
        <row r="3640">
          <cell r="B3640">
            <v>101925</v>
          </cell>
          <cell r="C3640" t="str">
            <v>JOELHO 90°, EM FERRO GALVANIZADO, 4", CONEXÃO ROSQUEADA, INSTALADO EM PRUMADAS - FORNECIMENTO E INSTALAÇÃO. AF_10/2020</v>
          </cell>
          <cell r="D3640" t="str">
            <v>UN</v>
          </cell>
          <cell r="E3640" t="str">
            <v>229,31</v>
          </cell>
        </row>
        <row r="3641">
          <cell r="B3641">
            <v>101926</v>
          </cell>
          <cell r="C3641" t="str">
            <v>TÊ, EM FERRO GALVANIZADO, 4", CONEXÃO ROSQUEADA, INSTALADO EM PRUMADAS - FORNECIMENTO E INSTALAÇÃO. AF_10/2020</v>
          </cell>
          <cell r="D3641" t="str">
            <v>UN</v>
          </cell>
          <cell r="E3641" t="str">
            <v>295,96</v>
          </cell>
        </row>
        <row r="3642">
          <cell r="B3642">
            <v>101927</v>
          </cell>
          <cell r="C3642" t="str">
            <v>TUBO DE AÇO GALVANIZADO COM COSTURA, CLASSE MÉDIA, DN 100 (4"), CONEXÃO ROSQUEADA, INSTALADO EM REDE DE ALIMENTAÇÃO PARA HIDRANTE - FORNECIMENTO E INSTALAÇÃO. AF_10/2020</v>
          </cell>
          <cell r="D3642" t="str">
            <v>M</v>
          </cell>
          <cell r="E3642" t="str">
            <v>253,79</v>
          </cell>
        </row>
        <row r="3643">
          <cell r="B3643">
            <v>101928</v>
          </cell>
          <cell r="C3643" t="str">
            <v>UNIÃO, EM FERRO GALVANIZADO, 4", CONEXÃO ROSQUEADA, INSTALADO EM REDE DE ALIMENTAÇÃO PARA HIDRANTE - FORNECIMENTO E INSTALAÇÃO. AF_10/2020</v>
          </cell>
          <cell r="D3643" t="str">
            <v>UN</v>
          </cell>
          <cell r="E3643" t="str">
            <v>306,25</v>
          </cell>
        </row>
        <row r="3644">
          <cell r="B3644">
            <v>101929</v>
          </cell>
          <cell r="C3644" t="str">
            <v>LUVA, EM FERRO GALVANIZADO, 4", CONEXÃO ROSQUEADA, INSTALADO EM REDE DE ALIMENTAÇÃO PARA HIDRANTE - FORNECIMENTO E INSTALAÇÃO. AF_10/2020</v>
          </cell>
          <cell r="D3644" t="str">
            <v>UN</v>
          </cell>
          <cell r="E3644" t="str">
            <v>150,71</v>
          </cell>
        </row>
        <row r="3645">
          <cell r="B3645">
            <v>101930</v>
          </cell>
          <cell r="C3645" t="str">
            <v>LUVA DE REDUÇÃO, EM FERRO GALVANIZADO, 4" X 2 1/2", CONEXÃO ROSQUEADA, INSTALADO EM REDE DE ALIMENTAÇÃO PARA HIDRANTE - FORNECIMENTO E INSTALAÇÃO. AF_10/2020</v>
          </cell>
          <cell r="D3645" t="str">
            <v>UN</v>
          </cell>
          <cell r="E3645" t="str">
            <v>170,74</v>
          </cell>
        </row>
        <row r="3646">
          <cell r="B3646">
            <v>101931</v>
          </cell>
          <cell r="C3646" t="str">
            <v>LUVA DE REDUÇÃO, EM FERRO GALVANIZADO, 4" X 2", CONEXÃO ROSQUEADA, INSTALADO EM REDE DE ALIMENTAÇÃO PARA HIDRANTE - FORNECIMENTO E INSTALAÇÃO. AF_10/2020</v>
          </cell>
          <cell r="D3646" t="str">
            <v>UN</v>
          </cell>
          <cell r="E3646" t="str">
            <v>170,74</v>
          </cell>
        </row>
        <row r="3647">
          <cell r="B3647">
            <v>101932</v>
          </cell>
          <cell r="C3647" t="str">
            <v>LUVA DE REDUÇÃO, EM FERRO GALVANIZADO, 4" X 3", CONEXÃO ROSQUEADA, INSTALADO EM REDE DE ALIMENTAÇÃO PARA HIDRANTE - FORNECIMENTO E INSTALAÇÃO. AF_10/2020</v>
          </cell>
          <cell r="D3647" t="str">
            <v>UN</v>
          </cell>
          <cell r="E3647" t="str">
            <v>170,74</v>
          </cell>
        </row>
        <row r="3648">
          <cell r="B3648">
            <v>101933</v>
          </cell>
          <cell r="C3648" t="str">
            <v>NIPLE, EM FERRO GALVANIZADO, 4", CONEXÃO ROSQUEADA, INSTALADO EM REDE DE ALIMENTAÇÃO PARA HIDRANTE - FORNECIMENTO E INSTALAÇÃO. AF_10/2020</v>
          </cell>
          <cell r="D3648" t="str">
            <v>UN</v>
          </cell>
          <cell r="E3648" t="str">
            <v>142,33</v>
          </cell>
        </row>
        <row r="3649">
          <cell r="B3649">
            <v>101934</v>
          </cell>
          <cell r="C3649" t="str">
            <v>JOELHO 90°, EM FERRO GALVANIZADO, 4", CONEXÃO ROSQUEADA, INSTALADO EM REDE DE ALIMENTAÇÃO PARA HIDRANTE - FORNECIMENTO E INSTALAÇÃO. AF_10/2020</v>
          </cell>
          <cell r="D3649" t="str">
            <v>UN</v>
          </cell>
          <cell r="E3649" t="str">
            <v>236,39</v>
          </cell>
        </row>
        <row r="3650">
          <cell r="B3650">
            <v>101935</v>
          </cell>
          <cell r="C3650" t="str">
            <v>TÊ, EM FERRO GALVANIZADO, 4", CONEXÃO ROSQUEADA, INSTALADO EM REDE DE ALIMENTAÇÃO PARA HIDRANTE - FORNECIMENTO E INSTALAÇÃO. AF_10/2020</v>
          </cell>
          <cell r="D3650" t="str">
            <v>UN</v>
          </cell>
          <cell r="E3650" t="str">
            <v>305,40</v>
          </cell>
        </row>
        <row r="3651">
          <cell r="B3651">
            <v>103802</v>
          </cell>
          <cell r="C3651" t="str">
            <v>TUBO EM COBRE RÍGIDO, DN 15 MM, CLASSE E, SEM ISOLAMENTO, INSTALADO EM RAMAL E SUB-RAMAL DE GÁS COMBUSTÍVEL - FORNECIMENTO E INSTALAÇÃO. AF_04/2022</v>
          </cell>
          <cell r="D3651" t="str">
            <v>M</v>
          </cell>
          <cell r="E3651" t="str">
            <v>43,61</v>
          </cell>
        </row>
        <row r="3652">
          <cell r="B3652">
            <v>103803</v>
          </cell>
          <cell r="C3652" t="str">
            <v>TUBO EM COBRE RÍGIDO, DN 22 MM, CLASSE E, SEM ISOLAMENTO, INSTALADO EM RAMAL E SUB-RAMAL DE GÁS COMBUSTÍVEL - FORNECIMENTO E INSTALAÇÃO. AF_04/2022</v>
          </cell>
          <cell r="D3652" t="str">
            <v>M</v>
          </cell>
          <cell r="E3652" t="str">
            <v>74,99</v>
          </cell>
        </row>
        <row r="3653">
          <cell r="B3653">
            <v>103804</v>
          </cell>
          <cell r="C3653" t="str">
            <v>TUBO EM COBRE RÍGIDO, DN 28 MM, CLASSE E, SEM ISOLAMENTO, INSTALADO EM RAMAL E SUB-RAMAL DE GÁS COMBUSTÍVEL - FORNECIMENTO E INSTALAÇÃO. AF_04/2022</v>
          </cell>
          <cell r="D3653" t="str">
            <v>M</v>
          </cell>
          <cell r="E3653" t="str">
            <v>91,79</v>
          </cell>
        </row>
        <row r="3654">
          <cell r="B3654">
            <v>103835</v>
          </cell>
          <cell r="C3654" t="str">
            <v>TUBO EM COBRE RÍGIDO, DN 15 MM, CLASSE A, SEM ISOLAMENTO, INSTALADO EM RAMAL E SUB-RAMAL DE GÁS MEDICINAL - FORNECIMENTO E INSTALAÇÃO. AF_04/2022</v>
          </cell>
          <cell r="D3654" t="str">
            <v>M</v>
          </cell>
          <cell r="E3654" t="str">
            <v>68,01</v>
          </cell>
        </row>
        <row r="3655">
          <cell r="B3655">
            <v>103836</v>
          </cell>
          <cell r="C3655" t="str">
            <v>TUBO EM COBRE RÍGIDO, DN 22 MM, CLASSE A, SEM ISOLAMENTO, INSTALADO EM RAMAL E SUB-RAMAL DE GÁS MEDICINAL - FORNECIMENTO E INSTALAÇÃO. AF_04/2022</v>
          </cell>
          <cell r="D3655" t="str">
            <v>M</v>
          </cell>
          <cell r="E3655" t="str">
            <v>106,67</v>
          </cell>
        </row>
        <row r="3656">
          <cell r="B3656">
            <v>103837</v>
          </cell>
          <cell r="C3656" t="str">
            <v>TUBO EM COBRE RÍGIDO, DN 28 MM, CLASSE A, SEM ISOLAMENTO, INSTALADO EM RAMAL E SUB-RAMAL DE GÁS MEDICINAL - FORNECIMENTO E INSTALAÇÃO. AF_04/2022</v>
          </cell>
          <cell r="D3656" t="str">
            <v>M</v>
          </cell>
          <cell r="E3656" t="str">
            <v>134,78</v>
          </cell>
        </row>
        <row r="3657">
          <cell r="B3657">
            <v>103868</v>
          </cell>
          <cell r="C3657" t="str">
            <v>TUBO EM COBRE RÍGIDO, DN 15 MM, CLASSE E, SEM ISOLAMENTO, INSTALADO EM RAMAL E SUB-RAMAL DE AQUECIMENTO SOLAR - FORNECIMENTO E INSTALAÇÃO. AF_04/2022</v>
          </cell>
          <cell r="D3657" t="str">
            <v>M</v>
          </cell>
          <cell r="E3657" t="str">
            <v>51,76</v>
          </cell>
        </row>
        <row r="3658">
          <cell r="B3658">
            <v>103869</v>
          </cell>
          <cell r="C3658" t="str">
            <v>TUBO EM COBRE RÍGIDO, DN 22 MM, CLASSE E, SEM ISOLAMENTO, INSTALADO EM RAMAL E SUB-RAMAL DE AQUECIMENTO SOLAR - FORNECIMENTO E INSTALAÇÃO. AF_04/2022</v>
          </cell>
          <cell r="D3658" t="str">
            <v>M</v>
          </cell>
          <cell r="E3658" t="str">
            <v>80,70</v>
          </cell>
        </row>
        <row r="3659">
          <cell r="B3659">
            <v>103870</v>
          </cell>
          <cell r="C3659" t="str">
            <v>TUBO EM COBRE RÍGIDO, DN 28 MM, CLASSE E, SEM ISOLAMENTO, INSTALADO EM RAMAL E SUB-RAMAL DE AQUECIMENTO SOLAR - FORNECIMENTO E INSTALAÇÃO. AF_04/2022</v>
          </cell>
          <cell r="D3659" t="str">
            <v>M</v>
          </cell>
          <cell r="E3659" t="str">
            <v>99,90</v>
          </cell>
        </row>
        <row r="3660">
          <cell r="B3660">
            <v>103871</v>
          </cell>
          <cell r="C3660" t="str">
            <v>TUBO EM COBRE RÍGIDO, DN 15 MM, CLASSE E, COM ISOLAMENTO, INSTALADO EM RAMAL E SUB-RAMAL DE AQUECIMENTO SOLAR - FORNECIMENTO E INSTALAÇÃO. AF_04/2022</v>
          </cell>
          <cell r="D3660" t="str">
            <v>M</v>
          </cell>
          <cell r="E3660" t="str">
            <v>80,06</v>
          </cell>
        </row>
        <row r="3661">
          <cell r="B3661">
            <v>103872</v>
          </cell>
          <cell r="C3661" t="str">
            <v>TUBO EM COBRE RÍGIDO, DN 22 MM, CLASSE E, COM ISOLAMENTO, INSTALADO EM RAMAL E SUB-RAMAL DE AQUECIMENTO SOLAR - FORNECIMENTO E INSTALAÇÃO. AF_04/2022</v>
          </cell>
          <cell r="D3661" t="str">
            <v>M</v>
          </cell>
          <cell r="E3661" t="str">
            <v>217,37</v>
          </cell>
        </row>
        <row r="3662">
          <cell r="B3662">
            <v>103873</v>
          </cell>
          <cell r="C3662" t="str">
            <v>TUBO EM COBRE RÍGIDO, DN 28 MM, CLASSE E, COM ISOLAMENTO, INSTALADO EM RAMAL E SUB-RAMAL DE AQUECIMENTO SOLAR - FORNECIMENTO E INSTALAÇÃO. AF_04/2022</v>
          </cell>
          <cell r="D3662" t="str">
            <v>M</v>
          </cell>
          <cell r="E3662" t="str">
            <v>242,19</v>
          </cell>
        </row>
        <row r="3663">
          <cell r="B3663">
            <v>89358</v>
          </cell>
          <cell r="C3663" t="str">
            <v>JOELHO 90 GRAUS, PVC, SOLDÁVEL, DN 20MM, INSTALADO EM RAMAL OU SUB-RAMAL DE ÁGUA - FORNECIMENTO E INSTALAÇÃO. AF_12/2014</v>
          </cell>
          <cell r="D3663" t="str">
            <v>UN</v>
          </cell>
          <cell r="E3663" t="str">
            <v>7,04</v>
          </cell>
        </row>
        <row r="3664">
          <cell r="B3664">
            <v>89359</v>
          </cell>
          <cell r="C3664" t="str">
            <v>JOELHO 45 GRAUS, PVC, SOLDÁVEL, DN 20MM, INSTALADO EM RAMAL OU SUB-RAMAL DE ÁGUA - FORNECIMENTO E INSTALAÇÃO. AF_12/2014</v>
          </cell>
          <cell r="D3664" t="str">
            <v>UN</v>
          </cell>
          <cell r="E3664" t="str">
            <v>7,51</v>
          </cell>
        </row>
        <row r="3665">
          <cell r="B3665">
            <v>89360</v>
          </cell>
          <cell r="C3665" t="str">
            <v>CURVA 90 GRAUS, PVC, SOLDÁVEL, DN 20MM, INSTALADO EM RAMAL OU SUB-RAMAL DE ÁGUA - FORNECIMENTO E INSTALAÇÃO. AF_12/2014</v>
          </cell>
          <cell r="D3665" t="str">
            <v>UN</v>
          </cell>
          <cell r="E3665" t="str">
            <v>9,50</v>
          </cell>
        </row>
        <row r="3666">
          <cell r="B3666">
            <v>89361</v>
          </cell>
          <cell r="C3666" t="str">
            <v>CURVA 45 GRAUS, PVC, SOLDÁVEL, DN 20MM, INSTALADO EM RAMAL OU SUB-RAMAL DE ÁGUA - FORNECIMENTO E INSTALAÇÃO. AF_12/2014</v>
          </cell>
          <cell r="D3666" t="str">
            <v>UN</v>
          </cell>
          <cell r="E3666" t="str">
            <v>8,72</v>
          </cell>
        </row>
        <row r="3667">
          <cell r="B3667">
            <v>89362</v>
          </cell>
          <cell r="C3667" t="str">
            <v>JOELHO 90 GRAUS, PVC, SOLDÁVEL, DN 25MM, INSTALADO EM RAMAL OU SUB-RAMAL DE ÁGUA - FORNECIMENTO E INSTALAÇÃO. AF_12/2014</v>
          </cell>
          <cell r="D3667" t="str">
            <v>UN</v>
          </cell>
          <cell r="E3667" t="str">
            <v>8,43</v>
          </cell>
        </row>
        <row r="3668">
          <cell r="B3668">
            <v>89363</v>
          </cell>
          <cell r="C3668" t="str">
            <v>JOELHO 45 GRAUS, PVC, SOLDÁVEL, DN 25MM, INSTALADO EM RAMAL OU SUB-RAMAL DE ÁGUA - FORNECIMENTO E INSTALAÇÃO. AF_12/2014</v>
          </cell>
          <cell r="D3668" t="str">
            <v>UN</v>
          </cell>
          <cell r="E3668" t="str">
            <v>9,44</v>
          </cell>
        </row>
        <row r="3669">
          <cell r="B3669">
            <v>89364</v>
          </cell>
          <cell r="C3669" t="str">
            <v>CURVA 90 GRAUS, PVC, SOLDÁVEL, DN 25MM, INSTALADO EM RAMAL OU SUB-RAMAL DE ÁGUA - FORNECIMENTO E INSTALAÇÃO. AF_12/2014</v>
          </cell>
          <cell r="D3669" t="str">
            <v>UN</v>
          </cell>
          <cell r="E3669" t="str">
            <v>11,53</v>
          </cell>
        </row>
        <row r="3670">
          <cell r="B3670">
            <v>89365</v>
          </cell>
          <cell r="C3670" t="str">
            <v>CURVA 45 GRAUS, PVC, SOLDÁVEL, DN 25MM, INSTALADO EM RAMAL OU SUB-RAMAL DE ÁGUA - FORNECIMENTO E INSTALAÇÃO. AF_12/2014</v>
          </cell>
          <cell r="D3670" t="str">
            <v>UN</v>
          </cell>
          <cell r="E3670" t="str">
            <v>10,60</v>
          </cell>
        </row>
        <row r="3671">
          <cell r="B3671">
            <v>89366</v>
          </cell>
          <cell r="C3671" t="str">
            <v>JOELHO 90 GRAUS COM BUCHA DE LATÃO, PVC, SOLDÁVEL, DN 25MM, X 3/4 INSTALADO EM RAMAL OU SUB-RAMAL DE ÁGUA - FORNECIMENTO E INSTALAÇÃO. AF_12/2014</v>
          </cell>
          <cell r="D3671" t="str">
            <v>UN</v>
          </cell>
          <cell r="E3671" t="str">
            <v>17,06</v>
          </cell>
        </row>
        <row r="3672">
          <cell r="B3672">
            <v>89367</v>
          </cell>
          <cell r="C3672" t="str">
            <v>JOELHO 90 GRAUS, PVC, SOLDÁVEL, DN 32MM, INSTALADO EM RAMAL OU SUB-RAMAL DE ÁGUA - FORNECIMENTO E INSTALAÇÃO. AF_12/2014</v>
          </cell>
          <cell r="D3672" t="str">
            <v>UN</v>
          </cell>
          <cell r="E3672" t="str">
            <v>11,98</v>
          </cell>
        </row>
        <row r="3673">
          <cell r="B3673">
            <v>89368</v>
          </cell>
          <cell r="C3673" t="str">
            <v>JOELHO 45 GRAUS, PVC, SOLDÁVEL, DN 32MM, INSTALADO EM RAMAL OU SUB-RAMAL DE ÁGUA - FORNECIMENTO E INSTALAÇÃO. AF_12/2014</v>
          </cell>
          <cell r="D3673" t="str">
            <v>UN</v>
          </cell>
          <cell r="E3673" t="str">
            <v>14,82</v>
          </cell>
        </row>
        <row r="3674">
          <cell r="B3674">
            <v>89369</v>
          </cell>
          <cell r="C3674" t="str">
            <v>CURVA 90 GRAUS, PVC, SOLDÁVEL, DN 32MM, INSTALADO EM RAMAL OU SUB-RAMAL DE ÁGUA - FORNECIMENTO E INSTALAÇÃO. AF_12/2014</v>
          </cell>
          <cell r="D3674" t="str">
            <v>UN</v>
          </cell>
          <cell r="E3674" t="str">
            <v>18,34</v>
          </cell>
        </row>
        <row r="3675">
          <cell r="B3675">
            <v>89370</v>
          </cell>
          <cell r="C3675" t="str">
            <v>CURVA 45 GRAUS, PVC, SOLDÁVEL, DN 32MM, INSTALADO EM RAMAL OU SUB-RAMAL DE ÁGUA - FORNECIMENTO E INSTALAÇÃO. AF_12/2014</v>
          </cell>
          <cell r="D3675" t="str">
            <v>UN</v>
          </cell>
          <cell r="E3675" t="str">
            <v>14,22</v>
          </cell>
        </row>
        <row r="3676">
          <cell r="B3676">
            <v>89371</v>
          </cell>
          <cell r="C3676" t="str">
            <v>LUVA, PVC, SOLDÁVEL, DN 20MM, INSTALADO EM RAMAL OU SUB-RAMAL DE ÁGUA - FORNECIMENTO E INSTALAÇÃO. AF_12/2014</v>
          </cell>
          <cell r="D3676" t="str">
            <v>UN</v>
          </cell>
          <cell r="E3676" t="str">
            <v>5,44</v>
          </cell>
        </row>
        <row r="3677">
          <cell r="B3677">
            <v>89372</v>
          </cell>
          <cell r="C3677" t="str">
            <v>LUVA DE CORRER, PVC, SOLDÁVEL, DN 20MM, INSTALADO EM RAMAL OU SUB-RAMAL DE ÁGUA - FORNECIMENTO E INSTALAÇÃO. AF_12/2014</v>
          </cell>
          <cell r="D3677" t="str">
            <v>UN</v>
          </cell>
          <cell r="E3677" t="str">
            <v>14,81</v>
          </cell>
        </row>
        <row r="3678">
          <cell r="B3678">
            <v>89373</v>
          </cell>
          <cell r="C3678" t="str">
            <v>LUVA DE REDUÇÃO, PVC, SOLDÁVEL, DN 25MM X 20MM, INSTALADO EM RAMAL OU SUB-RAMAL DE ÁGUA - FORNECIMENTO E INSTALAÇÃO. AF_12/2014</v>
          </cell>
          <cell r="D3678" t="str">
            <v>UN</v>
          </cell>
          <cell r="E3678" t="str">
            <v>6,29</v>
          </cell>
        </row>
        <row r="3679">
          <cell r="B3679">
            <v>89374</v>
          </cell>
          <cell r="C3679" t="str">
            <v>LUVA COM BUCHA DE LATÃO, PVC, SOLDÁVEL, DN 20MM X 1/2, INSTALADO EM RAMAL OU SUB-RAMAL DE ÁGUA - FORNECIMENTO E INSTALAÇÃO. AF_12/2014</v>
          </cell>
          <cell r="D3679" t="str">
            <v>UN</v>
          </cell>
          <cell r="E3679" t="str">
            <v>11,37</v>
          </cell>
        </row>
        <row r="3680">
          <cell r="B3680">
            <v>89375</v>
          </cell>
          <cell r="C3680" t="str">
            <v>UNIÃO, PVC, SOLDÁVEL, DN 20MM, INSTALADO EM RAMAL OU SUB-RAMAL DE ÁGUA - FORNECIMENTO E INSTALAÇÃO. AF_12/2014</v>
          </cell>
          <cell r="D3680" t="str">
            <v>UN</v>
          </cell>
          <cell r="E3680" t="str">
            <v>14,44</v>
          </cell>
        </row>
        <row r="3681">
          <cell r="B3681">
            <v>89376</v>
          </cell>
          <cell r="C3681" t="str">
            <v>ADAPTADOR CURTO COM BOLSA E ROSCA PARA REGISTRO, PVC, SOLDÁVEL, DN 20MM X 1/2, INSTALADO EM RAMAL OU SUB-RAMAL DE ÁGUA - FORNECIMENTO E INSTALAÇÃO. AF_12/2014</v>
          </cell>
          <cell r="D3681" t="str">
            <v>UN</v>
          </cell>
          <cell r="E3681" t="str">
            <v>5,53</v>
          </cell>
        </row>
        <row r="3682">
          <cell r="B3682">
            <v>89377</v>
          </cell>
          <cell r="C3682" t="str">
            <v>CURVA DE TRANSPOSIÇÃO, PVC, SOLDÁVEL, DN 20MM, INSTALADO EM RAMAL OU SUB-RAMAL DE ÁGUA - FORNECIMENTO E INSTALAÇÃO. AF_12/2014</v>
          </cell>
          <cell r="D3682" t="str">
            <v>UN</v>
          </cell>
          <cell r="E3682" t="str">
            <v>10,06</v>
          </cell>
        </row>
        <row r="3683">
          <cell r="B3683">
            <v>89378</v>
          </cell>
          <cell r="C3683" t="str">
            <v>LUVA, PVC, SOLDÁVEL, DN 25MM, INSTALADO EM RAMAL OU SUB-RAMAL DE ÁGUA - FORNECIMENTO E INSTALAÇÃO. AF_12/2014</v>
          </cell>
          <cell r="D3683" t="str">
            <v>UN</v>
          </cell>
          <cell r="E3683" t="str">
            <v>6,46</v>
          </cell>
        </row>
        <row r="3684">
          <cell r="B3684">
            <v>89379</v>
          </cell>
          <cell r="C3684" t="str">
            <v>LUVA DE CORRER, PVC, SOLDÁVEL, DN 25MM, INSTALADO EM RAMAL OU SUB-RAMAL DE ÁGUA - FORNECIMENTO E INSTALAÇÃO. AF_12/2014</v>
          </cell>
          <cell r="D3684" t="str">
            <v>UN</v>
          </cell>
          <cell r="E3684" t="str">
            <v>18,95</v>
          </cell>
        </row>
        <row r="3685">
          <cell r="B3685">
            <v>89380</v>
          </cell>
          <cell r="C3685" t="str">
            <v>LUVA DE REDUÇÃO, PVC, SOLDÁVEL, DN 32MM X 25MM, INSTALADO EM RAMAL OU SUB-RAMAL DE ÁGUA - FORNECIMENTO E INSTALAÇÃO. AF_12/2014</v>
          </cell>
          <cell r="D3685" t="str">
            <v>UN</v>
          </cell>
          <cell r="E3685" t="str">
            <v>10,30</v>
          </cell>
        </row>
        <row r="3686">
          <cell r="B3686">
            <v>89381</v>
          </cell>
          <cell r="C3686" t="str">
            <v>LUVA COM BUCHA DE LATÃO, PVC, SOLDÁVEL, DN 25MM X 3/4, INSTALADO EM RAMAL OU SUB-RAMAL DE ÁGUA - FORNECIMENTO E INSTALAÇÃO. AF_12/2014</v>
          </cell>
          <cell r="D3686" t="str">
            <v>UN</v>
          </cell>
          <cell r="E3686" t="str">
            <v>14,36</v>
          </cell>
        </row>
        <row r="3687">
          <cell r="B3687">
            <v>89382</v>
          </cell>
          <cell r="C3687" t="str">
            <v>UNIÃO, PVC, SOLDÁVEL, DN 25MM, INSTALADO EM RAMAL OU SUB-RAMAL DE ÁGUA - FORNECIMENTO E INSTALAÇÃO. AF_12/2014</v>
          </cell>
          <cell r="D3687" t="str">
            <v>UN</v>
          </cell>
          <cell r="E3687" t="str">
            <v>17,22</v>
          </cell>
        </row>
        <row r="3688">
          <cell r="B3688">
            <v>89383</v>
          </cell>
          <cell r="C3688" t="str">
            <v>ADAPTADOR CURTO COM BOLSA E ROSCA PARA REGISTRO, PVC, SOLDÁVEL, DN 25MM X 3/4, INSTALADO EM RAMAL OU SUB-RAMAL DE ÁGUA - FORNECIMENTO E INSTALAÇÃO. AF_12/2014</v>
          </cell>
          <cell r="D3688" t="str">
            <v>UN</v>
          </cell>
          <cell r="E3688" t="str">
            <v>6,58</v>
          </cell>
        </row>
        <row r="3689">
          <cell r="B3689">
            <v>89384</v>
          </cell>
          <cell r="C3689" t="str">
            <v>CURVA DE TRANSPOSIÇÃO, PVC, SOLDÁVEL, DN 25MM, INSTALADO EM RAMAL OU SUB-RAMAL DE ÁGUA   FORNECIMENTO E INSTALAÇÃO. AF_12/2014</v>
          </cell>
          <cell r="D3689" t="str">
            <v>UN</v>
          </cell>
          <cell r="E3689" t="str">
            <v>14,57</v>
          </cell>
        </row>
        <row r="3690">
          <cell r="B3690">
            <v>89385</v>
          </cell>
          <cell r="C3690" t="str">
            <v>LUVA SOLDÁVEL E COM ROSCA, PVC, SOLDÁVEL, DN 25MM X 3/4, INSTALADO EM RAMAL OU SUB-RAMAL DE ÁGUA - FORNECIMENTO E INSTALAÇÃO. AF_12/2014</v>
          </cell>
          <cell r="D3690" t="str">
            <v>UN</v>
          </cell>
          <cell r="E3690" t="str">
            <v>7,58</v>
          </cell>
        </row>
        <row r="3691">
          <cell r="B3691">
            <v>89386</v>
          </cell>
          <cell r="C3691" t="str">
            <v>LUVA, PVC, SOLDÁVEL, DN 32MM, INSTALADO EM RAMAL OU SUB-RAMAL DE ÁGUA - FORNECIMENTO E INSTALAÇÃO. AF_12/2014</v>
          </cell>
          <cell r="D3691" t="str">
            <v>UN</v>
          </cell>
          <cell r="E3691" t="str">
            <v>9,18</v>
          </cell>
        </row>
        <row r="3692">
          <cell r="B3692">
            <v>89387</v>
          </cell>
          <cell r="C3692" t="str">
            <v>LUVA DE CORRER, PVC, SOLDÁVEL, DN 32MM, INSTALADO EM RAMAL OU SUB-RAMAL DE ÁGUA   FORNECIMENTO E INSTALAÇÃO. AF_12/2014</v>
          </cell>
          <cell r="D3692" t="str">
            <v>UN</v>
          </cell>
          <cell r="E3692" t="str">
            <v>38,99</v>
          </cell>
        </row>
        <row r="3693">
          <cell r="B3693">
            <v>89389</v>
          </cell>
          <cell r="C3693" t="str">
            <v>LUVA SOLDÁVEL E COM ROSCA, PVC, SOLDÁVEL, DN 32MM X 1, INSTALADO EM RAMAL OU SUB-RAMAL DE ÁGUA - FORNECIMENTO E INSTALAÇÃO. AF_12/2014</v>
          </cell>
          <cell r="D3693" t="str">
            <v>UN</v>
          </cell>
          <cell r="E3693" t="str">
            <v>13,70</v>
          </cell>
        </row>
        <row r="3694">
          <cell r="B3694">
            <v>89390</v>
          </cell>
          <cell r="C3694" t="str">
            <v>UNIÃO, PVC, SOLDÁVEL, DN 32MM, INSTALADO EM RAMAL OU SUB-RAMAL DE ÁGUA - FORNECIMENTO E INSTALAÇÃO. AF_12/2014</v>
          </cell>
          <cell r="D3694" t="str">
            <v>UN</v>
          </cell>
          <cell r="E3694" t="str">
            <v>25,99</v>
          </cell>
        </row>
        <row r="3695">
          <cell r="B3695">
            <v>89391</v>
          </cell>
          <cell r="C3695" t="str">
            <v>ADAPTADOR CURTO COM BOLSA E ROSCA PARA REGISTRO, PVC, SOLDÁVEL, DN 32MM X 1, INSTALADO EM RAMAL OU SUB-RAMAL DE ÁGUA - FORNECIMENTO E INSTALAÇÃO. AF_12/2014</v>
          </cell>
          <cell r="D3695" t="str">
            <v>UN</v>
          </cell>
          <cell r="E3695" t="str">
            <v>9,04</v>
          </cell>
        </row>
        <row r="3696">
          <cell r="B3696">
            <v>89392</v>
          </cell>
          <cell r="C3696" t="str">
            <v>CURVA DE TRANSPOSIÇÃO, PVC, SOLDÁVEL, DN 32MM, INSTALADO EM RAMAL OU SUB-RAMAL DE ÁGUA   FORNECIMENTO E INSTALAÇÃO. AF_12/2014</v>
          </cell>
          <cell r="D3696" t="str">
            <v>UN</v>
          </cell>
          <cell r="E3696" t="str">
            <v>31,12</v>
          </cell>
        </row>
        <row r="3697">
          <cell r="B3697">
            <v>89393</v>
          </cell>
          <cell r="C3697" t="str">
            <v>TE, PVC, SOLDÁVEL, DN 20MM, INSTALADO EM RAMAL OU SUB-RAMAL DE ÁGUA - FORNECIMENTO E INSTALAÇÃO. AF_12/2014</v>
          </cell>
          <cell r="D3697" t="str">
            <v>UN</v>
          </cell>
          <cell r="E3697" t="str">
            <v>9,88</v>
          </cell>
        </row>
        <row r="3698">
          <cell r="B3698">
            <v>89394</v>
          </cell>
          <cell r="C3698" t="str">
            <v>TÊ COM BUCHA DE LATÃO NA BOLSA CENTRAL, PVC, SOLDÁVEL, DN 20MM X 1/2, INSTALADO EM RAMAL OU SUB-RAMAL DE ÁGUA - FORNECIMENTO E INSTALAÇÃO. AF_12/2014</v>
          </cell>
          <cell r="D3698" t="str">
            <v>UN</v>
          </cell>
          <cell r="E3698" t="str">
            <v>21,58</v>
          </cell>
        </row>
        <row r="3699">
          <cell r="B3699">
            <v>89395</v>
          </cell>
          <cell r="C3699" t="str">
            <v>TE, PVC, SOLDÁVEL, DN 25MM, INSTALADO EM RAMAL OU SUB-RAMAL DE ÁGUA - FORNECIMENTO E INSTALAÇÃO. AF_12/2014</v>
          </cell>
          <cell r="D3699" t="str">
            <v>UN</v>
          </cell>
          <cell r="E3699" t="str">
            <v>11,86</v>
          </cell>
        </row>
        <row r="3700">
          <cell r="B3700">
            <v>89396</v>
          </cell>
          <cell r="C3700" t="str">
            <v>TÊ COM BUCHA DE LATÃO NA BOLSA CENTRAL, PVC, SOLDÁVEL, DN 25MM X 1/2, INSTALADO EM RAMAL OU SUB-RAMAL DE ÁGUA - FORNECIMENTO E INSTALAÇÃO. AF_12/2014</v>
          </cell>
          <cell r="D3700" t="str">
            <v>UN</v>
          </cell>
          <cell r="E3700" t="str">
            <v>21,88</v>
          </cell>
        </row>
        <row r="3701">
          <cell r="B3701">
            <v>89397</v>
          </cell>
          <cell r="C3701" t="str">
            <v>TÊ DE REDUÇÃO, PVC, SOLDÁVEL, DN 25MM X 20MM, INSTALADO EM RAMAL OU SUB-RAMAL DE ÁGUA - FORNECIMENTO E INSTALAÇÃO. AF_12/2014</v>
          </cell>
          <cell r="D3701" t="str">
            <v>UN</v>
          </cell>
          <cell r="E3701" t="str">
            <v>14,54</v>
          </cell>
        </row>
        <row r="3702">
          <cell r="B3702">
            <v>89398</v>
          </cell>
          <cell r="C3702" t="str">
            <v>TE, PVC, SOLDÁVEL, DN 32MM, INSTALADO EM RAMAL OU SUB-RAMAL DE ÁGUA - FORNECIMENTO E INSTALAÇÃO. AF_12/2014</v>
          </cell>
          <cell r="D3702" t="str">
            <v>UN</v>
          </cell>
          <cell r="E3702" t="str">
            <v>17,94</v>
          </cell>
        </row>
        <row r="3703">
          <cell r="B3703">
            <v>89399</v>
          </cell>
          <cell r="C3703" t="str">
            <v>TÊ COM BUCHA DE LATÃO NA BOLSA CENTRAL, PVC, SOLDÁVEL, DN 32MM X 3/4, INSTALADO EM RAMAL OU SUB-RAMAL DE ÁGUA - FORNECIMENTO E INSTALAÇÃO. AF_12/2014</v>
          </cell>
          <cell r="D3703" t="str">
            <v>UN</v>
          </cell>
          <cell r="E3703" t="str">
            <v>34,93</v>
          </cell>
        </row>
        <row r="3704">
          <cell r="B3704">
            <v>89400</v>
          </cell>
          <cell r="C3704" t="str">
            <v>TÊ DE REDUÇÃO, PVC, SOLDÁVEL, DN 32MM X 25MM, INSTALADO EM RAMAL OU SUB-RAMAL DE ÁGUA - FORNECIMENTO E INSTALAÇÃO. AF_12/2014</v>
          </cell>
          <cell r="D3704" t="str">
            <v>UN</v>
          </cell>
          <cell r="E3704" t="str">
            <v>20,59</v>
          </cell>
        </row>
        <row r="3705">
          <cell r="B3705">
            <v>89404</v>
          </cell>
          <cell r="C3705" t="str">
            <v>JOELHO 90 GRAUS, PVC, SOLDÁVEL, DN 20MM, INSTALADO EM RAMAL DE DISTRIBUIÇÃO DE ÁGUA - FORNECIMENTO E INSTALAÇÃO. AF_12/2014</v>
          </cell>
          <cell r="D3705" t="str">
            <v>UN</v>
          </cell>
          <cell r="E3705" t="str">
            <v>4,87</v>
          </cell>
        </row>
        <row r="3706">
          <cell r="B3706">
            <v>89405</v>
          </cell>
          <cell r="C3706" t="str">
            <v>JOELHO 45 GRAUS, PVC, SOLDÁVEL, DN 20MM, INSTALADO EM RAMAL DE DISTRIBUIÇÃO DE ÁGUA - FORNECIMENTO E INSTALAÇÃO. AF_12/2014</v>
          </cell>
          <cell r="D3706" t="str">
            <v>UN</v>
          </cell>
          <cell r="E3706" t="str">
            <v>5,34</v>
          </cell>
        </row>
        <row r="3707">
          <cell r="B3707">
            <v>89406</v>
          </cell>
          <cell r="C3707" t="str">
            <v>CURVA 90 GRAUS, PVC, SOLDÁVEL, DN 20MM, INSTALADO EM RAMAL DE DISTRIBUIÇÃO DE ÁGUA - FORNECIMENTO E INSTALAÇÃO. AF_12/2014</v>
          </cell>
          <cell r="D3707" t="str">
            <v>UN</v>
          </cell>
          <cell r="E3707" t="str">
            <v>7,33</v>
          </cell>
        </row>
        <row r="3708">
          <cell r="B3708">
            <v>89407</v>
          </cell>
          <cell r="C3708" t="str">
            <v>CURVA 45 GRAUS, PVC, SOLDÁVEL, DN 20MM, INSTALADO EM RAMAL DE DISTRIBUIÇÃO DE ÁGUA - FORNECIMENTO E INSTALAÇÃO. AF_12/2014</v>
          </cell>
          <cell r="D3708" t="str">
            <v>UN</v>
          </cell>
          <cell r="E3708" t="str">
            <v>6,55</v>
          </cell>
        </row>
        <row r="3709">
          <cell r="B3709">
            <v>89408</v>
          </cell>
          <cell r="C3709" t="str">
            <v>JOELHO 90 GRAUS, PVC, SOLDÁVEL, DN 25MM, INSTALADO EM RAMAL DE DISTRIBUIÇÃO DE ÁGUA - FORNECIMENTO E INSTALAÇÃO. AF_12/2014</v>
          </cell>
          <cell r="D3709" t="str">
            <v>UN</v>
          </cell>
          <cell r="E3709" t="str">
            <v>5,92</v>
          </cell>
        </row>
        <row r="3710">
          <cell r="B3710">
            <v>89409</v>
          </cell>
          <cell r="C3710" t="str">
            <v>JOELHO 45 GRAUS, PVC, SOLDÁVEL, DN 25MM, INSTALADO EM RAMAL DE DISTRIBUIÇÃO DE ÁGUA - FORNECIMENTO E INSTALAÇÃO. AF_12/2014</v>
          </cell>
          <cell r="D3710" t="str">
            <v>UN</v>
          </cell>
          <cell r="E3710" t="str">
            <v>6,93</v>
          </cell>
        </row>
        <row r="3711">
          <cell r="B3711">
            <v>89410</v>
          </cell>
          <cell r="C3711" t="str">
            <v>CURVA 90 GRAUS, PVC, SOLDÁVEL, DN 25MM, INSTALADO EM RAMAL DE DISTRIBUIÇÃO DE ÁGUA - FORNECIMENTO E INSTALAÇÃO. AF_12/2014</v>
          </cell>
          <cell r="D3711" t="str">
            <v>UN</v>
          </cell>
          <cell r="E3711" t="str">
            <v>9,02</v>
          </cell>
        </row>
        <row r="3712">
          <cell r="B3712">
            <v>89411</v>
          </cell>
          <cell r="C3712" t="str">
            <v>CURVA 45 GRAUS, PVC, SOLDÁVEL, DN 25MM, INSTALADO EM RAMAL DE DISTRIBUIÇÃO DE ÁGUA - FORNECIMENTO E INSTALAÇÃO. AF_12/2014</v>
          </cell>
          <cell r="D3712" t="str">
            <v>UN</v>
          </cell>
          <cell r="E3712" t="str">
            <v>8,09</v>
          </cell>
        </row>
        <row r="3713">
          <cell r="B3713">
            <v>89412</v>
          </cell>
          <cell r="C3713" t="str">
            <v>JOELHO 90 GRAUS, PVC, SOLDÁVEL, DN 25MM, X 3/4 INSTALADO EM RAMAL DE DISTRIBUIÇÃO DE ÁGUA - FORNECIMENTO E INSTALAÇÃO. AF_12/2014</v>
          </cell>
          <cell r="D3713" t="str">
            <v>UN</v>
          </cell>
          <cell r="E3713" t="str">
            <v>9,37</v>
          </cell>
        </row>
        <row r="3714">
          <cell r="B3714">
            <v>89413</v>
          </cell>
          <cell r="C3714" t="str">
            <v>JOELHO 90 GRAUS, PVC, SOLDÁVEL, DN 32MM, INSTALADO EM RAMAL DE DISTRIBUIÇÃO DE ÁGUA - FORNECIMENTO E INSTALAÇÃO. AF_12/2014</v>
          </cell>
          <cell r="D3714" t="str">
            <v>UN</v>
          </cell>
          <cell r="E3714" t="str">
            <v>8,98</v>
          </cell>
        </row>
        <row r="3715">
          <cell r="B3715">
            <v>89414</v>
          </cell>
          <cell r="C3715" t="str">
            <v>JOELHO 45 GRAUS, PVC, SOLDÁVEL, DN 32MM, INSTALADO EM RAMAL DE DISTRIBUIÇÃO DE ÁGUA - FORNECIMENTO E INSTALAÇÃO. AF_12/2014</v>
          </cell>
          <cell r="D3715" t="str">
            <v>UN</v>
          </cell>
          <cell r="E3715" t="str">
            <v>11,82</v>
          </cell>
        </row>
        <row r="3716">
          <cell r="B3716">
            <v>89415</v>
          </cell>
          <cell r="C3716" t="str">
            <v>CURVA 90 GRAUS, PVC, SOLDÁVEL, DN 32MM, INSTALADO EM RAMAL DE DISTRIBUIÇÃO DE ÁGUA - FORNECIMENTO E INSTALAÇÃO. AF_12/2014</v>
          </cell>
          <cell r="D3716" t="str">
            <v>UN</v>
          </cell>
          <cell r="E3716" t="str">
            <v>15,34</v>
          </cell>
        </row>
        <row r="3717">
          <cell r="B3717">
            <v>89416</v>
          </cell>
          <cell r="C3717" t="str">
            <v>CURVA 45 GRAUS, PVC, SOLDÁVEL, DN 32MM, INSTALADO EM RAMAL DE DISTRIBUIÇÃO DE ÁGUA - FORNECIMENTO E INSTALAÇÃO. AF_12/2014</v>
          </cell>
          <cell r="D3717" t="str">
            <v>UN</v>
          </cell>
          <cell r="E3717" t="str">
            <v>11,22</v>
          </cell>
        </row>
        <row r="3718">
          <cell r="B3718">
            <v>89417</v>
          </cell>
          <cell r="C3718" t="str">
            <v>LUVA, PVC, SOLDÁVEL, DN 20MM, INSTALADO EM RAMAL DE DISTRIBUIÇÃO DE ÁGUA - FORNECIMENTO E INSTALAÇÃO. AF_12/2014</v>
          </cell>
          <cell r="D3718" t="str">
            <v>UN</v>
          </cell>
          <cell r="E3718" t="str">
            <v>4,00</v>
          </cell>
        </row>
        <row r="3719">
          <cell r="B3719">
            <v>89418</v>
          </cell>
          <cell r="C3719" t="str">
            <v>LUVA DE CORRER, PVC, SOLDÁVEL, DN 20MM, INSTALADO EM RAMAL DE DISTRIBUIÇÃO DE ÁGUA - FORNECIMENTO E INSTALAÇÃO. AF_12/2014</v>
          </cell>
          <cell r="D3719" t="str">
            <v>UN</v>
          </cell>
          <cell r="E3719" t="str">
            <v>13,37</v>
          </cell>
        </row>
        <row r="3720">
          <cell r="B3720">
            <v>89419</v>
          </cell>
          <cell r="C3720" t="str">
            <v>LUVA DE REDUÇÃO, PVC, SOLDÁVEL, DN 25MM X 20MM, INSTALADO EM RAMAL DE DISTRIBUIÇÃO DE ÁGUA - FORNECIMENTO E INSTALAÇÃO. AF_12/2014</v>
          </cell>
          <cell r="D3720" t="str">
            <v>UN</v>
          </cell>
          <cell r="E3720" t="str">
            <v>4,85</v>
          </cell>
        </row>
        <row r="3721">
          <cell r="B3721">
            <v>89421</v>
          </cell>
          <cell r="C3721" t="str">
            <v>UNIÃO, PVC, SOLDÁVEL, DN 20MM, INSTALADO EM RAMAL DE DISTRIBUIÇÃO DE ÁGUA - FORNECIMENTO E INSTALAÇÃO. AF_12/2014</v>
          </cell>
          <cell r="D3721" t="str">
            <v>UN</v>
          </cell>
          <cell r="E3721" t="str">
            <v>13,00</v>
          </cell>
        </row>
        <row r="3722">
          <cell r="B3722">
            <v>89423</v>
          </cell>
          <cell r="C3722" t="str">
            <v>CURVA DE TRANSPOSIÇÃO, PVC, SOLDÁVEL, DN 20MM, INSTALADO EM RAMAL DE DISTRIBUIÇÃO DE ÁGUA   FORNECIMENTO E INSTALAÇÃO. AF_12/2014</v>
          </cell>
          <cell r="D3722" t="str">
            <v>UN</v>
          </cell>
          <cell r="E3722" t="str">
            <v>9,23</v>
          </cell>
        </row>
        <row r="3723">
          <cell r="B3723">
            <v>89424</v>
          </cell>
          <cell r="C3723" t="str">
            <v>LUVA, PVC, SOLDÁVEL, DN 25MM, INSTALADO EM RAMAL DE DISTRIBUIÇÃO DE ÁGUA - FORNECIMENTO E INSTALAÇÃO. AF_12/2014</v>
          </cell>
          <cell r="D3723" t="str">
            <v>UN</v>
          </cell>
          <cell r="E3723" t="str">
            <v>4,77</v>
          </cell>
        </row>
        <row r="3724">
          <cell r="B3724">
            <v>89425</v>
          </cell>
          <cell r="C3724" t="str">
            <v>LUVA DE CORRER, PVC, SOLDÁVEL, DN 25MM, INSTALADO EM RAMAL DE DISTRIBUIÇÃO DE ÁGUA - FORNECIMENTO E INSTALAÇÃO. AF_12/2014</v>
          </cell>
          <cell r="D3724" t="str">
            <v>UN</v>
          </cell>
          <cell r="E3724" t="str">
            <v>17,26</v>
          </cell>
        </row>
        <row r="3725">
          <cell r="B3725">
            <v>89426</v>
          </cell>
          <cell r="C3725" t="str">
            <v>LUVA DE REDUÇÃO, PVC, SOLDÁVEL, DN 32MM X 25MM, INSTALADO EM RAMAL DE DISTRIBUIÇÃO DE ÁGUA - FORNECIMENTO E INSTALAÇÃO. AF_12/2014</v>
          </cell>
          <cell r="D3725" t="str">
            <v>UN</v>
          </cell>
          <cell r="E3725" t="str">
            <v>8,61</v>
          </cell>
        </row>
        <row r="3726">
          <cell r="B3726">
            <v>89427</v>
          </cell>
          <cell r="C3726" t="str">
            <v>LUVA COM BUCHA DE LATÃO, PVC, SOLDÁVEL, DN 25MM X 3/4, INSTALADO EM RAMAL DE DISTRIBUIÇÃO DE ÁGUA - FORNECIMENTO E INSTALAÇÃO. AF_12/2014</v>
          </cell>
          <cell r="D3726" t="str">
            <v>UN</v>
          </cell>
          <cell r="E3726" t="str">
            <v>12,67</v>
          </cell>
        </row>
        <row r="3727">
          <cell r="B3727">
            <v>89428</v>
          </cell>
          <cell r="C3727" t="str">
            <v>UNIÃO, PVC, SOLDÁVEL, DN 25MM, INSTALADO EM RAMAL DE DISTRIBUIÇÃO DE ÁGUA - FORNECIMENTO E INSTALAÇÃO. AF_12/2014</v>
          </cell>
          <cell r="D3727" t="str">
            <v>UN</v>
          </cell>
          <cell r="E3727" t="str">
            <v>15,53</v>
          </cell>
        </row>
        <row r="3728">
          <cell r="B3728">
            <v>89429</v>
          </cell>
          <cell r="C3728" t="str">
            <v>ADAPTADOR CURTO COM BOLSA E ROSCA PARA REGISTRO, PVC, SOLDÁVEL, DN 25MM X 3/4, INSTALADO EM RAMAL DE DISTRIBUIÇÃO DE ÁGUA - FORNECIMENTO E INSTALAÇÃO. AF_12/2014</v>
          </cell>
          <cell r="D3728" t="str">
            <v>UN</v>
          </cell>
          <cell r="E3728" t="str">
            <v>4,89</v>
          </cell>
        </row>
        <row r="3729">
          <cell r="B3729">
            <v>89430</v>
          </cell>
          <cell r="C3729" t="str">
            <v>CURVA DE TRANSPOSIÇÃO, PVC, SOLDÁVEL, DN 25MM, INSTALADO EM RAMAL DE DISTRIBUIÇÃO DE ÁGUA   FORNECIMENTO E INSTALAÇÃO. AF_12/2014</v>
          </cell>
          <cell r="D3729" t="str">
            <v>UN</v>
          </cell>
          <cell r="E3729" t="str">
            <v>12,88</v>
          </cell>
        </row>
        <row r="3730">
          <cell r="B3730">
            <v>89431</v>
          </cell>
          <cell r="C3730" t="str">
            <v>LUVA, PVC, SOLDÁVEL, DN 32MM, INSTALADO EM RAMAL DE DISTRIBUIÇÃO DE ÁGUA - FORNECIMENTO E INSTALAÇÃO. AF_12/2014</v>
          </cell>
          <cell r="D3730" t="str">
            <v>UN</v>
          </cell>
          <cell r="E3730" t="str">
            <v>7,16</v>
          </cell>
        </row>
        <row r="3731">
          <cell r="B3731">
            <v>89432</v>
          </cell>
          <cell r="C3731" t="str">
            <v>LUVA DE CORRER, PVC, SOLDÁVEL, DN 32MM, INSTALADO EM RAMAL DE DISTRIBUIÇÃO DE ÁGUA   FORNECIMENTO E INSTALAÇÃO. AF_12/2014</v>
          </cell>
          <cell r="D3731" t="str">
            <v>UN</v>
          </cell>
          <cell r="E3731" t="str">
            <v>36,97</v>
          </cell>
        </row>
        <row r="3732">
          <cell r="B3732">
            <v>89433</v>
          </cell>
          <cell r="C3732" t="str">
            <v>LUVA DE REDUÇÃO, PVC, SOLDÁVEL, DN 40MM X 32MM, INSTALADO EM RAMAL DE DISTRIBUIÇÃO DE ÁGUA - FORNECIMENTO E INSTALAÇÃO. AF_12/2014</v>
          </cell>
          <cell r="D3732" t="str">
            <v>UN</v>
          </cell>
          <cell r="E3732" t="str">
            <v>10,53</v>
          </cell>
        </row>
        <row r="3733">
          <cell r="B3733">
            <v>89434</v>
          </cell>
          <cell r="C3733" t="str">
            <v>LUVA SOLDÁVEL E COM ROSCA, PVC, SOLDÁVEL, DN 32MM X 1, INSTALADO EM RAMAL DE DISTRIBUIÇÃO DE ÁGUA - FORNECIMENTO E INSTALAÇÃO. AF_12/2014</v>
          </cell>
          <cell r="D3733" t="str">
            <v>UN</v>
          </cell>
          <cell r="E3733" t="str">
            <v>11,68</v>
          </cell>
        </row>
        <row r="3734">
          <cell r="B3734">
            <v>89435</v>
          </cell>
          <cell r="C3734" t="str">
            <v>UNIÃO, PVC, SOLDÁVEL, DN 32MM, INSTALADO EM RAMAL DE DISTRIBUIÇÃO DE ÁGUA - FORNECIMENTO E INSTALAÇÃO. AF_12/2014</v>
          </cell>
          <cell r="D3734" t="str">
            <v>UN</v>
          </cell>
          <cell r="E3734" t="str">
            <v>23,97</v>
          </cell>
        </row>
        <row r="3735">
          <cell r="B3735">
            <v>89436</v>
          </cell>
          <cell r="C3735" t="str">
            <v>ADAPTADOR CURTO COM BOLSA E ROSCA PARA REGISTRO, PVC, SOLDÁVEL, DN 32MM X 1, INSTALADO EM RAMAL DE DISTRIBUIÇÃO DE ÁGUA - FORNECIMENTO E INSTALAÇÃO. AF_12/2014</v>
          </cell>
          <cell r="D3735" t="str">
            <v>UN</v>
          </cell>
          <cell r="E3735" t="str">
            <v>7,02</v>
          </cell>
        </row>
        <row r="3736">
          <cell r="B3736">
            <v>89437</v>
          </cell>
          <cell r="C3736" t="str">
            <v>CURVA DE TRANSPOSIÇÃO, PVC, SOLDÁVEL, DN 32MM, INSTALADO EM RAMAL DE DISTRIBUIÇÃO DE ÁGUA   FORNECIMENTO E INSTALAÇÃO. AF_12/2014</v>
          </cell>
          <cell r="D3736" t="str">
            <v>UN</v>
          </cell>
          <cell r="E3736" t="str">
            <v>29,10</v>
          </cell>
        </row>
        <row r="3737">
          <cell r="B3737">
            <v>89438</v>
          </cell>
          <cell r="C3737" t="str">
            <v>TE, PVC, SOLDÁVEL, DN 20MM, INSTALADO EM RAMAL DE DISTRIBUIÇÃO DE ÁGUA - FORNECIMENTO E INSTALAÇÃO. AF_12/2014</v>
          </cell>
          <cell r="D3737" t="str">
            <v>UN</v>
          </cell>
          <cell r="E3737" t="str">
            <v>7,01</v>
          </cell>
        </row>
        <row r="3738">
          <cell r="B3738">
            <v>89439</v>
          </cell>
          <cell r="C3738" t="str">
            <v>TÊ SOLDÁVEL E COM ROSCA NA BOLSA CENTRAL, PVC, SOLDÁVEL, DN 20MM X 1/2, INSTALADO EM RAMAL DE DISTRIBUIÇÃO DE ÁGUA - FORNECIMENTO E INSTALAÇÃO. AF_12/2014</v>
          </cell>
          <cell r="D3738" t="str">
            <v>UN</v>
          </cell>
          <cell r="E3738" t="str">
            <v>9,69</v>
          </cell>
        </row>
        <row r="3739">
          <cell r="B3739">
            <v>89440</v>
          </cell>
          <cell r="C3739" t="str">
            <v>TE, PVC, SOLDÁVEL, DN 25MM, INSTALADO EM RAMAL DE DISTRIBUIÇÃO DE ÁGUA - FORNECIMENTO E INSTALAÇÃO. AF_12/2014</v>
          </cell>
          <cell r="D3739" t="str">
            <v>UN</v>
          </cell>
          <cell r="E3739" t="str">
            <v>8,51</v>
          </cell>
        </row>
        <row r="3740">
          <cell r="B3740">
            <v>89442</v>
          </cell>
          <cell r="C3740" t="str">
            <v>TÊ DE REDUÇÃO, PVC, SOLDÁVEL, DN 25MM X 20MM, INSTALADO EM RAMAL DE DISTRIBUIÇÃO DE ÁGUA - FORNECIMENTO E INSTALAÇÃO. AF_12/2014</v>
          </cell>
          <cell r="D3740" t="str">
            <v>UN</v>
          </cell>
          <cell r="E3740" t="str">
            <v>11,19</v>
          </cell>
        </row>
        <row r="3741">
          <cell r="B3741">
            <v>89443</v>
          </cell>
          <cell r="C3741" t="str">
            <v>TE, PVC, SOLDÁVEL, DN 32MM, INSTALADO EM RAMAL DE DISTRIBUIÇÃO DE ÁGUA - FORNECIMENTO E INSTALAÇÃO. AF_12/2014</v>
          </cell>
          <cell r="D3741" t="str">
            <v>UN</v>
          </cell>
          <cell r="E3741" t="str">
            <v>13,97</v>
          </cell>
        </row>
        <row r="3742">
          <cell r="B3742">
            <v>89444</v>
          </cell>
          <cell r="C3742" t="str">
            <v>TÊ COM BUCHA DE LATÃO NA BOLSA CENTRAL, PVC, SOLDÁVEL, DN 32MM X 3/4, INSTALADO EM RAMAL DE DISTRIBUIÇÃO DE ÁGUA - FORNECIMENTO E INSTALAÇÃO. AF_12/2014</v>
          </cell>
          <cell r="D3742" t="str">
            <v>UN</v>
          </cell>
          <cell r="E3742" t="str">
            <v>30,96</v>
          </cell>
        </row>
        <row r="3743">
          <cell r="B3743">
            <v>89445</v>
          </cell>
          <cell r="C3743" t="str">
            <v>TÊ DE REDUÇÃO, PVC, SOLDÁVEL, DN 32MM X 25MM, INSTALADO EM RAMAL DE DISTRIBUIÇÃO DE ÁGUA - FORNECIMENTO E INSTALAÇÃO. AF_12/2014</v>
          </cell>
          <cell r="D3743" t="str">
            <v>UN</v>
          </cell>
          <cell r="E3743" t="str">
            <v>16,62</v>
          </cell>
        </row>
        <row r="3744">
          <cell r="B3744">
            <v>89481</v>
          </cell>
          <cell r="C3744" t="str">
            <v>JOELHO 90 GRAUS, PVC, SOLDÁVEL, DN 25MM, INSTALADO EM PRUMADA DE ÁGUA - FORNECIMENTO E INSTALAÇÃO. AF_12/2014</v>
          </cell>
          <cell r="D3744" t="str">
            <v>UN</v>
          </cell>
          <cell r="E3744" t="str">
            <v>4,66</v>
          </cell>
        </row>
        <row r="3745">
          <cell r="B3745">
            <v>89485</v>
          </cell>
          <cell r="C3745" t="str">
            <v>JOELHO 45 GRAUS, PVC, SOLDÁVEL, DN 25MM, INSTALADO EM PRUMADA DE ÁGUA - FORNECIMENTO E INSTALAÇÃO. AF_12/2014</v>
          </cell>
          <cell r="D3745" t="str">
            <v>UN</v>
          </cell>
          <cell r="E3745" t="str">
            <v>5,67</v>
          </cell>
        </row>
        <row r="3746">
          <cell r="B3746">
            <v>89489</v>
          </cell>
          <cell r="C3746" t="str">
            <v>CURVA 90 GRAUS, PVC, SOLDÁVEL, DN 25MM, INSTALADO EM PRUMADA DE ÁGUA - FORNECIMENTO E INSTALAÇÃO. AF_12/2014</v>
          </cell>
          <cell r="D3746" t="str">
            <v>UN</v>
          </cell>
          <cell r="E3746" t="str">
            <v>7,76</v>
          </cell>
        </row>
        <row r="3747">
          <cell r="B3747">
            <v>89490</v>
          </cell>
          <cell r="C3747" t="str">
            <v>CURVA 45 GRAUS, PVC, SOLDÁVEL, DN 25MM, INSTALADO EM PRUMADA DE ÁGUA - FORNECIMENTO E INSTALAÇÃO. AF_12/2014</v>
          </cell>
          <cell r="D3747" t="str">
            <v>UN</v>
          </cell>
          <cell r="E3747" t="str">
            <v>6,83</v>
          </cell>
        </row>
        <row r="3748">
          <cell r="B3748">
            <v>89492</v>
          </cell>
          <cell r="C3748" t="str">
            <v>JOELHO 90 GRAUS, PVC, SOLDÁVEL, DN 32MM, INSTALADO EM PRUMADA DE ÁGUA - FORNECIMENTO E INSTALAÇÃO. AF_12/2014</v>
          </cell>
          <cell r="D3748" t="str">
            <v>UN</v>
          </cell>
          <cell r="E3748" t="str">
            <v>7,55</v>
          </cell>
        </row>
        <row r="3749">
          <cell r="B3749">
            <v>89493</v>
          </cell>
          <cell r="C3749" t="str">
            <v>JOELHO 45 GRAUS, PVC, SOLDÁVEL, DN 32MM, INSTALADO EM PRUMADA DE ÁGUA - FORNECIMENTO E INSTALAÇÃO. AF_12/2014</v>
          </cell>
          <cell r="D3749" t="str">
            <v>UN</v>
          </cell>
          <cell r="E3749" t="str">
            <v>10,39</v>
          </cell>
        </row>
        <row r="3750">
          <cell r="B3750">
            <v>89494</v>
          </cell>
          <cell r="C3750" t="str">
            <v>CURVA 90 GRAUS, PVC, SOLDÁVEL, DN 32MM, INSTALADO EM PRUMADA DE ÁGUA - FORNECIMENTO E INSTALAÇÃO. AF_12/2014</v>
          </cell>
          <cell r="D3750" t="str">
            <v>UN</v>
          </cell>
          <cell r="E3750" t="str">
            <v>13,91</v>
          </cell>
        </row>
        <row r="3751">
          <cell r="B3751">
            <v>89496</v>
          </cell>
          <cell r="C3751" t="str">
            <v>CURVA 45 GRAUS, PVC, SOLDÁVEL, DN 32MM, INSTALADO EM PRUMADA DE ÁGUA - FORNECIMENTO E INSTALAÇÃO. AF_12/2014</v>
          </cell>
          <cell r="D3751" t="str">
            <v>UN</v>
          </cell>
          <cell r="E3751" t="str">
            <v>9,79</v>
          </cell>
        </row>
        <row r="3752">
          <cell r="B3752">
            <v>89497</v>
          </cell>
          <cell r="C3752" t="str">
            <v>JOELHO 90 GRAUS, PVC, SOLDÁVEL, DN 40MM, INSTALADO EM PRUMADA DE ÁGUA - FORNECIMENTO E INSTALAÇÃO. AF_12/2014</v>
          </cell>
          <cell r="D3752" t="str">
            <v>UN</v>
          </cell>
          <cell r="E3752" t="str">
            <v>12,67</v>
          </cell>
        </row>
        <row r="3753">
          <cell r="B3753">
            <v>89498</v>
          </cell>
          <cell r="C3753" t="str">
            <v>JOELHO 45 GRAUS, PVC, SOLDÁVEL, DN 40MM, INSTALADO EM PRUMADA DE ÁGUA - FORNECIMENTO E INSTALAÇÃO. AF_12/2014</v>
          </cell>
          <cell r="D3753" t="str">
            <v>UN</v>
          </cell>
          <cell r="E3753" t="str">
            <v>13,97</v>
          </cell>
        </row>
        <row r="3754">
          <cell r="B3754">
            <v>89499</v>
          </cell>
          <cell r="C3754" t="str">
            <v>CURVA 90 GRAUS, PVC, SOLDÁVEL, DN 40MM, INSTALADO EM PRUMADA DE ÁGUA - FORNECIMENTO E INSTALAÇÃO. AF_12/2014</v>
          </cell>
          <cell r="D3754" t="str">
            <v>UN</v>
          </cell>
          <cell r="E3754" t="str">
            <v>22,24</v>
          </cell>
        </row>
        <row r="3755">
          <cell r="B3755">
            <v>89500</v>
          </cell>
          <cell r="C3755" t="str">
            <v>CURVA 45 GRAUS, PVC, SOLDÁVEL, DN 40MM, INSTALADO EM PRUMADA DE ÁGUA - FORNECIMENTO E INSTALAÇÃO. AF_12/2014</v>
          </cell>
          <cell r="D3755" t="str">
            <v>UN</v>
          </cell>
          <cell r="E3755" t="str">
            <v>14,22</v>
          </cell>
        </row>
        <row r="3756">
          <cell r="B3756">
            <v>89501</v>
          </cell>
          <cell r="C3756" t="str">
            <v>JOELHO 90 GRAUS, PVC, SOLDÁVEL, DN 50MM, INSTALADO EM PRUMADA DE ÁGUA - FORNECIMENTO E INSTALAÇÃO. AF_12/2014</v>
          </cell>
          <cell r="D3756" t="str">
            <v>UN</v>
          </cell>
          <cell r="E3756" t="str">
            <v>15,17</v>
          </cell>
        </row>
        <row r="3757">
          <cell r="B3757">
            <v>89502</v>
          </cell>
          <cell r="C3757" t="str">
            <v>JOELHO 45 GRAUS, PVC, SOLDÁVEL, DN 50MM, INSTALADO EM PRUMADA DE ÁGUA - FORNECIMENTO E INSTALAÇÃO. AF_12/2014</v>
          </cell>
          <cell r="D3757" t="str">
            <v>UN</v>
          </cell>
          <cell r="E3757" t="str">
            <v>17,52</v>
          </cell>
        </row>
        <row r="3758">
          <cell r="B3758">
            <v>89503</v>
          </cell>
          <cell r="C3758" t="str">
            <v>CURVA 90 GRAUS, PVC, SOLDÁVEL, DN 50MM, INSTALADO EM PRUMADA DE ÁGUA - FORNECIMENTO E INSTALAÇÃO. AF_12/2014</v>
          </cell>
          <cell r="D3758" t="str">
            <v>UN</v>
          </cell>
          <cell r="E3758" t="str">
            <v>27,78</v>
          </cell>
        </row>
        <row r="3759">
          <cell r="B3759">
            <v>89504</v>
          </cell>
          <cell r="C3759" t="str">
            <v>CURVA 45 GRAUS, PVC, SOLDÁVEL, DN 50MM, INSTALADO EM PRUMADA DE ÁGUA - FORNECIMENTO E INSTALAÇÃO. AF_12/2014</v>
          </cell>
          <cell r="D3759" t="str">
            <v>UN</v>
          </cell>
          <cell r="E3759" t="str">
            <v>24,06</v>
          </cell>
        </row>
        <row r="3760">
          <cell r="B3760">
            <v>89505</v>
          </cell>
          <cell r="C3760" t="str">
            <v>JOELHO 90 GRAUS, PVC, SOLDÁVEL, DN 60MM, INSTALADO EM PRUMADA DE ÁGUA - FORNECIMENTO E INSTALAÇÃO. AF_12/2014</v>
          </cell>
          <cell r="D3760" t="str">
            <v>UN</v>
          </cell>
          <cell r="E3760" t="str">
            <v>42,00</v>
          </cell>
        </row>
        <row r="3761">
          <cell r="B3761">
            <v>89506</v>
          </cell>
          <cell r="C3761" t="str">
            <v>JOELHO 45 GRAUS, PVC, SOLDÁVEL, DN 60MM, INSTALADO EM PRUMADA DE ÁGUA - FORNECIMENTO E INSTALAÇÃO. AF_12/2014</v>
          </cell>
          <cell r="D3761" t="str">
            <v>UN</v>
          </cell>
          <cell r="E3761" t="str">
            <v>47,60</v>
          </cell>
        </row>
        <row r="3762">
          <cell r="B3762">
            <v>89507</v>
          </cell>
          <cell r="C3762" t="str">
            <v>CURVA 90 GRAUS, PVC, SOLDÁVEL, DN 60MM, INSTALADO EM PRUMADA DE ÁGUA - FORNECIMENTO E INSTALAÇÃO. AF_12/2014</v>
          </cell>
          <cell r="D3762" t="str">
            <v>UN</v>
          </cell>
          <cell r="E3762" t="str">
            <v>59,27</v>
          </cell>
        </row>
        <row r="3763">
          <cell r="B3763">
            <v>89510</v>
          </cell>
          <cell r="C3763" t="str">
            <v>CURVA 45 GRAUS, PVC, SOLDÁVEL, DN 60MM, INSTALADO EM PRUMADA DE ÁGUA - FORNECIMENTO E INSTALAÇÃO. AF_12/2014</v>
          </cell>
          <cell r="D3763" t="str">
            <v>UN</v>
          </cell>
          <cell r="E3763" t="str">
            <v>37,86</v>
          </cell>
        </row>
        <row r="3764">
          <cell r="B3764">
            <v>89513</v>
          </cell>
          <cell r="C3764" t="str">
            <v>JOELHO 90 GRAUS, PVC, SOLDÁVEL, DN 75MM, INSTALADO EM PRUMADA DE ÁGUA - FORNECIMENTO E INSTALAÇÃO. AF_12/2014</v>
          </cell>
          <cell r="D3764" t="str">
            <v>UN</v>
          </cell>
          <cell r="E3764" t="str">
            <v>135,20</v>
          </cell>
        </row>
        <row r="3765">
          <cell r="B3765">
            <v>89514</v>
          </cell>
          <cell r="C3765" t="str">
            <v>JOELHO 90 GRAUS, PVC, SERIE R, ÁGUA PLUVIAL, DN 40 MM, JUNTA SOLDÁVEL, FORNECIDO E INSTALADO EM RAMAL DE ENCAMINHAMENTO. AF_12/2014</v>
          </cell>
          <cell r="D3765" t="str">
            <v>UN</v>
          </cell>
          <cell r="E3765" t="str">
            <v>12,88</v>
          </cell>
        </row>
        <row r="3766">
          <cell r="B3766">
            <v>89515</v>
          </cell>
          <cell r="C3766" t="str">
            <v>JOELHO 45 GRAUS, PVC, SOLDÁVEL, DN 75MM, INSTALADO EM PRUMADA DE ÁGUA - FORNECIMENTO E INSTALAÇÃO. AF_12/2014</v>
          </cell>
          <cell r="D3766" t="str">
            <v>UN</v>
          </cell>
          <cell r="E3766" t="str">
            <v>101,09</v>
          </cell>
        </row>
        <row r="3767">
          <cell r="B3767">
            <v>89516</v>
          </cell>
          <cell r="C3767" t="str">
            <v>JOELHO 45 GRAUS, PVC, SERIE R, ÁGUA PLUVIAL, DN 40 MM, JUNTA SOLDÁVEL, FORNECIDO E INSTALADO EM RAMAL DE ENCAMINHAMENTO. AF_12/2014</v>
          </cell>
          <cell r="D3767" t="str">
            <v>UN</v>
          </cell>
          <cell r="E3767" t="str">
            <v>10,94</v>
          </cell>
        </row>
        <row r="3768">
          <cell r="B3768">
            <v>89517</v>
          </cell>
          <cell r="C3768" t="str">
            <v>CURVA 90 GRAUS, PVC, SOLDÁVEL, DN 75MM, INSTALADO EM PRUMADA DE ÁGUA - FORNECIMENTO E INSTALAÇÃO. AF_12/2014</v>
          </cell>
          <cell r="D3768" t="str">
            <v>UN</v>
          </cell>
          <cell r="E3768" t="str">
            <v>84,50</v>
          </cell>
        </row>
        <row r="3769">
          <cell r="B3769">
            <v>89518</v>
          </cell>
          <cell r="C3769" t="str">
            <v>JOELHO 90 GRAUS, PVC, SERIE R, ÁGUA PLUVIAL, DN 50 MM, JUNTA ELÁSTICA, FORNECIDO E INSTALADO EM RAMAL DE ENCAMINHAMENTO. AF_12/2014</v>
          </cell>
          <cell r="D3769" t="str">
            <v>UN</v>
          </cell>
          <cell r="E3769" t="str">
            <v>18,93</v>
          </cell>
        </row>
        <row r="3770">
          <cell r="B3770">
            <v>89519</v>
          </cell>
          <cell r="C3770" t="str">
            <v>CURVA 45 GRAUS, PVC, SOLDÁVEL, DN 75MM, INSTALADO EM PRUMADA DE ÁGUA - FORNECIMENTO E INSTALAÇÃO. AF_12/2014</v>
          </cell>
          <cell r="D3770" t="str">
            <v>UN</v>
          </cell>
          <cell r="E3770" t="str">
            <v>55,85</v>
          </cell>
        </row>
        <row r="3771">
          <cell r="B3771">
            <v>89520</v>
          </cell>
          <cell r="C3771" t="str">
            <v>JOELHO 45 GRAUS, PVC, SERIE R, ÁGUA PLUVIAL, DN 50 MM, JUNTA ELÁSTICA, FORNECIDO E INSTALADO EM RAMAL DE ENCAMINHAMENTO. AF_12/2014</v>
          </cell>
          <cell r="D3771" t="str">
            <v>UN</v>
          </cell>
          <cell r="E3771" t="str">
            <v>16,37</v>
          </cell>
        </row>
        <row r="3772">
          <cell r="B3772">
            <v>89521</v>
          </cell>
          <cell r="C3772" t="str">
            <v>JOELHO 90 GRAUS, PVC, SOLDÁVEL, DN 85MM, INSTALADO EM PRUMADA DE ÁGUA - FORNECIMENTO E INSTALAÇÃO. AF_12/2014</v>
          </cell>
          <cell r="D3772" t="str">
            <v>UN</v>
          </cell>
          <cell r="E3772" t="str">
            <v>159,50</v>
          </cell>
        </row>
        <row r="3773">
          <cell r="B3773">
            <v>89522</v>
          </cell>
          <cell r="C3773" t="str">
            <v>JOELHO 90 GRAUS, PVC, SERIE R, ÁGUA PLUVIAL, DN 75 MM, JUNTA ELÁSTICA, FORNECIDO E INSTALADO EM RAMAL DE ENCAMINHAMENTO. AF_12/2014</v>
          </cell>
          <cell r="D3773" t="str">
            <v>UN</v>
          </cell>
          <cell r="E3773" t="str">
            <v>37,59</v>
          </cell>
        </row>
        <row r="3774">
          <cell r="B3774">
            <v>89523</v>
          </cell>
          <cell r="C3774" t="str">
            <v>JOELHO 45 GRAUS, PVC, SOLDÁVEL, DN 85MM, INSTALADO EM PRUMADA DE ÁGUA - FORNECIMENTO E INSTALAÇÃO. AF_12/2014</v>
          </cell>
          <cell r="D3774" t="str">
            <v>UN</v>
          </cell>
          <cell r="E3774" t="str">
            <v>119,33</v>
          </cell>
        </row>
        <row r="3775">
          <cell r="B3775">
            <v>89524</v>
          </cell>
          <cell r="C3775" t="str">
            <v>JOELHO 45 GRAUS, PVC, SERIE R, ÁGUA PLUVIAL, DN 75 MM, JUNTA ELÁSTICA, FORNECIDO E INSTALADO EM RAMAL DE ENCAMINHAMENTO. AF_12/2014</v>
          </cell>
          <cell r="D3775" t="str">
            <v>UN</v>
          </cell>
          <cell r="E3775" t="str">
            <v>32,69</v>
          </cell>
        </row>
        <row r="3776">
          <cell r="B3776">
            <v>89525</v>
          </cell>
          <cell r="C3776" t="str">
            <v>CURVA 90 GRAUS, PVC, SOLDÁVEL, DN 85MM, INSTALADO EM PRUMADA DE ÁGUA - FORNECIMENTO E INSTALAÇÃO. AF_12/2014</v>
          </cell>
          <cell r="D3776" t="str">
            <v>UN</v>
          </cell>
          <cell r="E3776" t="str">
            <v>117,29</v>
          </cell>
        </row>
        <row r="3777">
          <cell r="B3777">
            <v>89526</v>
          </cell>
          <cell r="C3777" t="str">
            <v>CURVA 87 GRAUS E 30 MINUTOS, PVC, SERIE R, ÁGUA PLUVIAL, DN 75 MM, JUNTA ELÁSTICA, FORNECIDO E INSTALADO EM RAMAL DE ENCAMINHAMENTO. AF_12/2014</v>
          </cell>
          <cell r="D3777" t="str">
            <v>UN</v>
          </cell>
          <cell r="E3777" t="str">
            <v>50,55</v>
          </cell>
        </row>
        <row r="3778">
          <cell r="B3778">
            <v>89527</v>
          </cell>
          <cell r="C3778" t="str">
            <v>CURVA 45 GRAUS, PVC, SOLDÁVEL, DN 85MM, INSTALADO EM PRUMADA DE ÁGUA - FORNECIMENTO E INSTALAÇÃO. AF_12/2014</v>
          </cell>
          <cell r="D3778" t="str">
            <v>UN</v>
          </cell>
          <cell r="E3778" t="str">
            <v>89,11</v>
          </cell>
        </row>
        <row r="3779">
          <cell r="B3779">
            <v>89528</v>
          </cell>
          <cell r="C3779" t="str">
            <v>LUVA, PVC, SOLDÁVEL, DN 25MM, INSTALADO EM PRUMADA DE ÁGUA - FORNECIMENTO E INSTALAÇÃO. AF_12/2014</v>
          </cell>
          <cell r="D3779" t="str">
            <v>UN</v>
          </cell>
          <cell r="E3779" t="str">
            <v>3,91</v>
          </cell>
        </row>
        <row r="3780">
          <cell r="B3780">
            <v>89529</v>
          </cell>
          <cell r="C3780" t="str">
            <v>JOELHO 90 GRAUS, PVC, SERIE R, ÁGUA PLUVIAL, DN 100 MM, JUNTA ELÁSTICA, FORNECIDO E INSTALADO EM RAMAL DE ENCAMINHAMENTO. AF_12/2014</v>
          </cell>
          <cell r="D3780" t="str">
            <v>UN</v>
          </cell>
          <cell r="E3780" t="str">
            <v>56,73</v>
          </cell>
        </row>
        <row r="3781">
          <cell r="B3781">
            <v>89530</v>
          </cell>
          <cell r="C3781" t="str">
            <v>LUVA DE CORRER, PVC, SOLDÁVEL, DN 25MM, INSTALADO EM PRUMADA DE ÁGUA - FORNECIMENTO E INSTALAÇÃO. AF_12/2014</v>
          </cell>
          <cell r="D3781" t="str">
            <v>UN</v>
          </cell>
          <cell r="E3781" t="str">
            <v>16,40</v>
          </cell>
        </row>
        <row r="3782">
          <cell r="B3782">
            <v>89531</v>
          </cell>
          <cell r="C3782" t="str">
            <v>JOELHO 45 GRAUS, PVC, SERIE R, ÁGUA PLUVIAL, DN 100 MM, JUNTA ELÁSTICA, FORNECIDO E INSTALADO EM RAMAL DE ENCAMINHAMENTO. AF_12/2014</v>
          </cell>
          <cell r="D3782" t="str">
            <v>UN</v>
          </cell>
          <cell r="E3782" t="str">
            <v>44,80</v>
          </cell>
        </row>
        <row r="3783">
          <cell r="B3783">
            <v>89532</v>
          </cell>
          <cell r="C3783" t="str">
            <v>LUVA DE REDUÇÃO, PVC, SOLDÁVEL, DN 32MM X 25MM, INSTALADO EM PRUMADA DE ÁGUA - FORNECIMENTO E INSTALAÇÃO. AF_12/2014</v>
          </cell>
          <cell r="D3783" t="str">
            <v>UN</v>
          </cell>
          <cell r="E3783" t="str">
            <v>7,75</v>
          </cell>
        </row>
        <row r="3784">
          <cell r="B3784">
            <v>89535</v>
          </cell>
          <cell r="C3784" t="str">
            <v>CURVA 87 GRAUS E 30 MINUTOS, PVC, SERIE R, ÁGUA PLUVIAL, DN 100 MM, JUNTA ELÁSTICA, FORNECIDO E INSTALADO EM RAMAL DE ENCAMINHAMENTO. AF_12/2014</v>
          </cell>
          <cell r="D3784" t="str">
            <v>UN</v>
          </cell>
          <cell r="E3784" t="str">
            <v>75,43</v>
          </cell>
        </row>
        <row r="3785">
          <cell r="B3785">
            <v>89536</v>
          </cell>
          <cell r="C3785" t="str">
            <v>UNIÃO, PVC, SOLDÁVEL, DN 25MM, INSTALADO EM PRUMADA DE ÁGUA - FORNECIMENTO E INSTALAÇÃO. AF_12/2014</v>
          </cell>
          <cell r="D3785" t="str">
            <v>UN</v>
          </cell>
          <cell r="E3785" t="str">
            <v>14,67</v>
          </cell>
        </row>
        <row r="3786">
          <cell r="B3786">
            <v>89539</v>
          </cell>
          <cell r="C3786" t="str">
            <v>CURVAR 45 GRAUS, PVC, SERIE R, ÁGUA PLUVIAL, DN 100 MM, JUNTA ELÁSTICA, FORNECIDO E INSTALADO EM RAMAL DE ENCAMINHAMENTO. AF_12/2014</v>
          </cell>
          <cell r="D3786" t="str">
            <v>UN</v>
          </cell>
          <cell r="E3786" t="str">
            <v>48,12</v>
          </cell>
        </row>
        <row r="3787">
          <cell r="B3787">
            <v>89540</v>
          </cell>
          <cell r="C3787" t="str">
            <v>CURVA DE TRANSPOSIÇÃO, PVC, SOLDÁVEL, DN 25MM, INSTALADO EM PRUMADA DE ÁGUA  - FORNECIMENTO E INSTALAÇÃO. AF_12/2014</v>
          </cell>
          <cell r="D3787" t="str">
            <v>UN</v>
          </cell>
          <cell r="E3787" t="str">
            <v>12,02</v>
          </cell>
        </row>
        <row r="3788">
          <cell r="B3788">
            <v>89541</v>
          </cell>
          <cell r="C3788" t="str">
            <v>LUVA, PVC, SOLDÁVEL, DN 32MM, INSTALADO EM PRUMADA DE ÁGUA - FORNECIMENTO E INSTALAÇÃO. AF_12/2014</v>
          </cell>
          <cell r="D3788" t="str">
            <v>UN</v>
          </cell>
          <cell r="E3788" t="str">
            <v>6,22</v>
          </cell>
        </row>
        <row r="3789">
          <cell r="B3789">
            <v>89542</v>
          </cell>
          <cell r="C3789" t="str">
            <v>LUVA DE CORRER, PVC, SOLDÁVEL, DN 32MM, INSTALADO EM PRUMADA DE ÁGUA - FORNECIMENTO E INSTALAÇÃO. AF_12/2014</v>
          </cell>
          <cell r="D3789" t="str">
            <v>UN</v>
          </cell>
          <cell r="E3789" t="str">
            <v>36,03</v>
          </cell>
        </row>
        <row r="3790">
          <cell r="B3790">
            <v>89544</v>
          </cell>
          <cell r="C3790" t="str">
            <v>LUVA SIMPLES, PVC, SERIE R, ÁGUA PLUVIAL, DN 40 MM, JUNTA SOLDÁVEL, FORNECIDO E INSTALADO EM RAMAL DE ENCAMINHAMENTO. AF_12/2014</v>
          </cell>
          <cell r="D3790" t="str">
            <v>UN</v>
          </cell>
          <cell r="E3790" t="str">
            <v>11,52</v>
          </cell>
        </row>
        <row r="3791">
          <cell r="B3791">
            <v>89545</v>
          </cell>
          <cell r="C3791" t="str">
            <v>LUVA SIMPLES, PVC, SERIE R, ÁGUA PLUVIAL, DN 50 MM, JUNTA ELÁSTICA, FORNECIDO E INSTALADO EM RAMAL DE ENCAMINHAMENTO. AF_12/2014</v>
          </cell>
          <cell r="D3791" t="str">
            <v>UN</v>
          </cell>
          <cell r="E3791" t="str">
            <v>17,56</v>
          </cell>
        </row>
        <row r="3792">
          <cell r="B3792">
            <v>89546</v>
          </cell>
          <cell r="C3792" t="str">
            <v>BUCHA DE REDUÇÃO LONGA, PVC, SERIE R, ÁGUA PLUVIAL, DN 50 X 40 MM, JUNTA ELÁSTICA, FORNECIDO E INSTALADO EM RAMAL DE ENCAMINHAMENTO. AF_12/2014</v>
          </cell>
          <cell r="D3792" t="str">
            <v>UN</v>
          </cell>
          <cell r="E3792" t="str">
            <v>14,98</v>
          </cell>
        </row>
        <row r="3793">
          <cell r="B3793">
            <v>89547</v>
          </cell>
          <cell r="C3793" t="str">
            <v>LUVA SIMPLES, PVC, SERIE R, ÁGUA PLUVIAL, DN 75 MM, JUNTA ELÁSTICA, FORNECIDO E INSTALADO EM RAMAL DE ENCAMINHAMENTO. AF_12/2014</v>
          </cell>
          <cell r="D3793" t="str">
            <v>UN</v>
          </cell>
          <cell r="E3793" t="str">
            <v>24,66</v>
          </cell>
        </row>
        <row r="3794">
          <cell r="B3794">
            <v>89548</v>
          </cell>
          <cell r="C3794" t="str">
            <v>LUVA DE CORRER, PVC, SERIE R, ÁGUA PLUVIAL, DN 75 MM, JUNTA ELÁSTICA, FORNECIDO E INSTALADO EM RAMAL DE ENCAMINHAMENTO. AF_12/2014</v>
          </cell>
          <cell r="D3794" t="str">
            <v>UN</v>
          </cell>
          <cell r="E3794" t="str">
            <v>27,10</v>
          </cell>
        </row>
        <row r="3795">
          <cell r="B3795">
            <v>89549</v>
          </cell>
          <cell r="C3795" t="str">
            <v>REDUÇÃO EXCÊNTRICA, PVC, SERIE R, ÁGUA PLUVIAL, DN 75 X 50 MM, JUNTA ELÁSTICA, FORNECIDO E INSTALADO EM RAMAL DE ENCAMINHAMENTO. AF_12/2014</v>
          </cell>
          <cell r="D3795" t="str">
            <v>UN</v>
          </cell>
          <cell r="E3795" t="str">
            <v>18,13</v>
          </cell>
        </row>
        <row r="3796">
          <cell r="B3796">
            <v>89550</v>
          </cell>
          <cell r="C3796" t="str">
            <v>TÊ DE INSPEÇÃO, PVC, SERIE R, ÁGUA PLUVIAL, DN 75 MM, JUNTA ELÁSTICA, FORNECIDO E INSTALADO EM RAMAL DE ENCAMINHAMENTO. AF_12/2014</v>
          </cell>
          <cell r="D3796" t="str">
            <v>UN</v>
          </cell>
          <cell r="E3796" t="str">
            <v>51,43</v>
          </cell>
        </row>
        <row r="3797">
          <cell r="B3797">
            <v>89551</v>
          </cell>
          <cell r="C3797" t="str">
            <v>LUVA SOLDÁVEL E COM ROSCA, PVC, SOLDÁVEL, DN 32MM X 1, INSTALADO EM PRUMADA DE ÁGUA - FORNECIMENTO E INSTALAÇÃO. AF_12/2014</v>
          </cell>
          <cell r="D3797" t="str">
            <v>UN</v>
          </cell>
          <cell r="E3797" t="str">
            <v>10,74</v>
          </cell>
        </row>
        <row r="3798">
          <cell r="B3798">
            <v>89552</v>
          </cell>
          <cell r="C3798" t="str">
            <v>UNIÃO, PVC, SOLDÁVEL, DN 32MM, INSTALADO EM PRUMADA DE ÁGUA - FORNECIMENTO E INSTALAÇÃO. AF_12/2014</v>
          </cell>
          <cell r="D3798" t="str">
            <v>UN</v>
          </cell>
          <cell r="E3798" t="str">
            <v>23,03</v>
          </cell>
        </row>
        <row r="3799">
          <cell r="B3799">
            <v>89553</v>
          </cell>
          <cell r="C3799" t="str">
            <v>ADAPTADOR CURTO COM BOLSA E ROSCA PARA REGISTRO, PVC, SOLDÁVEL, DN 32MM X 1, INSTALADO EM PRUMADA DE ÁGUA - FORNECIMENTO E INSTALAÇÃO. AF_12/2014</v>
          </cell>
          <cell r="D3799" t="str">
            <v>UN</v>
          </cell>
          <cell r="E3799" t="str">
            <v>6,08</v>
          </cell>
        </row>
        <row r="3800">
          <cell r="B3800">
            <v>89554</v>
          </cell>
          <cell r="C3800" t="str">
            <v>LUVA SIMPLES, PVC, SERIE R, ÁGUA PLUVIAL, DN 100 MM, JUNTA ELÁSTICA, FORNECIDO E INSTALADO EM RAMAL DE ENCAMINHAMENTO. AF_12/2014</v>
          </cell>
          <cell r="D3800" t="str">
            <v>UN</v>
          </cell>
          <cell r="E3800" t="str">
            <v>30,30</v>
          </cell>
        </row>
        <row r="3801">
          <cell r="B3801">
            <v>89555</v>
          </cell>
          <cell r="C3801" t="str">
            <v>CURVA DE TRANSPOSIÇÃO, PVC, SOLDÁVEL, DN 32MM, INSTALADO EM PRUMADA DE ÁGUA   FORNECIMENTO E INSTALAÇÃO. AF_12/2014</v>
          </cell>
          <cell r="D3801" t="str">
            <v>UN</v>
          </cell>
          <cell r="E3801" t="str">
            <v>28,16</v>
          </cell>
        </row>
        <row r="3802">
          <cell r="B3802">
            <v>89556</v>
          </cell>
          <cell r="C3802" t="str">
            <v>LUVA DE CORRER, PVC, SERIE R, ÁGUA PLUVIAL, DN 100 MM, JUNTA ELÁSTICA, FORNECIDO E INSTALADO EM RAMAL DE ENCAMINHAMENTO. AF_12/2014</v>
          </cell>
          <cell r="D3802" t="str">
            <v>UN</v>
          </cell>
          <cell r="E3802" t="str">
            <v>46,99</v>
          </cell>
        </row>
        <row r="3803">
          <cell r="B3803">
            <v>89557</v>
          </cell>
          <cell r="C3803" t="str">
            <v>REDUÇÃO EXCÊNTRICA, PVC, SERIE R, ÁGUA PLUVIAL, DN 100 X 75 MM, JUNTA ELÁSTICA, FORNECIDO E INSTALADO EM RAMAL DE ENCAMINHAMENTO. AF_12/2014</v>
          </cell>
          <cell r="D3803" t="str">
            <v>UN</v>
          </cell>
          <cell r="E3803" t="str">
            <v>36,03</v>
          </cell>
        </row>
        <row r="3804">
          <cell r="B3804">
            <v>89558</v>
          </cell>
          <cell r="C3804" t="str">
            <v>LUVA, PVC, SOLDÁVEL, DN 40MM, INSTALADO EM PRUMADA DE ÁGUA - FORNECIMENTO E INSTALAÇÃO. AF_12/2014</v>
          </cell>
          <cell r="D3804" t="str">
            <v>UN</v>
          </cell>
          <cell r="E3804" t="str">
            <v>9,76</v>
          </cell>
        </row>
        <row r="3805">
          <cell r="B3805">
            <v>89559</v>
          </cell>
          <cell r="C3805" t="str">
            <v>TÊ DE INSPEÇÃO, PVC, SERIE R, ÁGUA PLUVIAL, DN 100 MM, JUNTA ELÁSTICA, FORNECIDO E INSTALADO EM RAMAL DE ENCAMINHAMENTO. AF_12/2014</v>
          </cell>
          <cell r="D3805" t="str">
            <v>UN</v>
          </cell>
          <cell r="E3805" t="str">
            <v>86,75</v>
          </cell>
        </row>
        <row r="3806">
          <cell r="B3806">
            <v>89561</v>
          </cell>
          <cell r="C3806" t="str">
            <v>JUNÇÃO SIMPLES, PVC, SERIE R, ÁGUA PLUVIAL, DN 40 MM, JUNTA SOLDÁVEL, FORNECIDO E INSTALADO EM RAMAL DE ENCAMINHAMENTO. AF_12/2014</v>
          </cell>
          <cell r="D3806" t="str">
            <v>UN</v>
          </cell>
          <cell r="E3806" t="str">
            <v>16,34</v>
          </cell>
        </row>
        <row r="3807">
          <cell r="B3807">
            <v>89562</v>
          </cell>
          <cell r="C3807" t="str">
            <v>LUVA DE REDUÇÃO, PVC, SOLDÁVEL, DN 40MM X 32MM, INSTALADO EM PRUMADA DE ÁGUA - FORNECIMENTO E INSTALAÇÃO. AF_12/2014</v>
          </cell>
          <cell r="D3807" t="str">
            <v>UN</v>
          </cell>
          <cell r="E3807" t="str">
            <v>10,49</v>
          </cell>
        </row>
        <row r="3808">
          <cell r="B3808">
            <v>89563</v>
          </cell>
          <cell r="C3808" t="str">
            <v>JUNÇÃO SIMPLES, PVC, SERIE R, ÁGUA PLUVIAL, DN 50 MM, JUNTA ELÁSTICA, FORNECIDO E INSTALADO EM RAMAL DE ENCAMINHAMENTO. AF_12/2014</v>
          </cell>
          <cell r="D3808" t="str">
            <v>UN</v>
          </cell>
          <cell r="E3808" t="str">
            <v>28,23</v>
          </cell>
        </row>
        <row r="3809">
          <cell r="B3809">
            <v>89564</v>
          </cell>
          <cell r="C3809" t="str">
            <v>LUVA COM ROSCA, PVC, SOLDÁVEL, DN 40MM X 1.1/4, INSTALADO EM PRUMADA DE ÁGUA - FORNECIMENTO E INSTALAÇÃO. AF_12/2014</v>
          </cell>
          <cell r="D3809" t="str">
            <v>UN</v>
          </cell>
          <cell r="E3809" t="str">
            <v>20,22</v>
          </cell>
        </row>
        <row r="3810">
          <cell r="B3810">
            <v>89565</v>
          </cell>
          <cell r="C3810" t="str">
            <v>JUNÇÃO SIMPLES, PVC, SERIE R, ÁGUA PLUVIAL, DN 75 X 75 MM, JUNTA ELÁSTICA, FORNECIDO E INSTALADO EM RAMAL DE ENCAMINHAMENTO. AF_12/2014</v>
          </cell>
          <cell r="D3810" t="str">
            <v>UN</v>
          </cell>
          <cell r="E3810" t="str">
            <v>69,18</v>
          </cell>
        </row>
        <row r="3811">
          <cell r="B3811">
            <v>89566</v>
          </cell>
          <cell r="C3811" t="str">
            <v>TÊ, PVC, SERIE R, ÁGUA PLUVIAL, DN 75 MM, JUNTA ELÁSTICA, FORNECIDO E INSTALADO EM RAMAL DE ENCAMINHAMENTO. AF_12/2014</v>
          </cell>
          <cell r="D3811" t="str">
            <v>UN</v>
          </cell>
          <cell r="E3811" t="str">
            <v>58,60</v>
          </cell>
        </row>
        <row r="3812">
          <cell r="B3812">
            <v>89567</v>
          </cell>
          <cell r="C3812" t="str">
            <v>JUNÇÃO SIMPLES, PVC, SERIE R, ÁGUA PLUVIAL, DN 100 X 100 MM, JUNTA ELÁSTICA, FORNECIDO E INSTALADO EM RAMAL DE ENCAMINHAMENTO. AF_12/2014</v>
          </cell>
          <cell r="D3812" t="str">
            <v>UN</v>
          </cell>
          <cell r="E3812" t="str">
            <v>104,26</v>
          </cell>
        </row>
        <row r="3813">
          <cell r="B3813">
            <v>89568</v>
          </cell>
          <cell r="C3813" t="str">
            <v>UNIÃO, PVC, SOLDÁVEL, DN 40MM, INSTALADO EM PRUMADA DE ÁGUA - FORNECIMENTO E INSTALAÇÃO. AF_12/2014</v>
          </cell>
          <cell r="D3813" t="str">
            <v>UN</v>
          </cell>
          <cell r="E3813" t="str">
            <v>42,29</v>
          </cell>
        </row>
        <row r="3814">
          <cell r="B3814">
            <v>89569</v>
          </cell>
          <cell r="C3814" t="str">
            <v>JUNÇÃO SIMPLES, PVC, SERIE R, ÁGUA PLUVIAL, DN 100 X 75 MM, JUNTA ELÁSTICA, FORNECIDO E INSTALADO EM RAMAL DE ENCAMINHAMENTO. AF_12/2014</v>
          </cell>
          <cell r="D3814" t="str">
            <v>UN</v>
          </cell>
          <cell r="E3814" t="str">
            <v>98,17</v>
          </cell>
        </row>
        <row r="3815">
          <cell r="B3815">
            <v>89570</v>
          </cell>
          <cell r="C3815" t="str">
            <v>ADAPTADOR CURTO COM BOLSA E ROSCA PARA REGISTRO, PVC, SOLDÁVEL, DN 40MM X 1.1/2, INSTALADO EM PRUMADA DE ÁGUA - FORNECIMENTO E INSTALAÇÃO. AF_12/2014</v>
          </cell>
          <cell r="D3815" t="str">
            <v>UN</v>
          </cell>
          <cell r="E3815" t="str">
            <v>13,90</v>
          </cell>
        </row>
        <row r="3816">
          <cell r="B3816">
            <v>89571</v>
          </cell>
          <cell r="C3816" t="str">
            <v>TÊ, PVC, SERIE R, ÁGUA PLUVIAL, DN 100 X 100 MM, JUNTA ELÁSTICA, FORNECIDO E INSTALADO EM RAMAL DE ENCAMINHAMENTO. AF_12/2014</v>
          </cell>
          <cell r="D3816" t="str">
            <v>UN</v>
          </cell>
          <cell r="E3816" t="str">
            <v>94,99</v>
          </cell>
        </row>
        <row r="3817">
          <cell r="B3817">
            <v>89572</v>
          </cell>
          <cell r="C3817" t="str">
            <v>ADAPTADOR CURTO COM BOLSA E ROSCA PARA REGISTRO, PVC, SOLDÁVEL, DN 40MM X 1.1/4, INSTALADO EM PRUMADA DE ÁGUA - FORNECIMENTO E INSTALAÇÃO. AF_12/2014</v>
          </cell>
          <cell r="D3817" t="str">
            <v>UN</v>
          </cell>
          <cell r="E3817" t="str">
            <v>9,17</v>
          </cell>
        </row>
        <row r="3818">
          <cell r="B3818">
            <v>89573</v>
          </cell>
          <cell r="C3818" t="str">
            <v>TÊ, PVC, SERIE R, ÁGUA PLUVIAL, DN 100 X 75 MM, JUNTA ELÁSTICA, FORNECIDO E INSTALADO EM RAMAL DE ENCAMINHAMENTO. AF_12/2014</v>
          </cell>
          <cell r="D3818" t="str">
            <v>UN</v>
          </cell>
          <cell r="E3818" t="str">
            <v>85,62</v>
          </cell>
        </row>
        <row r="3819">
          <cell r="B3819">
            <v>89574</v>
          </cell>
          <cell r="C3819" t="str">
            <v>JUNÇÃO DUPLA, PVC, SERIE R, ÁGUA PLUVIAL, DN 100 X 100 X 100 MM, JUNTA ELÁSTICA, FORNECIDO E INSTALADO EM RAMAL DE ENCAMINHAMENTO. AF_12/2014</v>
          </cell>
          <cell r="D3819" t="str">
            <v>UN</v>
          </cell>
          <cell r="E3819" t="str">
            <v>172,17</v>
          </cell>
        </row>
        <row r="3820">
          <cell r="B3820">
            <v>89575</v>
          </cell>
          <cell r="C3820" t="str">
            <v>LUVA, PVC, SOLDÁVEL, DN 50MM, INSTALADO EM PRUMADA DE ÁGUA - FORNECIMENTO E INSTALAÇÃO. AF_12/2014</v>
          </cell>
          <cell r="D3820" t="str">
            <v>UN</v>
          </cell>
          <cell r="E3820" t="str">
            <v>12,37</v>
          </cell>
        </row>
        <row r="3821">
          <cell r="B3821">
            <v>89577</v>
          </cell>
          <cell r="C3821" t="str">
            <v>LUVA DE CORRER, PVC, SOLDÁVEL, DN 50MM, INSTALADO EM PRUMADA DE ÁGUA - FORNECIMENTO E INSTALAÇÃO. AF_12/2014</v>
          </cell>
          <cell r="D3821" t="str">
            <v>UN</v>
          </cell>
          <cell r="E3821" t="str">
            <v>43,01</v>
          </cell>
        </row>
        <row r="3822">
          <cell r="B3822">
            <v>89579</v>
          </cell>
          <cell r="C3822" t="str">
            <v>LUVA DE REDUÇÃO, PVC, SOLDÁVEL, DN 50MM X 25MM, INSTALADO EM PRUMADA DE ÁGUA   FORNECIMENTO E INSTALAÇÃO. AF_12/2014</v>
          </cell>
          <cell r="D3822" t="str">
            <v>UN</v>
          </cell>
          <cell r="E3822" t="str">
            <v>12,72</v>
          </cell>
        </row>
        <row r="3823">
          <cell r="B3823">
            <v>89581</v>
          </cell>
          <cell r="C3823" t="str">
            <v>JOELHO 90 GRAUS, PVC, SERIE R, ÁGUA PLUVIAL, DN 75 MM, JUNTA ELÁSTICA, FORNECIDO E INSTALADO EM CONDUTORES VERTICAIS DE ÁGUAS PLUVIAIS. AF_12/2014</v>
          </cell>
          <cell r="D3823" t="str">
            <v>UN</v>
          </cell>
          <cell r="E3823" t="str">
            <v>35,96</v>
          </cell>
        </row>
        <row r="3824">
          <cell r="B3824">
            <v>89582</v>
          </cell>
          <cell r="C3824" t="str">
            <v>JOELHO 45 GRAUS, PVC, SERIE R, ÁGUA PLUVIAL, DN 75 MM, JUNTA ELÁSTICA, FORNECIDO E INSTALADO EM CONDUTORES VERTICAIS DE ÁGUAS PLUVIAIS. AF_12/2014</v>
          </cell>
          <cell r="D3824" t="str">
            <v>UN</v>
          </cell>
          <cell r="E3824" t="str">
            <v>31,06</v>
          </cell>
        </row>
        <row r="3825">
          <cell r="B3825">
            <v>89583</v>
          </cell>
          <cell r="C3825" t="str">
            <v>CURVA 87 GRAUS E 30 MINUTOS, PVC, SERIE R, ÁGUA PLUVIAL, DN 75 MM, JUNTA ELÁSTICA, FORNECIDO E INSTALADO EM CONDUTORES VERTICAIS DE ÁGUAS PLUVIAIS. AF_12/2014</v>
          </cell>
          <cell r="D3825" t="str">
            <v>UN</v>
          </cell>
          <cell r="E3825" t="str">
            <v>48,92</v>
          </cell>
        </row>
        <row r="3826">
          <cell r="B3826">
            <v>89584</v>
          </cell>
          <cell r="C3826" t="str">
            <v>JOELHO 90 GRAUS, PVC, SERIE R, ÁGUA PLUVIAL, DN 100 MM, JUNTA ELÁSTICA, FORNECIDO E INSTALADO EM CONDUTORES VERTICAIS DE ÁGUAS PLUVIAIS. AF_12/2014</v>
          </cell>
          <cell r="D3826" t="str">
            <v>UN</v>
          </cell>
          <cell r="E3826" t="str">
            <v>55,10</v>
          </cell>
        </row>
        <row r="3827">
          <cell r="B3827">
            <v>89585</v>
          </cell>
          <cell r="C3827" t="str">
            <v>JOELHO 45 GRAUS, PVC, SERIE R, ÁGUA PLUVIAL, DN 100 MM, JUNTA ELÁSTICA, FORNECIDO E INSTALADO EM CONDUTORES VERTICAIS DE ÁGUAS PLUVIAIS. AF_12/2014</v>
          </cell>
          <cell r="D3827" t="str">
            <v>UN</v>
          </cell>
          <cell r="E3827" t="str">
            <v>43,17</v>
          </cell>
        </row>
        <row r="3828">
          <cell r="B3828">
            <v>89587</v>
          </cell>
          <cell r="C3828" t="str">
            <v>CURVA 87 GRAUS E 30 MINUTOS, PVC, SERIE R, ÁGUA PLUVIAL, DN 100 MM, JUNTA ELÁSTICA, FORNECIDO E INSTALADO EM CONDUTORES VERTICAIS DE ÁGUAS PLUVIAIS. AF_12/2014</v>
          </cell>
          <cell r="D3828" t="str">
            <v>UN</v>
          </cell>
          <cell r="E3828" t="str">
            <v>73,80</v>
          </cell>
        </row>
        <row r="3829">
          <cell r="B3829">
            <v>89589</v>
          </cell>
          <cell r="C3829" t="str">
            <v>CURVAR 45 GRAUS, PVC, SERIE R, ÁGUA PLUVIAL, DN 100 MM, JUNTA ELÁSTICA, FORNECIDO E INSTALADO EM CONDUTORES VERTICAIS DE ÁGUAS PLUVIAIS. AF_12/2014</v>
          </cell>
          <cell r="D3829" t="str">
            <v>UN</v>
          </cell>
          <cell r="E3829" t="str">
            <v>46,49</v>
          </cell>
        </row>
        <row r="3830">
          <cell r="B3830">
            <v>89590</v>
          </cell>
          <cell r="C3830" t="str">
            <v>JOELHO 90 GRAUS, PVC, SERIE R, ÁGUA PLUVIAL, DN 150 MM, JUNTA ELÁSTICA, FORNECIDO E INSTALADO EM CONDUTORES VERTICAIS DE ÁGUAS PLUVIAIS. AF_12/2014</v>
          </cell>
          <cell r="D3830" t="str">
            <v>UN</v>
          </cell>
          <cell r="E3830" t="str">
            <v>176,43</v>
          </cell>
        </row>
        <row r="3831">
          <cell r="B3831">
            <v>89591</v>
          </cell>
          <cell r="C3831" t="str">
            <v>JOELHO 45 GRAUS, PVC, SERIE R, ÁGUA PLUVIAL, DN 150 MM, JUNTA ELÁSTICA, FORNECIDO E INSTALADO EM CONDUTORES VERTICAIS DE ÁGUAS PLUVIAIS. AF_12/2014</v>
          </cell>
          <cell r="D3831" t="str">
            <v>UN</v>
          </cell>
          <cell r="E3831" t="str">
            <v>142,18</v>
          </cell>
        </row>
        <row r="3832">
          <cell r="B3832">
            <v>89592</v>
          </cell>
          <cell r="C3832" t="str">
            <v>CURVA 87 GRAUS E 30 MINUTOS, PVC, SERIE R, ÁGUA PLUVIAL, DN 150 MM, JUNTA ELÁSTICA, FORNECIDO E INSTALADO EM CONDUTORES VERTICAIS DE ÁGUAS PLUVIAIS. AF_12/2014</v>
          </cell>
          <cell r="D3832" t="str">
            <v>UN</v>
          </cell>
          <cell r="E3832" t="str">
            <v>241,76</v>
          </cell>
        </row>
        <row r="3833">
          <cell r="B3833">
            <v>89593</v>
          </cell>
          <cell r="C3833" t="str">
            <v>LUVA COM ROSCA, PVC, SOLDÁVEL, DN 50MM X 1.1/2, INSTALADO EM PRUMADA DE ÁGUA - FORNECIMENTO E INSTALAÇÃO. AF_12/2014</v>
          </cell>
          <cell r="D3833" t="str">
            <v>UN</v>
          </cell>
          <cell r="E3833" t="str">
            <v>38,78</v>
          </cell>
        </row>
        <row r="3834">
          <cell r="B3834">
            <v>89594</v>
          </cell>
          <cell r="C3834" t="str">
            <v>UNIÃO, PVC, SOLDÁVEL, DN 50MM, INSTALADO EM PRUMADA DE ÁGUA - FORNECIMENTO E INSTALAÇÃO. AF_12/2014</v>
          </cell>
          <cell r="D3834" t="str">
            <v>UN</v>
          </cell>
          <cell r="E3834" t="str">
            <v>47,12</v>
          </cell>
        </row>
        <row r="3835">
          <cell r="B3835">
            <v>89595</v>
          </cell>
          <cell r="C3835" t="str">
            <v>ADAPTADOR CURTO COM BOLSA E ROSCA PARA REGISTRO, PVC, SOLDÁVEL, DN 50MM X 1.1/4, INSTALADO EM PRUMADA DE ÁGUA - FORNECIMENTO E INSTALAÇÃO. AF_12/2014</v>
          </cell>
          <cell r="D3835" t="str">
            <v>UN</v>
          </cell>
          <cell r="E3835" t="str">
            <v>17,04</v>
          </cell>
        </row>
        <row r="3836">
          <cell r="B3836">
            <v>89596</v>
          </cell>
          <cell r="C3836" t="str">
            <v>ADAPTADOR CURTO COM BOLSA E ROSCA PARA REGISTRO, PVC, SOLDÁVEL, DN 50MM X 1.1/2, INSTALADO EM PRUMADA DE ÁGUA - FORNECIMENTO E INSTALAÇÃO. AF_12/2014</v>
          </cell>
          <cell r="D3836" t="str">
            <v>UN</v>
          </cell>
          <cell r="E3836" t="str">
            <v>12,13</v>
          </cell>
        </row>
        <row r="3837">
          <cell r="B3837">
            <v>89597</v>
          </cell>
          <cell r="C3837" t="str">
            <v>LUVA, PVC, SOLDÁVEL, DN 60MM, INSTALADO EM PRUMADA DE ÁGUA - FORNECIMENTO E INSTALAÇÃO. AF_12/2014</v>
          </cell>
          <cell r="D3837" t="str">
            <v>UN</v>
          </cell>
          <cell r="E3837" t="str">
            <v>23,85</v>
          </cell>
        </row>
        <row r="3838">
          <cell r="B3838">
            <v>89598</v>
          </cell>
          <cell r="C3838" t="str">
            <v>LUVA DE CORRER, PVC, SOLDÁVEL, DN 60MM, INSTALADO EM PRUMADA DE ÁGUA   FORNECIMENTO E INSTALAÇÃO. AF_12/2014</v>
          </cell>
          <cell r="D3838" t="str">
            <v>UN</v>
          </cell>
          <cell r="E3838" t="str">
            <v>65,35</v>
          </cell>
        </row>
        <row r="3839">
          <cell r="B3839">
            <v>89599</v>
          </cell>
          <cell r="C3839" t="str">
            <v>LUVA SIMPLES, PVC, SERIE R, ÁGUA PLUVIAL, DN 75 MM, JUNTA ELÁSTICA, FORNECIDO E INSTALADO EM CONDUTORES VERTICAIS DE ÁGUAS PLUVIAIS. AF_12/2014</v>
          </cell>
          <cell r="D3839" t="str">
            <v>UN</v>
          </cell>
          <cell r="E3839" t="str">
            <v>23,44</v>
          </cell>
        </row>
        <row r="3840">
          <cell r="B3840">
            <v>89600</v>
          </cell>
          <cell r="C3840" t="str">
            <v>LUVA DE CORRER, PVC, SERIE R, ÁGUA PLUVIAL, DN 75 MM, JUNTA ELÁSTICA, FORNECIDO E INSTALADO EM CONDUTORES VERTICAIS DE ÁGUAS PLUVIAIS. AF_12/2014</v>
          </cell>
          <cell r="D3840" t="str">
            <v>UN</v>
          </cell>
          <cell r="E3840" t="str">
            <v>25,88</v>
          </cell>
        </row>
        <row r="3841">
          <cell r="B3841">
            <v>89605</v>
          </cell>
          <cell r="C3841" t="str">
            <v>LUVA DE REDUÇÃO, PVC, SOLDÁVEL, DN 60MM X 50MM, INSTALADO EM PRUMADA DE ÁGUA - FORNECIMENTO E INSTALAÇÃO. AF_12/2014</v>
          </cell>
          <cell r="D3841" t="str">
            <v>UN</v>
          </cell>
          <cell r="E3841" t="str">
            <v>23,24</v>
          </cell>
        </row>
        <row r="3842">
          <cell r="B3842">
            <v>89609</v>
          </cell>
          <cell r="C3842" t="str">
            <v>UNIÃO, PVC, SOLDÁVEL, DN 60MM, INSTALADO EM PRUMADA DE ÁGUA - FORNECIMENTO E INSTALAÇÃO. AF_12/2014</v>
          </cell>
          <cell r="D3842" t="str">
            <v>UN</v>
          </cell>
          <cell r="E3842" t="str">
            <v>110,78</v>
          </cell>
        </row>
        <row r="3843">
          <cell r="B3843">
            <v>89610</v>
          </cell>
          <cell r="C3843" t="str">
            <v>ADAPTADOR CURTO COM BOLSA E ROSCA PARA REGISTRO, PVC, SOLDÁVEL, DN 60MM X 2, INSTALADO EM PRUMADA DE ÁGUA - FORNECIMENTO E INSTALAÇÃO. AF_12/2014</v>
          </cell>
          <cell r="D3843" t="str">
            <v>UN</v>
          </cell>
          <cell r="E3843" t="str">
            <v>23,87</v>
          </cell>
        </row>
        <row r="3844">
          <cell r="B3844">
            <v>89611</v>
          </cell>
          <cell r="C3844" t="str">
            <v>LUVA, PVC, SOLDÁVEL, DN 75MM, INSTALADO EM PRUMADA DE ÁGUA - FORNECIMENTO E INSTALAÇÃO. AF_12/2014</v>
          </cell>
          <cell r="D3844" t="str">
            <v>UN</v>
          </cell>
          <cell r="E3844" t="str">
            <v>39,52</v>
          </cell>
        </row>
        <row r="3845">
          <cell r="B3845">
            <v>89612</v>
          </cell>
          <cell r="C3845" t="str">
            <v>UNIÃO, PVC, SOLDÁVEL, DN 75MM, INSTALADO EM PRUMADA DE ÁGUA - FORNECIMENTO E INSTALAÇÃO. AF_12/2014</v>
          </cell>
          <cell r="D3845" t="str">
            <v>UN</v>
          </cell>
          <cell r="E3845" t="str">
            <v>219,34</v>
          </cell>
        </row>
        <row r="3846">
          <cell r="B3846">
            <v>89613</v>
          </cell>
          <cell r="C3846" t="str">
            <v>ADAPTADOR CURTO COM BOLSA E ROSCA PARA REGISTRO, PVC, SOLDÁVEL, DN 75MM X 2.1/2, INSTALADO EM PRUMADA DE ÁGUA - FORNECIMENTO E INSTALAÇÃO. AF_12/2014</v>
          </cell>
          <cell r="D3846" t="str">
            <v>UN</v>
          </cell>
          <cell r="E3846" t="str">
            <v>35,02</v>
          </cell>
        </row>
        <row r="3847">
          <cell r="B3847">
            <v>89614</v>
          </cell>
          <cell r="C3847" t="str">
            <v>LUVA, PVC, SOLDÁVEL, DN 85MM, INSTALADO EM PRUMADA DE ÁGUA - FORNECIMENTO E INSTALAÇÃO. AF_12/2014</v>
          </cell>
          <cell r="D3847" t="str">
            <v>UN</v>
          </cell>
          <cell r="E3847" t="str">
            <v>76,87</v>
          </cell>
        </row>
        <row r="3848">
          <cell r="B3848">
            <v>89615</v>
          </cell>
          <cell r="C3848" t="str">
            <v>UNIÃO, PVC, SOLDÁVEL, DN 85MM, INSTALADO EM PRUMADA DE ÁGUA - FORNECIMENTO E INSTALAÇÃO. AF_12/2014</v>
          </cell>
          <cell r="D3848" t="str">
            <v>UN</v>
          </cell>
          <cell r="E3848" t="str">
            <v>332,64</v>
          </cell>
        </row>
        <row r="3849">
          <cell r="B3849">
            <v>89616</v>
          </cell>
          <cell r="C3849" t="str">
            <v>ADAPTADOR CURTO COM BOLSA E ROSCA PARA REGISTRO, PVC, SOLDÁVEL, DN 85MM X 3, INSTALADO EM PRUMADA DE ÁGUA - FORNECIMENTO E INSTALAÇÃO. AF_12/2014</v>
          </cell>
          <cell r="D3849" t="str">
            <v>UN</v>
          </cell>
          <cell r="E3849" t="str">
            <v>51,63</v>
          </cell>
        </row>
        <row r="3850">
          <cell r="B3850">
            <v>89617</v>
          </cell>
          <cell r="C3850" t="str">
            <v>TE, PVC, SOLDÁVEL, DN 25MM, INSTALADO EM PRUMADA DE ÁGUA - FORNECIMENTO E INSTALAÇÃO. AF_12/2014</v>
          </cell>
          <cell r="D3850" t="str">
            <v>UN</v>
          </cell>
          <cell r="E3850" t="str">
            <v>6,82</v>
          </cell>
        </row>
        <row r="3851">
          <cell r="B3851">
            <v>89620</v>
          </cell>
          <cell r="C3851" t="str">
            <v>TE, PVC, SOLDÁVEL, DN 32MM, INSTALADO EM PRUMADA DE ÁGUA - FORNECIMENTO E INSTALAÇÃO. AF_12/2014</v>
          </cell>
          <cell r="D3851" t="str">
            <v>UN</v>
          </cell>
          <cell r="E3851" t="str">
            <v>12,07</v>
          </cell>
        </row>
        <row r="3852">
          <cell r="B3852">
            <v>89622</v>
          </cell>
          <cell r="C3852" t="str">
            <v>TÊ DE REDUÇÃO, PVC, SOLDÁVEL, DN 32MM X 25MM, INSTALADO EM PRUMADA DE ÁGUA - FORNECIMENTO E INSTALAÇÃO. AF_12/2014</v>
          </cell>
          <cell r="D3852" t="str">
            <v>UN</v>
          </cell>
          <cell r="E3852" t="str">
            <v>14,72</v>
          </cell>
        </row>
        <row r="3853">
          <cell r="B3853">
            <v>89623</v>
          </cell>
          <cell r="C3853" t="str">
            <v>TE, PVC, SOLDÁVEL, DN 40MM, INSTALADO EM PRUMADA DE ÁGUA - FORNECIMENTO E INSTALAÇÃO. AF_12/2014</v>
          </cell>
          <cell r="D3853" t="str">
            <v>UN</v>
          </cell>
          <cell r="E3853" t="str">
            <v>20,08</v>
          </cell>
        </row>
        <row r="3854">
          <cell r="B3854">
            <v>89624</v>
          </cell>
          <cell r="C3854" t="str">
            <v>TÊ DE REDUÇÃO, PVC, SOLDÁVEL, DN 40MM X 32MM, INSTALADO EM PRUMADA DE ÁGUA - FORNECIMENTO E INSTALAÇÃO. AF_12/2014</v>
          </cell>
          <cell r="D3854" t="str">
            <v>UN</v>
          </cell>
          <cell r="E3854" t="str">
            <v>21,42</v>
          </cell>
        </row>
        <row r="3855">
          <cell r="B3855">
            <v>89625</v>
          </cell>
          <cell r="C3855" t="str">
            <v>TE, PVC, SOLDÁVEL, DN 50MM, INSTALADO EM PRUMADA DE ÁGUA - FORNECIMENTO E INSTALAÇÃO. AF_12/2014</v>
          </cell>
          <cell r="D3855" t="str">
            <v>UN</v>
          </cell>
          <cell r="E3855" t="str">
            <v>24,20</v>
          </cell>
        </row>
        <row r="3856">
          <cell r="B3856">
            <v>89626</v>
          </cell>
          <cell r="C3856" t="str">
            <v>TÊ DE REDUÇÃO, PVC, SOLDÁVEL, DN 50MM X 40MM, INSTALADO EM PRUMADA DE ÁGUA - FORNECIMENTO E INSTALAÇÃO. AF_12/2014</v>
          </cell>
          <cell r="D3856" t="str">
            <v>UN</v>
          </cell>
          <cell r="E3856" t="str">
            <v>34,50</v>
          </cell>
        </row>
        <row r="3857">
          <cell r="B3857">
            <v>89627</v>
          </cell>
          <cell r="C3857" t="str">
            <v>TÊ DE REDUÇÃO, PVC, SOLDÁVEL, DN 50MM X 25MM, INSTALADO EM PRUMADA DE ÁGUA - FORNECIMENTO E INSTALAÇÃO. AF_12/2014</v>
          </cell>
          <cell r="D3857" t="str">
            <v>UN</v>
          </cell>
          <cell r="E3857" t="str">
            <v>22,65</v>
          </cell>
        </row>
        <row r="3858">
          <cell r="B3858">
            <v>89628</v>
          </cell>
          <cell r="C3858" t="str">
            <v>TE, PVC, SOLDÁVEL, DN 60MM, INSTALADO EM PRUMADA DE ÁGUA - FORNECIMENTO E INSTALAÇÃO. AF_12/2014</v>
          </cell>
          <cell r="D3858" t="str">
            <v>UN</v>
          </cell>
          <cell r="E3858" t="str">
            <v>53,52</v>
          </cell>
        </row>
        <row r="3859">
          <cell r="B3859">
            <v>89629</v>
          </cell>
          <cell r="C3859" t="str">
            <v>TE, PVC, SOLDÁVEL, DN 75MM, INSTALADO EM PRUMADA DE ÁGUA - FORNECIMENTO E INSTALAÇÃO. AF_12/2014</v>
          </cell>
          <cell r="D3859" t="str">
            <v>UN</v>
          </cell>
          <cell r="E3859" t="str">
            <v>99,84</v>
          </cell>
        </row>
        <row r="3860">
          <cell r="B3860">
            <v>89630</v>
          </cell>
          <cell r="C3860" t="str">
            <v>TE DE REDUÇÃO, PVC, SOLDÁVEL, DN 75MM X 50MM, INSTALADO EM PRUMADA DE ÁGUA - FORNECIMENTO E INSTALAÇÃO. AF_12/2014</v>
          </cell>
          <cell r="D3860" t="str">
            <v>UN</v>
          </cell>
          <cell r="E3860" t="str">
            <v>85,81</v>
          </cell>
        </row>
        <row r="3861">
          <cell r="B3861">
            <v>89631</v>
          </cell>
          <cell r="C3861" t="str">
            <v>TE, PVC, SOLDÁVEL, DN 85MM, INSTALADO EM PRUMADA DE ÁGUA - FORNECIMENTO E INSTALAÇÃO. AF_12/2014</v>
          </cell>
          <cell r="D3861" t="str">
            <v>UN</v>
          </cell>
          <cell r="E3861" t="str">
            <v>153,87</v>
          </cell>
        </row>
        <row r="3862">
          <cell r="B3862">
            <v>89632</v>
          </cell>
          <cell r="C3862" t="str">
            <v>TE DE REDUÇÃO, PVC, SOLDÁVEL, DN 85MM X 60MM, INSTALADO EM PRUMADA DE ÁGUA - FORNECIMENTO E INSTALAÇÃO. AF_12/2014</v>
          </cell>
          <cell r="D3862" t="str">
            <v>UN</v>
          </cell>
          <cell r="E3862" t="str">
            <v>125,16</v>
          </cell>
        </row>
        <row r="3863">
          <cell r="B3863">
            <v>89637</v>
          </cell>
          <cell r="C3863" t="str">
            <v>JOELHO 90 GRAUS, CPVC, SOLDÁVEL, DN 15MM, INSTALADO EM RAMAL OU SUB-RAMAL DE ÁGUA - FORNECIMENTO E INSTALAÇÃO. AF_12/2014</v>
          </cell>
          <cell r="D3863" t="str">
            <v>UN</v>
          </cell>
          <cell r="E3863" t="str">
            <v>9,50</v>
          </cell>
        </row>
        <row r="3864">
          <cell r="B3864">
            <v>89638</v>
          </cell>
          <cell r="C3864" t="str">
            <v>JOELHO 45 GRAUS, CPVC, SOLDÁVEL, DN 15MM, INSTALADO EM RAMAL OU SUB-RAMAL DE ÁGUA - FORNECIMENTO E INSTALAÇÃO. AF_12/2014</v>
          </cell>
          <cell r="D3864" t="str">
            <v>UN</v>
          </cell>
          <cell r="E3864" t="str">
            <v>10,46</v>
          </cell>
        </row>
        <row r="3865">
          <cell r="B3865">
            <v>89639</v>
          </cell>
          <cell r="C3865" t="str">
            <v>CURVA 90 GRAUS, CPVC, SOLDÁVEL, DN 15MM, INSTALADO EM RAMAL OU SUB-RAMAL DE ÁGUA - FORNECIMENTO E INSTALAÇÃO. AF_12/2014</v>
          </cell>
          <cell r="D3865" t="str">
            <v>UN</v>
          </cell>
          <cell r="E3865" t="str">
            <v>10,84</v>
          </cell>
        </row>
        <row r="3866">
          <cell r="B3866">
            <v>89640</v>
          </cell>
          <cell r="C3866" t="str">
            <v>JOELHO DE TRANSIÇÃO, 90 GRAUS, CPVC, SOLDÁVEL, DN 15MM X 1/2", INSTALADO EM RAMAL OU SUB-RAMAL DE ÁGUA - FORNECIMENTO E INSTALAÇÃO. AF_12/2014</v>
          </cell>
          <cell r="D3866" t="str">
            <v>UN</v>
          </cell>
          <cell r="E3866" t="str">
            <v>16,61</v>
          </cell>
        </row>
        <row r="3867">
          <cell r="B3867">
            <v>89641</v>
          </cell>
          <cell r="C3867" t="str">
            <v>JOELHO 90 GRAUS, CPVC, SOLDÁVEL, DN 22MM, INSTALADO EM RAMAL OU SUB-RAMAL DE ÁGUA - FORNECIMENTO E INSTALAÇÃO. AF_12/2014</v>
          </cell>
          <cell r="D3867" t="str">
            <v>UN</v>
          </cell>
          <cell r="E3867" t="str">
            <v>13,50</v>
          </cell>
        </row>
        <row r="3868">
          <cell r="B3868">
            <v>89642</v>
          </cell>
          <cell r="C3868" t="str">
            <v>JOELHO 45 GRAUS, CPVC, SOLDÁVEL, DN 22MM, INSTALADO EM RAMAL OU SUB-RAMAL DE ÁGUA - FORNECIMENTO E INSTALAÇÃO. AF_12/2014</v>
          </cell>
          <cell r="D3868" t="str">
            <v>UN</v>
          </cell>
          <cell r="E3868" t="str">
            <v>15,35</v>
          </cell>
        </row>
        <row r="3869">
          <cell r="B3869">
            <v>89643</v>
          </cell>
          <cell r="C3869" t="str">
            <v>CURVA 90 GRAUS, CPVC, SOLDÁVEL, DN 22MM, INSTALADO EM RAMAL OU SUB-RAMAL DE ÁGUA - FORNECIMENTO E INSTALAÇÃO. AF_12/2014</v>
          </cell>
          <cell r="D3869" t="str">
            <v>UN</v>
          </cell>
          <cell r="E3869" t="str">
            <v>15,97</v>
          </cell>
        </row>
        <row r="3870">
          <cell r="B3870">
            <v>89644</v>
          </cell>
          <cell r="C3870" t="str">
            <v>JOELHO DE TRANSIÇÃO, 90 GRAUS, CPVC, SOLDÁVEL, DN 22MM X 1/2", INSTALADO EM RAMAL OU SUB-RAMAL DE ÁGUA - FORNECIMENTO E INSTALAÇÃO. AF_12/2014</v>
          </cell>
          <cell r="D3870" t="str">
            <v>UN</v>
          </cell>
          <cell r="E3870" t="str">
            <v>24,76</v>
          </cell>
        </row>
        <row r="3871">
          <cell r="B3871">
            <v>89645</v>
          </cell>
          <cell r="C3871" t="str">
            <v>JOELHO DE TRANSIÇÃO, 90 GRAUS, CPVC, SOLDÁVEL, DN 22MM X 3/4", INSTALADO EM RAMAL OU SUB-RAMAL DE ÁGUA - FORNECIMENTO E INSTALAÇÃO. AF_12/2014</v>
          </cell>
          <cell r="D3871" t="str">
            <v>UN</v>
          </cell>
          <cell r="E3871" t="str">
            <v>26,95</v>
          </cell>
        </row>
        <row r="3872">
          <cell r="B3872">
            <v>89646</v>
          </cell>
          <cell r="C3872" t="str">
            <v>JOELHO 90 GRAUS, CPVC, SOLDÁVEL, DN 28MM, INSTALADO EM RAMAL OU SUB-RAMAL DE ÁGUA - FORNECIMENTO E INSTALAÇÃO. AF_12/2014</v>
          </cell>
          <cell r="D3872" t="str">
            <v>UN</v>
          </cell>
          <cell r="E3872" t="str">
            <v>20,80</v>
          </cell>
        </row>
        <row r="3873">
          <cell r="B3873">
            <v>89647</v>
          </cell>
          <cell r="C3873" t="str">
            <v>JOELHO 45 GRAUS, CPVC, SOLDÁVEL, DN 28MM, INSTALADO EM RAMAL OU SUB-RAMAL DE ÁGUA  FORNECIMENTO E INSTALAÇÃO. AF_12/2014</v>
          </cell>
          <cell r="D3873" t="str">
            <v>UN</v>
          </cell>
          <cell r="E3873" t="str">
            <v>20,37</v>
          </cell>
        </row>
        <row r="3874">
          <cell r="B3874">
            <v>89648</v>
          </cell>
          <cell r="C3874" t="str">
            <v>CURVA 90 GRAUS, CPVC, SOLDÁVEL, DN 28MM, INSTALADO EM RAMAL OU SUB-RAMAL DE ÁGUA  FORNECIMENTO E INSTALAÇÃO. AF_12/2014</v>
          </cell>
          <cell r="D3874" t="str">
            <v>UN</v>
          </cell>
          <cell r="E3874" t="str">
            <v>22,36</v>
          </cell>
        </row>
        <row r="3875">
          <cell r="B3875">
            <v>89649</v>
          </cell>
          <cell r="C3875" t="str">
            <v>JOELHO 90 GRAUS, CPVC, SOLDÁVEL, DN 35MM, INSTALADO EM RAMAL OU SUB-RAMAL DE ÁGUA  FORNECIMENTO E INSTALAÇÃO. AF_12/2014</v>
          </cell>
          <cell r="D3875" t="str">
            <v>UN</v>
          </cell>
          <cell r="E3875" t="str">
            <v>30,34</v>
          </cell>
        </row>
        <row r="3876">
          <cell r="B3876">
            <v>89650</v>
          </cell>
          <cell r="C3876" t="str">
            <v>JOELHO 45 GRAUS, CPVC, SOLDÁVEL, DN 35MM, INSTALADO EM RAMAL OU SUB-RAMAL DE ÁGUA  FORNECIMENTO E INSTALAÇÃO. AF_12/2014</v>
          </cell>
          <cell r="D3876" t="str">
            <v>UN</v>
          </cell>
          <cell r="E3876" t="str">
            <v>30,34</v>
          </cell>
        </row>
        <row r="3877">
          <cell r="B3877">
            <v>89651</v>
          </cell>
          <cell r="C3877" t="str">
            <v>LUVA, CPVC, SOLDÁVEL, DN 15MM, INSTALADO EM RAMAL OU SUB-RAMAL DE ÁGUA - FORNECIMENTO E INSTALAÇÃO. AF_12/2014</v>
          </cell>
          <cell r="D3877" t="str">
            <v>UN</v>
          </cell>
          <cell r="E3877" t="str">
            <v>6,82</v>
          </cell>
        </row>
        <row r="3878">
          <cell r="B3878">
            <v>89652</v>
          </cell>
          <cell r="C3878" t="str">
            <v>LUVA DE CORRER, CPVC, SOLDÁVEL, DN 15MM, INSTALADO EM RAMAL OU SUB-RAMAL DE ÁGUA  FORNECIMENTO E INSTALAÇÃO. AF_12/2014</v>
          </cell>
          <cell r="D3878" t="str">
            <v>UN</v>
          </cell>
          <cell r="E3878" t="str">
            <v>11,08</v>
          </cell>
        </row>
        <row r="3879">
          <cell r="B3879">
            <v>89653</v>
          </cell>
          <cell r="C3879" t="str">
            <v>LUVA DE TRANSIÇÃO, CPVC, SOLDÁVEL, DN15MM X 1/2", INSTALADO EM RAMAL OU SUB-RAMAL DE ÁGUA - FORNECIMENTO E INSTALAÇÃO. AF_12/2014</v>
          </cell>
          <cell r="D3879" t="str">
            <v>UN</v>
          </cell>
          <cell r="E3879" t="str">
            <v>17,62</v>
          </cell>
        </row>
        <row r="3880">
          <cell r="B3880">
            <v>89654</v>
          </cell>
          <cell r="C3880" t="str">
            <v>UNIÃO, CPVC, SOLDÁVEL, DN15MM, INSTALADO EM RAMAL OU SUB-RAMAL DE ÁGUA  FORNECIMENTO E INSTALAÇÃO. AF_12/2014</v>
          </cell>
          <cell r="D3880" t="str">
            <v>UN</v>
          </cell>
          <cell r="E3880" t="str">
            <v>17,19</v>
          </cell>
        </row>
        <row r="3881">
          <cell r="B3881">
            <v>89655</v>
          </cell>
          <cell r="C3881" t="str">
            <v>CONECTOR, CPVC, SOLDÁVEL, DN 15MM X 1/2, INSTALADO EM RAMAL OU SUB-RAMAL DE ÁGUA  FORNECIMENTO E INSTALAÇÃO. AF_12/2014</v>
          </cell>
          <cell r="D3881" t="str">
            <v>UN</v>
          </cell>
          <cell r="E3881" t="str">
            <v>25,19</v>
          </cell>
        </row>
        <row r="3882">
          <cell r="B3882">
            <v>89656</v>
          </cell>
          <cell r="C3882" t="str">
            <v>ADAPTADOR, CPVC, SOLDÁVEL, DN15MM, INSTALADO EM RAMAL OU SUB-RAMAL DE ÁGUA  FORNECIMENTO E INSTALAÇÃO. AF_12/2014</v>
          </cell>
          <cell r="D3882" t="str">
            <v>UN</v>
          </cell>
          <cell r="E3882" t="str">
            <v>11,75</v>
          </cell>
        </row>
        <row r="3883">
          <cell r="B3883">
            <v>89657</v>
          </cell>
          <cell r="C3883" t="str">
            <v>CURVA DE TRANSPOSIÇÃO, CPVC, SOLDÁVEL, DN15MM, INSTALADO EM RAMAL OU SUB-RAMAL DE ÁGUA  FORNECIMENTO E INSTALAÇÃO. AF_12/2014</v>
          </cell>
          <cell r="D3883" t="str">
            <v>UN</v>
          </cell>
          <cell r="E3883" t="str">
            <v>11,97</v>
          </cell>
        </row>
        <row r="3884">
          <cell r="B3884">
            <v>89658</v>
          </cell>
          <cell r="C3884" t="str">
            <v>LUVA, CPVC, SOLDÁVEL, DN 22MM, INSTALADO EM RAMAL OU SUB-RAMAL DE ÁGUA  FORNECIMENTO E INSTALAÇÃO. AF_12/2014</v>
          </cell>
          <cell r="D3884" t="str">
            <v>UN</v>
          </cell>
          <cell r="E3884" t="str">
            <v>9,52</v>
          </cell>
        </row>
        <row r="3885">
          <cell r="B3885">
            <v>89659</v>
          </cell>
          <cell r="C3885" t="str">
            <v>LUVA DE CORRER, CPVC, SOLDÁVEL, DN 22MM, INSTALADO EM RAMAL OU SUB-RAMAL DE ÁGUA  FORNECIMENTO E INSTALAÇÃO. AF_12/2014</v>
          </cell>
          <cell r="D3885" t="str">
            <v>UN</v>
          </cell>
          <cell r="E3885" t="str">
            <v>16,04</v>
          </cell>
        </row>
        <row r="3886">
          <cell r="B3886">
            <v>89660</v>
          </cell>
          <cell r="C3886" t="str">
            <v>LUVA DE TRANSIÇÃO, CPVC, SOLDÁVEL, DN22MM X 25MM, INSTALADO EM RAMAL OU SUB-RAMAL DE ÁGUA - FORNECIMENTO E INSTALAÇÃO. AF_12/2014</v>
          </cell>
          <cell r="D3886" t="str">
            <v>UN</v>
          </cell>
          <cell r="E3886" t="str">
            <v>8,96</v>
          </cell>
        </row>
        <row r="3887">
          <cell r="B3887">
            <v>89661</v>
          </cell>
          <cell r="C3887" t="str">
            <v>UNIÃO, CPVC, SOLDÁVEL, DN22MM, INSTALADO EM RAMAL OU SUB-RAMAL DE ÁGUA  FORNECIMENTO E INSTALAÇÃO. AF_12/2014</v>
          </cell>
          <cell r="D3887" t="str">
            <v>UN</v>
          </cell>
          <cell r="E3887" t="str">
            <v>21,00</v>
          </cell>
        </row>
        <row r="3888">
          <cell r="B3888">
            <v>89662</v>
          </cell>
          <cell r="C3888" t="str">
            <v>CONECTOR, CPVC, SOLDÁVEL, DN 22MM X 1/2, INSTALADO EM RAMAL OU SUB-RAMAL DE ÁGUA  FORNECIMENTO E INSTALAÇÃO. AF_12/2014</v>
          </cell>
          <cell r="D3888" t="str">
            <v>UN</v>
          </cell>
          <cell r="E3888" t="str">
            <v>31,61</v>
          </cell>
        </row>
        <row r="3889">
          <cell r="B3889">
            <v>89663</v>
          </cell>
          <cell r="C3889" t="str">
            <v>ADAPTADOR, CPVC, SOLDÁVEL, DN22MM, INSTALADO EM RAMAL OU SUB-RAMAL DE ÁGUA  FORNECIMENTO E INSTALAÇÃO. AF_12/2014</v>
          </cell>
          <cell r="D3889" t="str">
            <v>UN</v>
          </cell>
          <cell r="E3889" t="str">
            <v>13,83</v>
          </cell>
        </row>
        <row r="3890">
          <cell r="B3890">
            <v>89664</v>
          </cell>
          <cell r="C3890" t="str">
            <v>CURVA DE TRANSPOSIÇÃO, CPVC, SOLDÁVEL, DN22MM, INSTALADO EM RAMAL OU SUB-RAMAL DE ÁGUA  FORNECIMENTO E INSTALAÇÃO. AF_12/2014</v>
          </cell>
          <cell r="D3890" t="str">
            <v>UN</v>
          </cell>
          <cell r="E3890" t="str">
            <v>16,04</v>
          </cell>
        </row>
        <row r="3891">
          <cell r="B3891">
            <v>89666</v>
          </cell>
          <cell r="C3891" t="str">
            <v>BUCHA DE REDUÇÃO, CPVC, SOLDÁVEL, DN22MM X 15MM, INSTALADO EM RAMAL OU SUB-RAMAL DE ÁGUA  FORNECIMENTO E INSTALAÇÃO. AF_12/2014</v>
          </cell>
          <cell r="D3891" t="str">
            <v>UN</v>
          </cell>
          <cell r="E3891" t="str">
            <v>7,99</v>
          </cell>
        </row>
        <row r="3892">
          <cell r="B3892">
            <v>89667</v>
          </cell>
          <cell r="C3892" t="str">
            <v>TÊ DE INSPEÇÃO, PVC, SERIE R, ÁGUA PLUVIAL, DN 75 MM, JUNTA ELÁSTICA, FORNECIDO E INSTALADO EM CONDUTORES VERTICAIS DE ÁGUAS PLUVIAIS. AF_12/2014</v>
          </cell>
          <cell r="D3892" t="str">
            <v>UN</v>
          </cell>
          <cell r="E3892" t="str">
            <v>50,21</v>
          </cell>
        </row>
        <row r="3893">
          <cell r="B3893">
            <v>89668</v>
          </cell>
          <cell r="C3893" t="str">
            <v>CONECTOR, CPVC, SOLDÁVEL, DN22MM X 3/4", INSTALADO EM RAMAL OU SUB-RAMAL DE ÁGUA - FORNECIMENTO E INSTALAÇÃO. AF_12/2014</v>
          </cell>
          <cell r="D3893" t="str">
            <v>UN</v>
          </cell>
          <cell r="E3893" t="str">
            <v>30,05</v>
          </cell>
        </row>
        <row r="3894">
          <cell r="B3894">
            <v>89669</v>
          </cell>
          <cell r="C3894" t="str">
            <v>LUVA SIMPLES, PVC, SERIE R, ÁGUA PLUVIAL, DN 100 MM, JUNTA ELÁSTICA, FORNECIDO E INSTALADO EM CONDUTORES VERTICAIS DE ÁGUAS PLUVIAIS. AF_12/2014</v>
          </cell>
          <cell r="D3894" t="str">
            <v>UN</v>
          </cell>
          <cell r="E3894" t="str">
            <v>29,28</v>
          </cell>
        </row>
        <row r="3895">
          <cell r="B3895">
            <v>89670</v>
          </cell>
          <cell r="C3895" t="str">
            <v>LUVA, CPVC, SOLDÁVEL, DN 28MM, INSTALADO EM RAMAL OU SUB-RAMAL DE ÁGUA  FORNECIMENTO E INSTALAÇÃO. AF_12/2014</v>
          </cell>
          <cell r="D3895" t="str">
            <v>UN</v>
          </cell>
          <cell r="E3895" t="str">
            <v>13,96</v>
          </cell>
        </row>
        <row r="3896">
          <cell r="B3896">
            <v>89671</v>
          </cell>
          <cell r="C3896" t="str">
            <v>LUVA DE CORRER, PVC, SERIE R, ÁGUA PLUVIAL, DN 100 MM, JUNTA ELÁSTICA, FORNECIDO E INSTALADO EM CONDUTORES VERTICAIS DE ÁGUAS PLUVIAIS. AF_12/2014</v>
          </cell>
          <cell r="D3896" t="str">
            <v>UN</v>
          </cell>
          <cell r="E3896" t="str">
            <v>45,97</v>
          </cell>
        </row>
        <row r="3897">
          <cell r="B3897">
            <v>89672</v>
          </cell>
          <cell r="C3897" t="str">
            <v>LUVA DE CORRER, CPVC, SOLDÁVEL, DN 28MM, INSTALADO EM RAMAL OU SUB-RAMAL DE ÁGUA  FORNECIMENTO E INSTALAÇÃO. AF_12/2014</v>
          </cell>
          <cell r="D3897" t="str">
            <v>UN</v>
          </cell>
          <cell r="E3897" t="str">
            <v>21,42</v>
          </cell>
        </row>
        <row r="3898">
          <cell r="B3898">
            <v>89673</v>
          </cell>
          <cell r="C3898" t="str">
            <v>REDUÇÃO EXCÊNTRICA, PVC, SERIE R, ÁGUA PLUVIAL, DN 100 X 75 MM, JUNTA ELÁSTICA, FORNECIDO E INSTALADO EM CONDUTORES VERTICAIS DE ÁGUAS PLUVIAIS. AF_12/2014</v>
          </cell>
          <cell r="D3898" t="str">
            <v>UN</v>
          </cell>
          <cell r="E3898" t="str">
            <v>35,01</v>
          </cell>
        </row>
        <row r="3899">
          <cell r="B3899">
            <v>89674</v>
          </cell>
          <cell r="C3899" t="str">
            <v>UNIÃO, CPVC, SOLDÁVEL, DN28MM, INSTALADO EM RAMAL OU SUB-RAMAL DE ÁGUA  FORNECIMENTO E INSTALAÇÃO. AF_12/2014</v>
          </cell>
          <cell r="D3899" t="str">
            <v>UN</v>
          </cell>
          <cell r="E3899" t="str">
            <v>30,93</v>
          </cell>
        </row>
        <row r="3900">
          <cell r="B3900">
            <v>89675</v>
          </cell>
          <cell r="C3900" t="str">
            <v>TÊ DE INSPEÇÃO, PVC, SERIE R, ÁGUA PLUVIAL, DN 100 MM, JUNTA ELÁSTICA, FORNECIDO E INSTALADO EM CONDUTORES VERTICAIS DE ÁGUAS PLUVIAIS. AF_12/2014</v>
          </cell>
          <cell r="D3900" t="str">
            <v>UN</v>
          </cell>
          <cell r="E3900" t="str">
            <v>85,73</v>
          </cell>
        </row>
        <row r="3901">
          <cell r="B3901">
            <v>89676</v>
          </cell>
          <cell r="C3901" t="str">
            <v>CONECTOR, CPVC, SOLDÁVEL, DN 28MM X 1, INSTALADO EM RAMAL OU SUB-RAMAL DE ÁGUA  FORNECIMENTO E INSTALAÇÃO. AF_12/2014</v>
          </cell>
          <cell r="D3901" t="str">
            <v>UN</v>
          </cell>
          <cell r="E3901" t="str">
            <v>46,44</v>
          </cell>
        </row>
        <row r="3902">
          <cell r="B3902">
            <v>89677</v>
          </cell>
          <cell r="C3902" t="str">
            <v>LUVA SIMPLES, PVC, SERIE R, ÁGUA PLUVIAL, DN 150 MM, JUNTA ELÁSTICA, FORNECIDO E INSTALADO EM CONDUTORES VERTICAIS DE ÁGUAS PLUVIAIS. AF_12/2014</v>
          </cell>
          <cell r="D3902" t="str">
            <v>UN</v>
          </cell>
          <cell r="E3902" t="str">
            <v>84,75</v>
          </cell>
        </row>
        <row r="3903">
          <cell r="B3903">
            <v>89678</v>
          </cell>
          <cell r="C3903" t="str">
            <v>BUCHA DE REDUÇÃO, CPVC, SOLDÁVEL, DN28MM X 22MM, INSTALADO EM RAMAL OU SUB-RAMAL DE ÁGUA  FORNECIMENTO E INSTALAÇÃO. AF_12/2014</v>
          </cell>
          <cell r="D3903" t="str">
            <v>UN</v>
          </cell>
          <cell r="E3903" t="str">
            <v>10,64</v>
          </cell>
        </row>
        <row r="3904">
          <cell r="B3904">
            <v>89679</v>
          </cell>
          <cell r="C3904" t="str">
            <v>LUVA DE CORRER, PVC, SERIE R, ÁGUA PLUVIAL, DN 150 MM, JUNTA ELÁSTICA, FORNECIDO E INSTALADO EM CONDUTORES VERTICAIS DE ÁGUAS PLUVIAIS. AF_12/2014</v>
          </cell>
          <cell r="D3904" t="str">
            <v>UN</v>
          </cell>
          <cell r="E3904" t="str">
            <v>144,28</v>
          </cell>
        </row>
        <row r="3905">
          <cell r="B3905">
            <v>89680</v>
          </cell>
          <cell r="C3905" t="str">
            <v>LUVA, CPVC, SOLDÁVEL, DN 35MM, INSTALADO EM RAMAL OU SUB-RAMAL DE ÁGUA  FORNECIMENTO E INSTALAÇÃO. AF_12/2014</v>
          </cell>
          <cell r="D3905" t="str">
            <v>UN</v>
          </cell>
          <cell r="E3905" t="str">
            <v>21,40</v>
          </cell>
        </row>
        <row r="3906">
          <cell r="B3906">
            <v>89681</v>
          </cell>
          <cell r="C3906" t="str">
            <v>REDUÇÃO EXCÊNTRICA, PVC, SERIE R, ÁGUA PLUVIAL, DN 150 X 100 MM, JUNTA ELÁSTICA, FORNECIDO E INSTALADO EM CONDUTORES VERTICAIS DE ÁGUAS PLUVIAIS. AF_12/2014</v>
          </cell>
          <cell r="D3906" t="str">
            <v>UN</v>
          </cell>
          <cell r="E3906" t="str">
            <v>95,28</v>
          </cell>
        </row>
        <row r="3907">
          <cell r="B3907">
            <v>89682</v>
          </cell>
          <cell r="C3907" t="str">
            <v>LUVA DE CORRER, CPVC, SOLDÁVEL, DN 35MM, INSTALADO EM RAMAL OU SUB-RAMAL DE ÁGUA  FORNECIMENTO E INSTALAÇÃO. AF_12/2014</v>
          </cell>
          <cell r="D3907" t="str">
            <v>UN</v>
          </cell>
          <cell r="E3907" t="str">
            <v>32,55</v>
          </cell>
        </row>
        <row r="3908">
          <cell r="B3908">
            <v>89683</v>
          </cell>
          <cell r="C3908" t="str">
            <v>TÊ DE INSPEÇÃO, PVC, SERIE R, ÁGUA PLUVIAL, DN 150 X 100 MM, JUNTA ELÁSTICA, FORNECIDO E INSTALADO EM CONDUTORES VERTICAIS DE ÁGUAS PLUVIAIS. AF_12/2014</v>
          </cell>
          <cell r="D3908" t="str">
            <v>UN</v>
          </cell>
          <cell r="E3908" t="str">
            <v>387,11</v>
          </cell>
        </row>
        <row r="3909">
          <cell r="B3909">
            <v>89684</v>
          </cell>
          <cell r="C3909" t="str">
            <v>UNIÃO, CPVC, SOLDÁVEL, DN35MM, INSTALADO EM RAMAL OU SUB-RAMAL DE ÁGUA  FORNECIMENTO E INSTALAÇÃO. AF_12/2014</v>
          </cell>
          <cell r="D3909" t="str">
            <v>UN</v>
          </cell>
          <cell r="E3909" t="str">
            <v>44,51</v>
          </cell>
        </row>
        <row r="3910">
          <cell r="B3910">
            <v>89685</v>
          </cell>
          <cell r="C3910" t="str">
            <v>JUNÇÃO SIMPLES, PVC, SERIE R, ÁGUA PLUVIAL, DN 75 X 75 MM, JUNTA ELÁSTICA, FORNECIDO E INSTALADO EM CONDUTORES VERTICAIS DE ÁGUAS PLUVIAIS. AF_12/2014</v>
          </cell>
          <cell r="D3910" t="str">
            <v>UN</v>
          </cell>
          <cell r="E3910" t="str">
            <v>66,94</v>
          </cell>
        </row>
        <row r="3911">
          <cell r="B3911">
            <v>89686</v>
          </cell>
          <cell r="C3911" t="str">
            <v>CONECTOR, CPVC, SOLDÁVEL, DN 35MM X 1 1/4, INSTALADO EM RAMAL OU SUB-RAMAL DE ÁGUA  FORNECIMENTO E INSTALAÇÃO. AF_12/2014</v>
          </cell>
          <cell r="D3911" t="str">
            <v>UN</v>
          </cell>
          <cell r="E3911" t="str">
            <v>162,81</v>
          </cell>
        </row>
        <row r="3912">
          <cell r="B3912">
            <v>89687</v>
          </cell>
          <cell r="C3912" t="str">
            <v>TÊ, PVC, SERIE R, ÁGUA PLUVIAL, DN 75 X 75 MM, JUNTA ELÁSTICA, FORNECIDO E INSTALADO EM CONDUTORES VERTICAIS DE ÁGUAS PLUVIAIS. AF_12/2014</v>
          </cell>
          <cell r="D3912" t="str">
            <v>UN</v>
          </cell>
          <cell r="E3912" t="str">
            <v>56,36</v>
          </cell>
        </row>
        <row r="3913">
          <cell r="B3913">
            <v>89689</v>
          </cell>
          <cell r="C3913" t="str">
            <v>BUCHA DE REDUÇÃO, CPVC, SOLDÁVEL, DN35MM X 28MM, INSTALADO EM RAMAL OU SUB-RAMAL DE ÁGUA  FORNECIMENTO E INSTALAÇÃO. AF_12/2014</v>
          </cell>
          <cell r="D3913" t="str">
            <v>UN</v>
          </cell>
          <cell r="E3913" t="str">
            <v>34,94</v>
          </cell>
        </row>
        <row r="3914">
          <cell r="B3914">
            <v>89690</v>
          </cell>
          <cell r="C3914" t="str">
            <v>JUNÇÃO SIMPLES, PVC, SERIE R, ÁGUA PLUVIAL, DN 100 X 100 MM, JUNTA ELÁSTICA, FORNECIDO E INSTALADO EM CONDUTORES VERTICAIS DE ÁGUAS PLUVIAIS. AF_12/2014</v>
          </cell>
          <cell r="D3914" t="str">
            <v>UN</v>
          </cell>
          <cell r="E3914" t="str">
            <v>102,02</v>
          </cell>
        </row>
        <row r="3915">
          <cell r="B3915">
            <v>89691</v>
          </cell>
          <cell r="C3915" t="str">
            <v>TE, CPVC, SOLDÁVEL, DN 15MM, INSTALADO EM RAMAL OU SUB-RAMAL DE ÁGUA - FORNECIMENTO E INSTALAÇÃO. AF_12/2014</v>
          </cell>
          <cell r="D3915" t="str">
            <v>UN</v>
          </cell>
          <cell r="E3915" t="str">
            <v>12,44</v>
          </cell>
        </row>
        <row r="3916">
          <cell r="B3916">
            <v>89692</v>
          </cell>
          <cell r="C3916" t="str">
            <v>JUNÇÃO SIMPLES, PVC, SERIE R, ÁGUA PLUVIAL, DN 100 X 75 MM, JUNTA ELÁSTICA, FORNECIDO E INSTALADO EM CONDUTORES VERTICAIS DE ÁGUAS PLUVIAIS. AF_12/2014</v>
          </cell>
          <cell r="D3916" t="str">
            <v>UN</v>
          </cell>
          <cell r="E3916" t="str">
            <v>95,93</v>
          </cell>
        </row>
        <row r="3917">
          <cell r="B3917">
            <v>89693</v>
          </cell>
          <cell r="C3917" t="str">
            <v>TÊ, PVC, SERIE R, ÁGUA PLUVIAL, DN 100 X 100 MM, JUNTA ELÁSTICA, FORNECIDO E INSTALADO EM CONDUTORES VERTICAIS DE ÁGUAS PLUVIAIS. AF_12/2014</v>
          </cell>
          <cell r="D3917" t="str">
            <v>UN</v>
          </cell>
          <cell r="E3917" t="str">
            <v>92,75</v>
          </cell>
        </row>
        <row r="3918">
          <cell r="B3918">
            <v>89694</v>
          </cell>
          <cell r="C3918" t="str">
            <v>TE DE TRANSIÇÃO, CPVC, SOLDÁVEL, DN 15MM X 1/2, INSTALADO EM RAMAL OU SUB-RAMAL DE ÁGUA  FORNECIMENTO E INSTALAÇÃO. AF_12/2014</v>
          </cell>
          <cell r="D3918" t="str">
            <v>UN</v>
          </cell>
          <cell r="E3918" t="str">
            <v>19,74</v>
          </cell>
        </row>
        <row r="3919">
          <cell r="B3919">
            <v>89695</v>
          </cell>
          <cell r="C3919" t="str">
            <v>TÊ MISTURADOR, CPVC, SOLDÁVEL, DN15MM, INSTALADO EM RAMAL OU SUB-RAMAL DE ÁGUA  FORNECIMENTO E INSTALAÇÃO. AF_12/2014</v>
          </cell>
          <cell r="D3919" t="str">
            <v>UN</v>
          </cell>
          <cell r="E3919" t="str">
            <v>18,37</v>
          </cell>
        </row>
        <row r="3920">
          <cell r="B3920">
            <v>89696</v>
          </cell>
          <cell r="C3920" t="str">
            <v>TÊ, PVC, SERIE R, ÁGUA PLUVIAL, DN 100 X 75 MM, JUNTA ELÁSTICA, FORNECIDO E INSTALADO EM CONDUTORES VERTICAIS DE ÁGUAS PLUVIAIS. AF_12/2014</v>
          </cell>
          <cell r="D3920" t="str">
            <v>UN</v>
          </cell>
          <cell r="E3920" t="str">
            <v>83,38</v>
          </cell>
        </row>
        <row r="3921">
          <cell r="B3921">
            <v>89697</v>
          </cell>
          <cell r="C3921" t="str">
            <v>TE, CPVC, SOLDÁVEL, DN 22MM, INSTALADO EM RAMAL OU SUB-RAMAL DE ÁGUA - FORNECIMENTO E INSTALAÇÃO. AF_12/2014</v>
          </cell>
          <cell r="D3921" t="str">
            <v>UN</v>
          </cell>
          <cell r="E3921" t="str">
            <v>13,46</v>
          </cell>
        </row>
        <row r="3922">
          <cell r="B3922">
            <v>89698</v>
          </cell>
          <cell r="C3922" t="str">
            <v>JUNÇÃO SIMPLES, PVC, SERIE R, ÁGUA PLUVIAL, DN 150 X 150 MM, JUNTA ELÁSTICA, FORNECIDO E INSTALADO EM CONDUTORES VERTICAIS DE ÁGUAS PLUVIAIS. AF_12/2014</v>
          </cell>
          <cell r="D3922" t="str">
            <v>UN</v>
          </cell>
          <cell r="E3922" t="str">
            <v>301,70</v>
          </cell>
        </row>
        <row r="3923">
          <cell r="B3923">
            <v>89699</v>
          </cell>
          <cell r="C3923" t="str">
            <v>JUNÇÃO SIMPLES, PVC, SERIE R, ÁGUA PLUVIAL, DN 150 X 100 MM, JUNTA ELÁSTICA, FORNECIDO E INSTALADO EM CONDUTORES VERTICAIS DE ÁGUAS PLUVIAIS. AF_12/2014</v>
          </cell>
          <cell r="D3923" t="str">
            <v>UN</v>
          </cell>
          <cell r="E3923" t="str">
            <v>261,62</v>
          </cell>
        </row>
        <row r="3924">
          <cell r="B3924">
            <v>89700</v>
          </cell>
          <cell r="C3924" t="str">
            <v>TE DE TRANSIÇÃO, CPVC, SOLDÁVEL, DN 22MM X 1/2, INSTALADO EM RAMAL OU SUB-RAMAL DE ÁGUA  FORNECIMENTO E INSTALAÇÃO. AF_12/2014</v>
          </cell>
          <cell r="D3924" t="str">
            <v>UN</v>
          </cell>
          <cell r="E3924" t="str">
            <v>19,71</v>
          </cell>
        </row>
        <row r="3925">
          <cell r="B3925">
            <v>89701</v>
          </cell>
          <cell r="C3925" t="str">
            <v>TÊ, PVC, SERIE R, ÁGUA PLUVIAL, DN 150 X 150 MM, JUNTA ELÁSTICA, FORNECIDO E INSTALADO EM CONDUTORES VERTICAIS DE ÁGUAS PLUVIAIS. AF_12/2014</v>
          </cell>
          <cell r="D3925" t="str">
            <v>UN</v>
          </cell>
          <cell r="E3925" t="str">
            <v>229,04</v>
          </cell>
        </row>
        <row r="3926">
          <cell r="B3926">
            <v>89702</v>
          </cell>
          <cell r="C3926" t="str">
            <v>TÊ MISTURADOR, CPVC, SOLDÁVEL, DN22MM, INSTALADO EM RAMAL OU SUB-RAMAL DE ÁGUA  FORNECIMENTO E INSTALAÇÃO. AF_12/2014</v>
          </cell>
          <cell r="D3926" t="str">
            <v>UN</v>
          </cell>
          <cell r="E3926" t="str">
            <v>19,71</v>
          </cell>
        </row>
        <row r="3927">
          <cell r="B3927">
            <v>89703</v>
          </cell>
          <cell r="C3927" t="str">
            <v>TE MISTURADOR DE TRANSIÇÃO, CPVC, SOLDÁVEL, DN 22MM X 3/4", INSTALADO EM RAMAL OU SUB-RAMAL DE ÁGUA - FORNECIMENTO E INSTALAÇÃO. AF_12/2014</v>
          </cell>
          <cell r="D3927" t="str">
            <v>UN</v>
          </cell>
          <cell r="E3927" t="str">
            <v>45,09</v>
          </cell>
        </row>
        <row r="3928">
          <cell r="B3928">
            <v>89704</v>
          </cell>
          <cell r="C3928" t="str">
            <v>TÊ, PVC, SERIE R, ÁGUA PLUVIAL, DN 150 X 100 MM, JUNTA ELÁSTICA, FORNECIDO E INSTALADO EM CONDUTORES VERTICAIS DE ÁGUAS PLUVIAIS. AF_12/2014</v>
          </cell>
          <cell r="D3928" t="str">
            <v>UN</v>
          </cell>
          <cell r="E3928" t="str">
            <v>157,45</v>
          </cell>
        </row>
        <row r="3929">
          <cell r="B3929">
            <v>89705</v>
          </cell>
          <cell r="C3929" t="str">
            <v>TÊ, CPVC, SOLDÁVEL, DN28MM, INSTALADO EM RAMAL OU SUB-RAMAL DE ÁGUA   FORNECIMENTO E INSTALAÇÃO. AF_12/2014</v>
          </cell>
          <cell r="D3929" t="str">
            <v>UN</v>
          </cell>
          <cell r="E3929" t="str">
            <v>25,33</v>
          </cell>
        </row>
        <row r="3930">
          <cell r="B3930">
            <v>89706</v>
          </cell>
          <cell r="C3930" t="str">
            <v>TÊ, CPVC, SOLDÁVEL, DN35MM, INSTALADO EM RAMAL OU SUB-RAMAL DE ÁGUA  FORNECIMENTO E INSTALAÇÃO. AF_12/2014</v>
          </cell>
          <cell r="D3930" t="str">
            <v>UN</v>
          </cell>
          <cell r="E3930" t="str">
            <v>53,23</v>
          </cell>
        </row>
        <row r="3931">
          <cell r="B3931">
            <v>89718</v>
          </cell>
          <cell r="C3931" t="str">
            <v>TUBO, CPVC, SOLDÁVEL, DN 35MM, INSTALADO EM RAMAL DE DISTRIBUIÇÃO DE ÁGUA   FORNECIMENTO E INSTALAÇÃO. AF_12/2014</v>
          </cell>
          <cell r="D3931" t="str">
            <v>M</v>
          </cell>
          <cell r="E3931" t="str">
            <v>48,10</v>
          </cell>
        </row>
        <row r="3932">
          <cell r="B3932">
            <v>89719</v>
          </cell>
          <cell r="C3932" t="str">
            <v>JOELHO 90 GRAUS, CPVC, SOLDÁVEL, DN 22MM, INSTALADO EM RAMAL DE DISTRIBUIÇÃO DE ÁGUA   FORNECIMENTO E INSTALAÇÃO. AF_12/2014</v>
          </cell>
          <cell r="D3932" t="str">
            <v>UN</v>
          </cell>
          <cell r="E3932" t="str">
            <v>11,22</v>
          </cell>
        </row>
        <row r="3933">
          <cell r="B3933">
            <v>89720</v>
          </cell>
          <cell r="C3933" t="str">
            <v>JOELHO 45 GRAUS, CPVC, SOLDÁVEL, DN 22MM, INSTALADO EM RAMAL DE DISTRIBUIÇÃO DE ÁGUA   FORNECIMENTO E INSTALAÇÃO. AF_12/2014</v>
          </cell>
          <cell r="D3933" t="str">
            <v>UN</v>
          </cell>
          <cell r="E3933" t="str">
            <v>13,07</v>
          </cell>
        </row>
        <row r="3934">
          <cell r="B3934">
            <v>89721</v>
          </cell>
          <cell r="C3934" t="str">
            <v>CURVA 90 GRAUS, CPVC, SOLDÁVEL, DN 22MM, INSTALADO EM RAMAL DE DISTRIBUIÇÃO DE ÁGUA - FORNECIMENTO E INSTALAÇÃO. AF_12/2014</v>
          </cell>
          <cell r="D3934" t="str">
            <v>UN</v>
          </cell>
          <cell r="E3934" t="str">
            <v>13,69</v>
          </cell>
        </row>
        <row r="3935">
          <cell r="B3935">
            <v>89723</v>
          </cell>
          <cell r="C3935" t="str">
            <v>JOELHO 90 GRAUS, CPVC, SOLDÁVEL, DN 28MM, INSTALADO EM RAMAL DE DISTRIBUIÇÃO DE ÁGUA   FORNECIMENTO E INSTALAÇÃO. AF_12/2014</v>
          </cell>
          <cell r="D3935" t="str">
            <v>UN</v>
          </cell>
          <cell r="E3935" t="str">
            <v>18,14</v>
          </cell>
        </row>
        <row r="3936">
          <cell r="B3936">
            <v>89724</v>
          </cell>
          <cell r="C3936" t="str">
            <v>JOELHO 90 GRAUS, PVC, SERIE NORMAL, ESGOTO PREDIAL, DN 40 MM, JUNTA SOLDÁVEL, FORNECIDO E INSTALADO EM RAMAL DE DESCARGA OU RAMAL DE ESGOTO SANITÁRIO. AF_12/2014</v>
          </cell>
          <cell r="D3936" t="str">
            <v>UN</v>
          </cell>
          <cell r="E3936" t="str">
            <v>11,59</v>
          </cell>
        </row>
        <row r="3937">
          <cell r="B3937">
            <v>89725</v>
          </cell>
          <cell r="C3937" t="str">
            <v>JOELHO 45 GRAUS, CPVC, SOLDÁVEL, DN 28MM, INSTALADO EM RAMAL DE DISTRIBUIÇÃO DE ÁGUA   FORNECIMENTO E INSTALAÇÃO. AF_12/2014</v>
          </cell>
          <cell r="D3937" t="str">
            <v>UN</v>
          </cell>
          <cell r="E3937" t="str">
            <v>17,71</v>
          </cell>
        </row>
        <row r="3938">
          <cell r="B3938">
            <v>89726</v>
          </cell>
          <cell r="C3938" t="str">
            <v>JOELHO 45 GRAUS, PVC, SERIE NORMAL, ESGOTO PREDIAL, DN 40 MM, JUNTA SOLDÁVEL, FORNECIDO E INSTALADO EM RAMAL DE DESCARGA OU RAMAL DE ESGOTO SANITÁRIO. AF_12/2014</v>
          </cell>
          <cell r="D3938" t="str">
            <v>UN</v>
          </cell>
          <cell r="E3938" t="str">
            <v>7,73</v>
          </cell>
        </row>
        <row r="3939">
          <cell r="B3939">
            <v>89727</v>
          </cell>
          <cell r="C3939" t="str">
            <v>CURVA 90 GRAUS, CPVC, SOLDÁVEL, DN 28MM, INSTALADO EM RAMAL DE DISTRIBUIÇÃO DE ÁGUA   FORNECIMENTO E INSTALAÇÃO. AF_12/2014</v>
          </cell>
          <cell r="D3939" t="str">
            <v>UN</v>
          </cell>
          <cell r="E3939" t="str">
            <v>19,70</v>
          </cell>
        </row>
        <row r="3940">
          <cell r="B3940">
            <v>89728</v>
          </cell>
          <cell r="C3940" t="str">
            <v>CURVA CURTA 90 GRAUS, PVC, SERIE NORMAL, ESGOTO PREDIAL, DN 40 MM, JUNTA SOLDÁVEL, FORNECIDO E INSTALADO EM RAMAL DE DESCARGA OU RAMAL DE ESGOTO SANITÁRIO. AF_12/2014</v>
          </cell>
          <cell r="D3940" t="str">
            <v>UN</v>
          </cell>
          <cell r="E3940" t="str">
            <v>12,55</v>
          </cell>
        </row>
        <row r="3941">
          <cell r="B3941">
            <v>89729</v>
          </cell>
          <cell r="C3941" t="str">
            <v>JOELHO 90 GRAUS, CPVC, SOLDÁVEL, DN 35MM, INSTALADO EM RAMAL DE DISTRIBUIÇÃO DE ÁGUA   FORNECIMENTO E INSTALAÇÃO. AF_12/2014</v>
          </cell>
          <cell r="D3941" t="str">
            <v>UN</v>
          </cell>
          <cell r="E3941" t="str">
            <v>27,20</v>
          </cell>
        </row>
        <row r="3942">
          <cell r="B3942">
            <v>89730</v>
          </cell>
          <cell r="C3942" t="str">
            <v>CURVA LONGA 90 GRAUS, PVC, SERIE NORMAL, ESGOTO PREDIAL, DN 40 MM, JUNTA SOLDÁVEL, FORNECIDO E INSTALADO EM RAMAL DE DESCARGA OU RAMAL DE ESGOTO SANITÁRIO. AF_12/2014</v>
          </cell>
          <cell r="D3942" t="str">
            <v>UN</v>
          </cell>
          <cell r="E3942" t="str">
            <v>13,81</v>
          </cell>
        </row>
        <row r="3943">
          <cell r="B3943">
            <v>89731</v>
          </cell>
          <cell r="C3943" t="str">
            <v>JOELHO 90 GRAUS, PVC, SERIE NORMAL, ESGOTO PREDIAL, DN 50 MM, JUNTA ELÁSTICA, FORNECIDO E INSTALADO EM RAMAL DE DESCARGA OU RAMAL DE ESGOTO SANITÁRIO. AF_12/2014</v>
          </cell>
          <cell r="D3943" t="str">
            <v>UN</v>
          </cell>
          <cell r="E3943" t="str">
            <v>11,62</v>
          </cell>
        </row>
        <row r="3944">
          <cell r="B3944">
            <v>89732</v>
          </cell>
          <cell r="C3944" t="str">
            <v>JOELHO 45 GRAUS, PVC, SERIE NORMAL, ESGOTO PREDIAL, DN 50 MM, JUNTA ELÁSTICA, FORNECIDO E INSTALADO EM RAMAL DE DESCARGA OU RAMAL DE ESGOTO SANITÁRIO. AF_12/2014</v>
          </cell>
          <cell r="D3944" t="str">
            <v>UN</v>
          </cell>
          <cell r="E3944" t="str">
            <v>12,54</v>
          </cell>
        </row>
        <row r="3945">
          <cell r="B3945">
            <v>89733</v>
          </cell>
          <cell r="C3945" t="str">
            <v>CURVA CURTA 90 GRAUS, PVC, SERIE NORMAL, ESGOTO PREDIAL, DN 50 MM, JUNTA ELÁSTICA, FORNECIDO E INSTALADO EM RAMAL DE DESCARGA OU RAMAL DE ESGOTO SANITÁRIO. AF_12/2014</v>
          </cell>
          <cell r="D3945" t="str">
            <v>UN</v>
          </cell>
          <cell r="E3945" t="str">
            <v>22,38</v>
          </cell>
        </row>
        <row r="3946">
          <cell r="B3946">
            <v>89734</v>
          </cell>
          <cell r="C3946" t="str">
            <v>JOELHO 45 GRAUS, CPVC, SOLDÁVEL, DN 35MM, INSTALADO EM RAMAL DE DISTRIBUIÇÃO DE ÁGUA   FORNECIMENTO E INSTALAÇÃO. AF_12/2014</v>
          </cell>
          <cell r="D3946" t="str">
            <v>UN</v>
          </cell>
          <cell r="E3946" t="str">
            <v>27,20</v>
          </cell>
        </row>
        <row r="3947">
          <cell r="B3947">
            <v>89735</v>
          </cell>
          <cell r="C3947" t="str">
            <v>CURVA LONGA 90 GRAUS, PVC, SERIE NORMAL, ESGOTO PREDIAL, DN 50 MM, JUNTA ELÁSTICA, FORNECIDO E INSTALADO EM RAMAL DE DESCARGA OU RAMAL DE ESGOTO SANITÁRIO. AF_12/2014</v>
          </cell>
          <cell r="D3947" t="str">
            <v>UN</v>
          </cell>
          <cell r="E3947" t="str">
            <v>23,88</v>
          </cell>
        </row>
        <row r="3948">
          <cell r="B3948">
            <v>89736</v>
          </cell>
          <cell r="C3948" t="str">
            <v>LUVA, CPVC, SOLDÁVEL, DN 22MM, INSTALADO EM RAMAL DE DISTRIBUIÇÃO DE ÁGUA   FORNECIMENTO E INSTALAÇÃO. AF_12/2014</v>
          </cell>
          <cell r="D3948" t="str">
            <v>UN</v>
          </cell>
          <cell r="E3948" t="str">
            <v>8,02</v>
          </cell>
        </row>
        <row r="3949">
          <cell r="B3949">
            <v>89737</v>
          </cell>
          <cell r="C3949" t="str">
            <v>JOELHO 90 GRAUS, PVC, SERIE NORMAL, ESGOTO PREDIAL, DN 75 MM, JUNTA ELÁSTICA, FORNECIDO E INSTALADO EM RAMAL DE DESCARGA OU RAMAL DE ESGOTO SANITÁRIO. AF_12/2014</v>
          </cell>
          <cell r="D3949" t="str">
            <v>UN</v>
          </cell>
          <cell r="E3949" t="str">
            <v>21,28</v>
          </cell>
        </row>
        <row r="3950">
          <cell r="B3950">
            <v>89738</v>
          </cell>
          <cell r="C3950" t="str">
            <v>LUVA DE CORRER, CPVC, SOLDÁVEL, DN 22MM, INSTALADO EM RAMAL DE DISTRIBUIÇÃO DE ÁGUA   FORNECIMENTO E INSTALAÇÃO. AF_12/2014</v>
          </cell>
          <cell r="D3950" t="str">
            <v>UN</v>
          </cell>
          <cell r="E3950" t="str">
            <v>14,54</v>
          </cell>
        </row>
        <row r="3951">
          <cell r="B3951">
            <v>89739</v>
          </cell>
          <cell r="C3951" t="str">
            <v>JOELHO 45 GRAUS, PVC, SERIE NORMAL, ESGOTO PREDIAL, DN 75 MM, JUNTA ELÁSTICA, FORNECIDO E INSTALADO EM RAMAL DE DESCARGA OU RAMAL DE ESGOTO SANITÁRIO. AF_12/2014</v>
          </cell>
          <cell r="D3951" t="str">
            <v>UN</v>
          </cell>
          <cell r="E3951" t="str">
            <v>22,58</v>
          </cell>
        </row>
        <row r="3952">
          <cell r="B3952">
            <v>89740</v>
          </cell>
          <cell r="C3952" t="str">
            <v>LUVA DE TRANSIÇÃO, CPVC, SOLDÁVEL, DN 22MM X 25MM, INSTALADO EM RAMAL DE DISTRIBUIÇÃO DE ÁGUA   FORNECIMENTO E INSTALAÇÃO. AF_12/2014</v>
          </cell>
          <cell r="D3952" t="str">
            <v>UN</v>
          </cell>
          <cell r="E3952" t="str">
            <v>7,46</v>
          </cell>
        </row>
        <row r="3953">
          <cell r="B3953">
            <v>89741</v>
          </cell>
          <cell r="C3953" t="str">
            <v>UNIÃO, CPVC, SOLDÁVEL, DN 22MM, INSTALADO EM RAMAL DE DISTRIBUIÇÃO DE ÁGUA   FORNECIMENTO E INSTALAÇÃO. AF_12/2014</v>
          </cell>
          <cell r="D3953" t="str">
            <v>UN</v>
          </cell>
          <cell r="E3953" t="str">
            <v>19,50</v>
          </cell>
        </row>
        <row r="3954">
          <cell r="B3954">
            <v>89742</v>
          </cell>
          <cell r="C3954" t="str">
            <v>CURVA CURTA 90 GRAUS, PVC, SERIE NORMAL, ESGOTO PREDIAL, DN 75 MM, JUNTA ELÁSTICA, FORNECIDO E INSTALADO EM RAMAL DE DESCARGA OU RAMAL DE ESGOTO SANITÁRIO. AF_12/2014</v>
          </cell>
          <cell r="D3954" t="str">
            <v>UN</v>
          </cell>
          <cell r="E3954" t="str">
            <v>39,92</v>
          </cell>
        </row>
        <row r="3955">
          <cell r="B3955">
            <v>89743</v>
          </cell>
          <cell r="C3955" t="str">
            <v>CURVA LONGA 90 GRAUS, PVC, SERIE NORMAL, ESGOTO PREDIAL, DN 75 MM, JUNTA ELÁSTICA, FORNECIDO E INSTALADO EM RAMAL DE DESCARGA OU RAMAL DE ESGOTO SANITÁRIO. AF_12/2014</v>
          </cell>
          <cell r="D3955" t="str">
            <v>UN</v>
          </cell>
          <cell r="E3955" t="str">
            <v>58,63</v>
          </cell>
        </row>
        <row r="3956">
          <cell r="B3956">
            <v>89744</v>
          </cell>
          <cell r="C3956" t="str">
            <v>JOELHO 90 GRAUS, PVC, SERIE NORMAL, ESGOTO PREDIAL, DN 100 MM, JUNTA ELÁSTICA, FORNECIDO E INSTALADO EM RAMAL DE DESCARGA OU RAMAL DE ESGOTO SANITÁRIO. AF_12/2014</v>
          </cell>
          <cell r="D3956" t="str">
            <v>UN</v>
          </cell>
          <cell r="E3956" t="str">
            <v>27,45</v>
          </cell>
        </row>
        <row r="3957">
          <cell r="B3957">
            <v>89746</v>
          </cell>
          <cell r="C3957" t="str">
            <v>JOELHO 45 GRAUS, PVC, SERIE NORMAL, ESGOTO PREDIAL, DN 100 MM, JUNTA ELÁSTICA, FORNECIDO E INSTALADO EM RAMAL DE DESCARGA OU RAMAL DE ESGOTO SANITÁRIO. AF_12/2014</v>
          </cell>
          <cell r="D3957" t="str">
            <v>UN</v>
          </cell>
          <cell r="E3957" t="str">
            <v>27,37</v>
          </cell>
        </row>
        <row r="3958">
          <cell r="B3958">
            <v>89747</v>
          </cell>
          <cell r="C3958" t="str">
            <v>ADAPTADOR, CPVC, SOLDÁVEL, DN 22MM, INSTALADO EM RAMAL DE DISTRIBUIÇÃO DE ÁGUA   FORNECIMENTO E INSTALAÇÃO. AF_12/2014</v>
          </cell>
          <cell r="D3958" t="str">
            <v>UN</v>
          </cell>
          <cell r="E3958" t="str">
            <v>12,33</v>
          </cell>
        </row>
        <row r="3959">
          <cell r="B3959">
            <v>89748</v>
          </cell>
          <cell r="C3959" t="str">
            <v>CURVA CURTA 90 GRAUS, PVC, SERIE NORMAL, ESGOTO PREDIAL, DN 100 MM, JUNTA ELÁSTICA, FORNECIDO E INSTALADO EM RAMAL DE DESCARGA OU RAMAL DE ESGOTO SANITÁRIO. AF_12/2014</v>
          </cell>
          <cell r="D3959" t="str">
            <v>UN</v>
          </cell>
          <cell r="E3959" t="str">
            <v>47,73</v>
          </cell>
        </row>
        <row r="3960">
          <cell r="B3960">
            <v>89749</v>
          </cell>
          <cell r="C3960" t="str">
            <v>CURVA DE TRANSPOSIÇÃO, CPVC, SOLDÁVEL, DN 22MM, INSTALADO EM RAMAL DE DISTRIBUIÇÃO DE ÁGUA   FORNECIMENTO E INSTALAÇÃO. AF_12/2014</v>
          </cell>
          <cell r="D3960" t="str">
            <v>UN</v>
          </cell>
          <cell r="E3960" t="str">
            <v>14,54</v>
          </cell>
        </row>
        <row r="3961">
          <cell r="B3961">
            <v>89750</v>
          </cell>
          <cell r="C3961" t="str">
            <v>CURVA LONGA 90 GRAUS, PVC, SERIE NORMAL, ESGOTO PREDIAL, DN 100 MM, JUNTA ELÁSTICA, FORNECIDO E INSTALADO EM RAMAL DE DESCARGA OU RAMAL DE ESGOTO SANITÁRIO. AF_12/2014</v>
          </cell>
          <cell r="D3961" t="str">
            <v>UN</v>
          </cell>
          <cell r="E3961" t="str">
            <v>83,71</v>
          </cell>
        </row>
        <row r="3962">
          <cell r="B3962">
            <v>89752</v>
          </cell>
          <cell r="C3962" t="str">
            <v>LUVA SIMPLES, PVC, SERIE NORMAL, ESGOTO PREDIAL, DN 40 MM, JUNTA SOLDÁVEL, FORNECIDO E INSTALADO EM RAMAL DE DESCARGA OU RAMAL DE ESGOTO SANITÁRIO. AF_12/2014</v>
          </cell>
          <cell r="D3962" t="str">
            <v>UN</v>
          </cell>
          <cell r="E3962" t="str">
            <v>6,88</v>
          </cell>
        </row>
        <row r="3963">
          <cell r="B3963">
            <v>89753</v>
          </cell>
          <cell r="C3963" t="str">
            <v>LUVA SIMPLES, PVC, SERIE NORMAL, ESGOTO PREDIAL, DN 50 MM, JUNTA ELÁSTICA, FORNECIDO E INSTALADO EM RAMAL DE DESCARGA OU RAMAL DE ESGOTO SANITÁRIO. AF_12/2014</v>
          </cell>
          <cell r="D3963" t="str">
            <v>UN</v>
          </cell>
          <cell r="E3963" t="str">
            <v>10,14</v>
          </cell>
        </row>
        <row r="3964">
          <cell r="B3964">
            <v>89754</v>
          </cell>
          <cell r="C3964" t="str">
            <v>LUVA DE CORRER, PVC, SERIE NORMAL, ESGOTO PREDIAL, DN 50 MM, JUNTA ELÁSTICA, FORNECIDO E INSTALADO EM RAMAL DE DESCARGA OU RAMAL DE ESGOTO SANITÁRIO. AF_12/2014</v>
          </cell>
          <cell r="D3964" t="str">
            <v>UN</v>
          </cell>
          <cell r="E3964" t="str">
            <v>21,06</v>
          </cell>
        </row>
        <row r="3965">
          <cell r="B3965">
            <v>89755</v>
          </cell>
          <cell r="C3965" t="str">
            <v>LUVA, CPVC, SOLDÁVEL, DN 28MM, INSTALADO EM RAMAL DE DISTRIBUIÇÃO DE ÁGUA   FORNECIMENTO E INSTALAÇÃO. AF_12/2014</v>
          </cell>
          <cell r="D3965" t="str">
            <v>UN</v>
          </cell>
          <cell r="E3965" t="str">
            <v>12,21</v>
          </cell>
        </row>
        <row r="3966">
          <cell r="B3966">
            <v>89756</v>
          </cell>
          <cell r="C3966" t="str">
            <v>LUVA DE CORRER, CPVC, SOLDÁVEL, DN 28MM, INSTALADO EM RAMAL DE DISTRIBUIÇÃO DE ÁGUA   FORNECIMENTO E INSTALAÇÃO. AF_12/2014</v>
          </cell>
          <cell r="D3966" t="str">
            <v>UN</v>
          </cell>
          <cell r="E3966" t="str">
            <v>19,67</v>
          </cell>
        </row>
        <row r="3967">
          <cell r="B3967">
            <v>89757</v>
          </cell>
          <cell r="C3967" t="str">
            <v>UNIÃO, CPVC, SOLDÁVEL, DN 28MM, INSTALADO EM RAMAL DE DISTRIBUIÇÃO DE ÁGUA   FORNECIMENTO E INSTALAÇÃO. AF_12/2014</v>
          </cell>
          <cell r="D3967" t="str">
            <v>UN</v>
          </cell>
          <cell r="E3967" t="str">
            <v>29,18</v>
          </cell>
        </row>
        <row r="3968">
          <cell r="B3968">
            <v>89758</v>
          </cell>
          <cell r="C3968" t="str">
            <v>CONECTOR, CPVC, SOLDÁVEL, DN 28MM X 1 , INSTALADO EM RAMAL DE DISTRIBUIÇÃO DE ÁGUA   FORNECIMENTO E INSTALAÇÃO. AF_12/2014</v>
          </cell>
          <cell r="D3968" t="str">
            <v>UN</v>
          </cell>
          <cell r="E3968" t="str">
            <v>44,69</v>
          </cell>
        </row>
        <row r="3969">
          <cell r="B3969">
            <v>89759</v>
          </cell>
          <cell r="C3969" t="str">
            <v>BUCHA DE REDUÇÃO, CPVC, SOLDÁVEL, DN 28MM X 22MM, INSTALADO EM RAMAL DE DISTRIBUIÇÃO DE ÁGUA - FORNECIMENTO E INSTALAÇÃO. AF_12/2014</v>
          </cell>
          <cell r="D3969" t="str">
            <v>UN</v>
          </cell>
          <cell r="E3969" t="str">
            <v>8,89</v>
          </cell>
        </row>
        <row r="3970">
          <cell r="B3970">
            <v>89760</v>
          </cell>
          <cell r="C3970" t="str">
            <v>LUVA, CPVC, SOLDÁVEL, DN 35MM, INSTALADO EM RAMAL DE DISTRIBUIÇÃO DE ÁGUA - FORNECIMENTO E INSTALAÇÃO. AF_12/2014</v>
          </cell>
          <cell r="D3970" t="str">
            <v>UN</v>
          </cell>
          <cell r="E3970" t="str">
            <v>19,32</v>
          </cell>
        </row>
        <row r="3971">
          <cell r="B3971">
            <v>89761</v>
          </cell>
          <cell r="C3971" t="str">
            <v>LUVA DE CORRER, CPVC, SOLDÁVEL, DN 35MM, INSTALADO EM RAMAL DE DISTRIBUIÇÃO DE ÁGUA - FORNECIMENTO E INSTALAÇÃO. AF_12/2014</v>
          </cell>
          <cell r="D3971" t="str">
            <v>UN</v>
          </cell>
          <cell r="E3971" t="str">
            <v>30,47</v>
          </cell>
        </row>
        <row r="3972">
          <cell r="B3972">
            <v>89762</v>
          </cell>
          <cell r="C3972" t="str">
            <v>UNIÃO, CPVC, SOLDÁVEL, DN35MM, INSTALADO EM RAMAL DE DISTRIBUIÇÃO DE ÁGUA - FORNECIMENTO E INSTALAÇÃO. AF_12/2014</v>
          </cell>
          <cell r="D3972" t="str">
            <v>UN</v>
          </cell>
          <cell r="E3972" t="str">
            <v>42,43</v>
          </cell>
        </row>
        <row r="3973">
          <cell r="B3973">
            <v>89763</v>
          </cell>
          <cell r="C3973" t="str">
            <v>CONECTOR, CPVC, SOLDÁVEL, DN 35MM X 1 1/4 , INSTALADO EM RAMAL DE DISTRIBUIÇÃO DE ÁGUA - FORNECIMENTO E INSTALAÇÃO. AF_12/2014</v>
          </cell>
          <cell r="D3973" t="str">
            <v>UN</v>
          </cell>
          <cell r="E3973" t="str">
            <v>160,73</v>
          </cell>
        </row>
        <row r="3974">
          <cell r="B3974">
            <v>89764</v>
          </cell>
          <cell r="C3974" t="str">
            <v>BUCHA DE REDUÇÃO, CPVC, SOLDÁVEL, DN35MM X 28MM, INSTALADO EM RAMAL DE DISTRIBUIÇÃO DE ÁGUA - FORNECIMENTO E INSTALAÇÃO. AF_12/2014</v>
          </cell>
          <cell r="D3974" t="str">
            <v>UN</v>
          </cell>
          <cell r="E3974" t="str">
            <v>32,86</v>
          </cell>
        </row>
        <row r="3975">
          <cell r="B3975">
            <v>89765</v>
          </cell>
          <cell r="C3975" t="str">
            <v>TE, CPVC, SOLDÁVEL, DN 22MM, INSTALADO EM RAMAL DE DISTRIBUIÇÃO DE ÁGUA - FORNECIMENTO E INSTALAÇÃO. AF_12/2014</v>
          </cell>
          <cell r="D3975" t="str">
            <v>UN</v>
          </cell>
          <cell r="E3975" t="str">
            <v>14,74</v>
          </cell>
        </row>
        <row r="3976">
          <cell r="B3976">
            <v>89767</v>
          </cell>
          <cell r="C3976" t="str">
            <v>TÊ MISTURADOR, CPVC, SOLDÁVEL, DN 22MM, INSTALADO EM RAMAL DE DISTRIBUIÇÃO DE ÁGUA - FORNECIMENTO E INSTALAÇÃO. AF_12/2014</v>
          </cell>
          <cell r="D3976" t="str">
            <v>UN</v>
          </cell>
          <cell r="E3976" t="str">
            <v>20,99</v>
          </cell>
        </row>
        <row r="3977">
          <cell r="B3977">
            <v>89768</v>
          </cell>
          <cell r="C3977" t="str">
            <v>TÊ, CPVC, SOLDÁVEL, DN 28MM, INSTALADO EM RAMAL DE DISTRIBUIÇÃO DE ÁGUA - FORNECIMENTO E INSTALAÇÃO. AF_12/2014</v>
          </cell>
          <cell r="D3977" t="str">
            <v>UN</v>
          </cell>
          <cell r="E3977" t="str">
            <v>21,78</v>
          </cell>
        </row>
        <row r="3978">
          <cell r="B3978">
            <v>89769</v>
          </cell>
          <cell r="C3978" t="str">
            <v>TÊ, CPVC, SOLDÁVEL, DN35MM, INSTALADO EM RAMAL DE DISTRIBUIÇÃO DE ÁGUA - FORNECIMENTO E INSTALAÇÃO. AF_12/2014</v>
          </cell>
          <cell r="D3978" t="str">
            <v>UN</v>
          </cell>
          <cell r="E3978" t="str">
            <v>49,03</v>
          </cell>
        </row>
        <row r="3979">
          <cell r="B3979">
            <v>89772</v>
          </cell>
          <cell r="C3979" t="str">
            <v>TUBO, CPVC, SOLDÁVEL, DN 54MM, INSTALADO EM PRUMADA DE ÁGUA  FORNECIMENTO E INSTALAÇÃO. AF_12/2014</v>
          </cell>
          <cell r="D3979" t="str">
            <v>M</v>
          </cell>
          <cell r="E3979" t="str">
            <v>89,51</v>
          </cell>
        </row>
        <row r="3980">
          <cell r="B3980">
            <v>89774</v>
          </cell>
          <cell r="C3980" t="str">
            <v>LUVA SIMPLES, PVC, SERIE NORMAL, ESGOTO PREDIAL, DN 75 MM, JUNTA ELÁSTICA, FORNECIDO E INSTALADO EM RAMAL DE DESCARGA OU RAMAL DE ESGOTO SANITÁRIO. AF_12/2014</v>
          </cell>
          <cell r="D3980" t="str">
            <v>UN</v>
          </cell>
          <cell r="E3980" t="str">
            <v>17,24</v>
          </cell>
        </row>
        <row r="3981">
          <cell r="B3981">
            <v>89776</v>
          </cell>
          <cell r="C3981" t="str">
            <v>LUVA DE CORRER, PVC, SERIE NORMAL, ESGOTO PREDIAL, DN 75 MM, JUNTA ELÁSTICA, FORNECIDO E INSTALADO EM RAMAL DE DESCARGA OU RAMAL DE ESGOTO SANITÁRIO. AF_12/2014</v>
          </cell>
          <cell r="D3981" t="str">
            <v>UN</v>
          </cell>
          <cell r="E3981" t="str">
            <v>25,69</v>
          </cell>
        </row>
        <row r="3982">
          <cell r="B3982">
            <v>89777</v>
          </cell>
          <cell r="C3982" t="str">
            <v>JOELHO 90 GRAUS, CPVC, SOLDÁVEL, DN 35MM, INSTALADO EM PRUMADA DE ÁGUA  FORNECIMENTO E INSTALAÇÃO. AF_12/2014</v>
          </cell>
          <cell r="D3982" t="str">
            <v>UN</v>
          </cell>
          <cell r="E3982" t="str">
            <v>25,77</v>
          </cell>
        </row>
        <row r="3983">
          <cell r="B3983">
            <v>89778</v>
          </cell>
          <cell r="C3983" t="str">
            <v>LUVA SIMPLES, PVC, SERIE NORMAL, ESGOTO PREDIAL, DN 100 MM, JUNTA ELÁSTICA, FORNECIDO E INSTALADO EM RAMAL DE DESCARGA OU RAMAL DE ESGOTO SANITÁRIO. AF_12/2014</v>
          </cell>
          <cell r="D3983" t="str">
            <v>UN</v>
          </cell>
          <cell r="E3983" t="str">
            <v>21,25</v>
          </cell>
        </row>
        <row r="3984">
          <cell r="B3984">
            <v>89779</v>
          </cell>
          <cell r="C3984" t="str">
            <v>LUVA DE CORRER, PVC, SERIE NORMAL, ESGOTO PREDIAL, DN 100 MM, JUNTA ELÁSTICA, FORNECIDO E INSTALADO EM RAMAL DE DESCARGA OU RAMAL DE ESGOTO SANITÁRIO. AF_12/2014</v>
          </cell>
          <cell r="D3984" t="str">
            <v>UN</v>
          </cell>
          <cell r="E3984" t="str">
            <v>36,89</v>
          </cell>
        </row>
        <row r="3985">
          <cell r="B3985">
            <v>89780</v>
          </cell>
          <cell r="C3985" t="str">
            <v>JOELHO 45 GRAUS, CPVC, SOLDÁVEL, DN 35MM, INSTALADO EM PRUMADA DE ÁGUA - FORNECIMENTO E INSTALAÇÃO. AF_12/2014</v>
          </cell>
          <cell r="D3985" t="str">
            <v>UN</v>
          </cell>
          <cell r="E3985" t="str">
            <v>25,77</v>
          </cell>
        </row>
        <row r="3986">
          <cell r="B3986">
            <v>89781</v>
          </cell>
          <cell r="C3986" t="str">
            <v>JOELHO 90 GRAUS, CPVC, SOLDÁVEL, DN 42MM, INSTALADO EM PRUMADA DE ÁGUA  FORNECIMENTO E INSTALAÇÃO. AF_12/2014</v>
          </cell>
          <cell r="D3986" t="str">
            <v>UN</v>
          </cell>
          <cell r="E3986" t="str">
            <v>37,86</v>
          </cell>
        </row>
        <row r="3987">
          <cell r="B3987">
            <v>89782</v>
          </cell>
          <cell r="C3987" t="str">
            <v>TE, PVC, SERIE NORMAL, ESGOTO PREDIAL, DN 40 X 40 MM, JUNTA SOLDÁVEL, FORNECIDO E INSTALADO EM RAMAL DE DESCARGA OU RAMAL DE ESGOTO SANITÁRIO. AF_12/2014</v>
          </cell>
          <cell r="D3987" t="str">
            <v>UN</v>
          </cell>
          <cell r="E3987" t="str">
            <v>13,28</v>
          </cell>
        </row>
        <row r="3988">
          <cell r="B3988">
            <v>89783</v>
          </cell>
          <cell r="C3988" t="str">
            <v>JUNÇÃO SIMPLES, PVC, SERIE NORMAL, ESGOTO PREDIAL, DN 40 MM, JUNTA SOLDÁVEL, FORNECIDO E INSTALADO EM RAMAL DE DESCARGA OU RAMAL DE ESGOTO SANITÁRIO. AF_12/2014</v>
          </cell>
          <cell r="D3988" t="str">
            <v>UN</v>
          </cell>
          <cell r="E3988" t="str">
            <v>13,68</v>
          </cell>
        </row>
        <row r="3989">
          <cell r="B3989">
            <v>89784</v>
          </cell>
          <cell r="C3989" t="str">
            <v>TE, PVC, SERIE NORMAL, ESGOTO PREDIAL, DN 50 X 50 MM, JUNTA ELÁSTICA, FORNECIDO E INSTALADO EM RAMAL DE DESCARGA OU RAMAL DE ESGOTO SANITÁRIO. AF_12/2014</v>
          </cell>
          <cell r="D3989" t="str">
            <v>UN</v>
          </cell>
          <cell r="E3989" t="str">
            <v>22,64</v>
          </cell>
        </row>
        <row r="3990">
          <cell r="B3990">
            <v>89785</v>
          </cell>
          <cell r="C3990" t="str">
            <v>JUNÇÃO SIMPLES, PVC, SERIE NORMAL, ESGOTO PREDIAL, DN 50 X 50 MM, JUNTA ELÁSTICA, FORNECIDO E INSTALADO EM RAMAL DE DESCARGA OU RAMAL DE ESGOTO SANITÁRIO. AF_12/2014</v>
          </cell>
          <cell r="D3990" t="str">
            <v>UN</v>
          </cell>
          <cell r="E3990" t="str">
            <v>25,24</v>
          </cell>
        </row>
        <row r="3991">
          <cell r="B3991">
            <v>89786</v>
          </cell>
          <cell r="C3991" t="str">
            <v>TE, PVC, SERIE NORMAL, ESGOTO PREDIAL, DN 75 X 75 MM, JUNTA ELÁSTICA, FORNECIDO E INSTALADO EM RAMAL DE DESCARGA OU RAMAL DE ESGOTO SANITÁRIO. AF_12/2014</v>
          </cell>
          <cell r="D3991" t="str">
            <v>UN</v>
          </cell>
          <cell r="E3991" t="str">
            <v>38,88</v>
          </cell>
        </row>
        <row r="3992">
          <cell r="B3992">
            <v>89787</v>
          </cell>
          <cell r="C3992" t="str">
            <v>JOELHO 45 GRAUS, CPVC, SOLDÁVEL, DN 42MM, INSTALADO EM PRUMADA DE ÁGUA  FORNECIMENTO E INSTALAÇÃO. AF_12/2014</v>
          </cell>
          <cell r="D3992" t="str">
            <v>UN</v>
          </cell>
          <cell r="E3992" t="str">
            <v>37,86</v>
          </cell>
        </row>
        <row r="3993">
          <cell r="B3993">
            <v>89788</v>
          </cell>
          <cell r="C3993" t="str">
            <v>JOELHO 90 GRAUS, CPVC, SOLDÁVEL, DN 54MM, INSTALADO EM PRUMADA DE ÁGUA  FORNECIMENTO E INSTALAÇÃO. AF_12/2014</v>
          </cell>
          <cell r="D3993" t="str">
            <v>UN</v>
          </cell>
          <cell r="E3993" t="str">
            <v>72,40</v>
          </cell>
        </row>
        <row r="3994">
          <cell r="B3994">
            <v>89789</v>
          </cell>
          <cell r="C3994" t="str">
            <v>JOELHO 45 GRAUS, CPVC, SOLDÁVEL, DN 54MM, INSTALADO EM PRUMADA DE ÁGUA  FORNECIMENTO E INSTALAÇÃO. AF_12/2014</v>
          </cell>
          <cell r="D3994" t="str">
            <v>UN</v>
          </cell>
          <cell r="E3994" t="str">
            <v>73,50</v>
          </cell>
        </row>
        <row r="3995">
          <cell r="B3995">
            <v>89790</v>
          </cell>
          <cell r="C3995" t="str">
            <v>JOELHO 90 GRAUS, CPVC, SOLDÁVEL, DN 73MM, INSTALADO EM PRUMADA DE ÁGUA  FORNECIMENTO E INSTALAÇÃO. AF_12/2014</v>
          </cell>
          <cell r="D3995" t="str">
            <v>UN</v>
          </cell>
          <cell r="E3995" t="str">
            <v>176,42</v>
          </cell>
        </row>
        <row r="3996">
          <cell r="B3996">
            <v>89791</v>
          </cell>
          <cell r="C3996" t="str">
            <v>JOELHO 45 GRAUS, CPVC, SOLDÁVEL, DN 73MM, INSTALADO EM PRUMADA DE ÁGUA  FORNECIMENTO E INSTALAÇÃO. AF_12/2014</v>
          </cell>
          <cell r="D3996" t="str">
            <v>UN</v>
          </cell>
          <cell r="E3996" t="str">
            <v>180,46</v>
          </cell>
        </row>
        <row r="3997">
          <cell r="B3997">
            <v>89792</v>
          </cell>
          <cell r="C3997" t="str">
            <v>JOELHO 90 GRAUS, CPVC, SOLDÁVEL, DN 89MM, INSTALADO EM PRUMADA DE ÁGUA  FORNECIMENTO E INSTALAÇÃO. AF_12/2014</v>
          </cell>
          <cell r="D3997" t="str">
            <v>UN</v>
          </cell>
          <cell r="E3997" t="str">
            <v>208,66</v>
          </cell>
        </row>
        <row r="3998">
          <cell r="B3998">
            <v>89793</v>
          </cell>
          <cell r="C3998" t="str">
            <v>JOELHO 45 GRAUS, CPVC, SOLDÁVEL, DN 89MM, INSTALADO EM PRUMADA DE ÁGUA  FORNECIMENTO E INSTALAÇÃO. AF_12/2014</v>
          </cell>
          <cell r="D3998" t="str">
            <v>UN</v>
          </cell>
          <cell r="E3998" t="str">
            <v>214,10</v>
          </cell>
        </row>
        <row r="3999">
          <cell r="B3999">
            <v>89794</v>
          </cell>
          <cell r="C3999" t="str">
            <v>LUVA, CPVC, SOLDÁVEL, DN 35MM, INSTALADO EM PRUMADA DE ÁGUA  FORNECIMENTO E INSTALAÇÃO. AF_12/2014</v>
          </cell>
          <cell r="D3999" t="str">
            <v>UN</v>
          </cell>
          <cell r="E3999" t="str">
            <v>18,38</v>
          </cell>
        </row>
        <row r="4000">
          <cell r="B4000">
            <v>89795</v>
          </cell>
          <cell r="C4000" t="str">
            <v>JUNÇÃO SIMPLES, PVC, SERIE NORMAL, ESGOTO PREDIAL, DN 75 X 75 MM, JUNTA ELÁSTICA, FORNECIDO E INSTALADO EM RAMAL DE DESCARGA OU RAMAL DE ESGOTO SANITÁRIO. AF_12/2014</v>
          </cell>
          <cell r="D4000" t="str">
            <v>UN</v>
          </cell>
          <cell r="E4000" t="str">
            <v>42,45</v>
          </cell>
        </row>
        <row r="4001">
          <cell r="B4001">
            <v>89796</v>
          </cell>
          <cell r="C4001" t="str">
            <v>TE, PVC, SERIE NORMAL, ESGOTO PREDIAL, DN 100 X 100 MM, JUNTA ELÁSTICA, FORNECIDO E INSTALADO EM RAMAL DE DESCARGA OU RAMAL DE ESGOTO SANITÁRIO. AF_12/2014</v>
          </cell>
          <cell r="D4001" t="str">
            <v>UN</v>
          </cell>
          <cell r="E4001" t="str">
            <v>47,00</v>
          </cell>
        </row>
        <row r="4002">
          <cell r="B4002">
            <v>89797</v>
          </cell>
          <cell r="C4002" t="str">
            <v>JUNÇÃO SIMPLES, PVC, SERIE NORMAL, ESGOTO PREDIAL, DN 100 X 100 MM, JUNTA ELÁSTICA, FORNECIDO E INSTALADO EM RAMAL DE DESCARGA OU RAMAL DE ESGOTO SANITÁRIO. AF_12/2014</v>
          </cell>
          <cell r="D4002" t="str">
            <v>UN</v>
          </cell>
          <cell r="E4002" t="str">
            <v>55,38</v>
          </cell>
        </row>
        <row r="4003">
          <cell r="B4003">
            <v>89801</v>
          </cell>
          <cell r="C4003" t="str">
            <v>JOELHO 90 GRAUS, PVC, SERIE NORMAL, ESGOTO PREDIAL, DN 50 MM, JUNTA ELÁSTICA, FORNECIDO E INSTALADO EM PRUMADA DE ESGOTO SANITÁRIO OU VENTILAÇÃO. AF_12/2014</v>
          </cell>
          <cell r="D4003" t="str">
            <v>UN</v>
          </cell>
          <cell r="E4003" t="str">
            <v>7,95</v>
          </cell>
        </row>
        <row r="4004">
          <cell r="B4004">
            <v>89802</v>
          </cell>
          <cell r="C4004" t="str">
            <v>JOELHO 45 GRAUS, PVC, SERIE NORMAL, ESGOTO PREDIAL, DN 50 MM, JUNTA ELÁSTICA, FORNECIDO E INSTALADO EM PRUMADA DE ESGOTO SANITÁRIO OU VENTILAÇÃO. AF_12/2014</v>
          </cell>
          <cell r="D4004" t="str">
            <v>UN</v>
          </cell>
          <cell r="E4004" t="str">
            <v>8,87</v>
          </cell>
        </row>
        <row r="4005">
          <cell r="B4005">
            <v>89803</v>
          </cell>
          <cell r="C4005" t="str">
            <v>CURVA CURTA 90 GRAUS, PVC, SERIE NORMAL, ESGOTO PREDIAL, DN 50 MM, JUNTA ELÁSTICA, FORNECIDO E INSTALADO EM PRUMADA DE ESGOTO SANITÁRIO OU VENTILAÇÃO. AF_12/2014</v>
          </cell>
          <cell r="D4005" t="str">
            <v>UN</v>
          </cell>
          <cell r="E4005" t="str">
            <v>18,71</v>
          </cell>
        </row>
        <row r="4006">
          <cell r="B4006">
            <v>89804</v>
          </cell>
          <cell r="C4006" t="str">
            <v>CURVA LONGA 90 GRAUS, PVC, SERIE NORMAL, ESGOTO PREDIAL, DN 50 MM, JUNTA ELÁSTICA, FORNECIDO E INSTALADO EM PRUMADA DE ESGOTO SANITÁRIO OU VENTILAÇÃO. AF_12/2014</v>
          </cell>
          <cell r="D4006" t="str">
            <v>UN</v>
          </cell>
          <cell r="E4006" t="str">
            <v>20,21</v>
          </cell>
        </row>
        <row r="4007">
          <cell r="B4007">
            <v>89805</v>
          </cell>
          <cell r="C4007" t="str">
            <v>JOELHO 90 GRAUS, PVC, SERIE NORMAL, ESGOTO PREDIAL, DN 75 MM, JUNTA ELÁSTICA, FORNECIDO E INSTALADO EM PRUMADA DE ESGOTO SANITÁRIO OU VENTILAÇÃO. AF_12/2014</v>
          </cell>
          <cell r="D4007" t="str">
            <v>UN</v>
          </cell>
          <cell r="E4007" t="str">
            <v>16,79</v>
          </cell>
        </row>
        <row r="4008">
          <cell r="B4008">
            <v>89806</v>
          </cell>
          <cell r="C4008" t="str">
            <v>JOELHO 45 GRAUS, PVC, SERIE NORMAL, ESGOTO PREDIAL, DN 75 MM, JUNTA ELÁSTICA, FORNECIDO E INSTALADO EM PRUMADA DE ESGOTO SANITÁRIO OU VENTILAÇÃO. AF_12/2014</v>
          </cell>
          <cell r="D4008" t="str">
            <v>UN</v>
          </cell>
          <cell r="E4008" t="str">
            <v>18,09</v>
          </cell>
        </row>
        <row r="4009">
          <cell r="B4009">
            <v>89807</v>
          </cell>
          <cell r="C4009" t="str">
            <v>CURVA CURTA 90 GRAUS, PVC, SERIE NORMAL, ESGOTO PREDIAL, DN 75 MM, JUNTA ELÁSTICA, FORNECIDO E INSTALADO EM PRUMADA DE ESGOTO SANITÁRIO OU VENTILAÇÃO. AF_12/2014</v>
          </cell>
          <cell r="D4009" t="str">
            <v>UN</v>
          </cell>
          <cell r="E4009" t="str">
            <v>35,43</v>
          </cell>
        </row>
        <row r="4010">
          <cell r="B4010">
            <v>89808</v>
          </cell>
          <cell r="C4010" t="str">
            <v>CURVA LONGA 90 GRAUS, PVC, SERIE NORMAL, ESGOTO PREDIAL, DN 75 MM, JUNTA ELÁSTICA, FORNECIDO E INSTALADO EM PRUMADA DE ESGOTO SANITÁRIO OU VENTILAÇÃO. AF_12/2014</v>
          </cell>
          <cell r="D4010" t="str">
            <v>UN</v>
          </cell>
          <cell r="E4010" t="str">
            <v>54,14</v>
          </cell>
        </row>
        <row r="4011">
          <cell r="B4011">
            <v>89809</v>
          </cell>
          <cell r="C4011" t="str">
            <v>JOELHO 90 GRAUS, PVC, SERIE NORMAL, ESGOTO PREDIAL, DN 100 MM, JUNTA ELÁSTICA, FORNECIDO E INSTALADO EM PRUMADA DE ESGOTO SANITÁRIO OU VENTILAÇÃO. AF_12/2014</v>
          </cell>
          <cell r="D4011" t="str">
            <v>UN</v>
          </cell>
          <cell r="E4011" t="str">
            <v>22,14</v>
          </cell>
        </row>
        <row r="4012">
          <cell r="B4012">
            <v>89810</v>
          </cell>
          <cell r="C4012" t="str">
            <v>JOELHO 45 GRAUS, PVC, SERIE NORMAL, ESGOTO PREDIAL, DN 100 MM, JUNTA ELÁSTICA, FORNECIDO E INSTALADO EM PRUMADA DE ESGOTO SANITÁRIO OU VENTILAÇÃO. AF_12/2014</v>
          </cell>
          <cell r="D4012" t="str">
            <v>UN</v>
          </cell>
          <cell r="E4012" t="str">
            <v>22,06</v>
          </cell>
        </row>
        <row r="4013">
          <cell r="B4013">
            <v>89811</v>
          </cell>
          <cell r="C4013" t="str">
            <v>CURVA CURTA 90 GRAUS, PVC, SERIE NORMAL, ESGOTO PREDIAL, DN 100 MM, JUNTA ELÁSTICA, FORNECIDO E INSTALADO EM PRUMADA DE ESGOTO SANITÁRIO OU VENTILAÇÃO. AF_12/2014</v>
          </cell>
          <cell r="D4013" t="str">
            <v>UN</v>
          </cell>
          <cell r="E4013" t="str">
            <v>42,42</v>
          </cell>
        </row>
        <row r="4014">
          <cell r="B4014">
            <v>89812</v>
          </cell>
          <cell r="C4014" t="str">
            <v>CURVA LONGA 90 GRAUS, PVC, SERIE NORMAL, ESGOTO PREDIAL, DN 100 MM, JUNTA ELÁSTICA, FORNECIDO E INSTALADO EM PRUMADA DE ESGOTO SANITÁRIO OU VENTILAÇÃO. AF_12/2014</v>
          </cell>
          <cell r="D4014" t="str">
            <v>UN</v>
          </cell>
          <cell r="E4014" t="str">
            <v>78,40</v>
          </cell>
        </row>
        <row r="4015">
          <cell r="B4015">
            <v>89813</v>
          </cell>
          <cell r="C4015" t="str">
            <v>LUVA SIMPLES, PVC, SERIE NORMAL, ESGOTO PREDIAL, DN 50 MM, JUNTA ELÁSTICA, FORNECIDO E INSTALADO EM PRUMADA DE ESGOTO SANITÁRIO OU VENTILAÇÃO. AF_12/2014</v>
          </cell>
          <cell r="D4015" t="str">
            <v>UN</v>
          </cell>
          <cell r="E4015" t="str">
            <v>8,11</v>
          </cell>
        </row>
        <row r="4016">
          <cell r="B4016">
            <v>89814</v>
          </cell>
          <cell r="C4016" t="str">
            <v>LUVA DE CORRER, PVC, SERIE NORMAL, ESGOTO PREDIAL, DN 50 MM, JUNTA ELÁSTICA, FORNECIDO E INSTALADO EM PRUMADA DE ESGOTO SANITÁRIO OU VENTILAÇÃO. AF_12/2014</v>
          </cell>
          <cell r="D4016" t="str">
            <v>UN</v>
          </cell>
          <cell r="E4016" t="str">
            <v>19,03</v>
          </cell>
        </row>
        <row r="4017">
          <cell r="B4017">
            <v>89815</v>
          </cell>
          <cell r="C4017" t="str">
            <v>LUVA DE CORRER, CPVC, SOLDÁVEL, DN 35MM, INSTALADO EM PRUMADA DE ÁGUA  FORNECIMENTO E INSTALAÇÃO. AF_12/2014</v>
          </cell>
          <cell r="D4017" t="str">
            <v>UN</v>
          </cell>
          <cell r="E4017" t="str">
            <v>29,53</v>
          </cell>
        </row>
        <row r="4018">
          <cell r="B4018">
            <v>89816</v>
          </cell>
          <cell r="C4018" t="str">
            <v>UNIÃO, CPVC, SOLDÁVEL, DN35MM, INSTALADO EM PRUMADA DE ÁGUA  FORNECIMENTO E INSTALAÇÃO. AF_12/2014</v>
          </cell>
          <cell r="D4018" t="str">
            <v>UN</v>
          </cell>
          <cell r="E4018" t="str">
            <v>41,49</v>
          </cell>
        </row>
        <row r="4019">
          <cell r="B4019">
            <v>89817</v>
          </cell>
          <cell r="C4019" t="str">
            <v>LUVA SIMPLES, PVC, SERIE NORMAL, ESGOTO PREDIAL, DN 75 MM, JUNTA ELÁSTICA, FORNECIDO E INSTALADO EM PRUMADA DE ESGOTO SANITÁRIO OU VENTILAÇÃO. AF_12/2014</v>
          </cell>
          <cell r="D4019" t="str">
            <v>UN</v>
          </cell>
          <cell r="E4019" t="str">
            <v>14,39</v>
          </cell>
        </row>
        <row r="4020">
          <cell r="B4020">
            <v>89818</v>
          </cell>
          <cell r="C4020" t="str">
            <v>CONECTOR, CPVC, SOLDÁVEL, DN 35MM X 1 1/4, INSTALADO EM PRUMADA DE ÁGUA  FORNECIMENTO E INSTALAÇÃO. AF_12/2014</v>
          </cell>
          <cell r="D4020" t="str">
            <v>UN</v>
          </cell>
          <cell r="E4020" t="str">
            <v>159,79</v>
          </cell>
        </row>
        <row r="4021">
          <cell r="B4021">
            <v>89819</v>
          </cell>
          <cell r="C4021" t="str">
            <v>LUVA DE CORRER, PVC, SERIE NORMAL, ESGOTO PREDIAL, DN 75 MM, JUNTA ELÁSTICA, FORNECIDO E INSTALADO EM PRUMADA DE ESGOTO SANITÁRIO OU VENTILAÇÃO. AF_12/2014</v>
          </cell>
          <cell r="D4021" t="str">
            <v>UN</v>
          </cell>
          <cell r="E4021" t="str">
            <v>22,84</v>
          </cell>
        </row>
        <row r="4022">
          <cell r="B4022">
            <v>89821</v>
          </cell>
          <cell r="C4022" t="str">
            <v>LUVA SIMPLES, PVC, SERIE NORMAL, ESGOTO PREDIAL, DN 100 MM, JUNTA ELÁSTICA, FORNECIDO E INSTALADO EM PRUMADA DE ESGOTO SANITÁRIO OU VENTILAÇÃO. AF_12/2014</v>
          </cell>
          <cell r="D4022" t="str">
            <v>UN</v>
          </cell>
          <cell r="E4022" t="str">
            <v>17,58</v>
          </cell>
        </row>
        <row r="4023">
          <cell r="B4023">
            <v>89822</v>
          </cell>
          <cell r="C4023" t="str">
            <v>LUVA, CPVC, SOLDÁVEL, DN 42MM, INSTALADO EM PRUMADA DE ÁGUA  FORNECIMENTO E INSTALAÇÃO. AF_12/2014</v>
          </cell>
          <cell r="D4023" t="str">
            <v>UN</v>
          </cell>
          <cell r="E4023" t="str">
            <v>23,93</v>
          </cell>
        </row>
        <row r="4024">
          <cell r="B4024">
            <v>89823</v>
          </cell>
          <cell r="C4024" t="str">
            <v>LUVA DE CORRER, PVC, SERIE NORMAL, ESGOTO PREDIAL, DN 100 MM, JUNTA ELÁSTICA, FORNECIDO E INSTALADO EM PRUMADA DE ESGOTO SANITÁRIO OU VENTILAÇÃO. AF_12/2014</v>
          </cell>
          <cell r="D4024" t="str">
            <v>UN</v>
          </cell>
          <cell r="E4024" t="str">
            <v>33,22</v>
          </cell>
        </row>
        <row r="4025">
          <cell r="B4025">
            <v>89824</v>
          </cell>
          <cell r="C4025" t="str">
            <v>LUVA DE CORRER, CPVC, SOLDÁVEL, DN 42MM, INSTALADO EM PRUMADA DE ÁGUA  FORNECIMENTO E INSTALAÇÃO. AF_12/2014</v>
          </cell>
          <cell r="D4025" t="str">
            <v>UN</v>
          </cell>
          <cell r="E4025" t="str">
            <v>39,82</v>
          </cell>
        </row>
        <row r="4026">
          <cell r="B4026">
            <v>89825</v>
          </cell>
          <cell r="C4026" t="str">
            <v>TE, PVC, SERIE NORMAL, ESGOTO PREDIAL, DN 50 X 50 MM, JUNTA ELÁSTICA, FORNECIDO E INSTALADO EM PRUMADA DE ESGOTO SANITÁRIO OU VENTILAÇÃO. AF_12/2014</v>
          </cell>
          <cell r="D4026" t="str">
            <v>UN</v>
          </cell>
          <cell r="E4026" t="str">
            <v>18,16</v>
          </cell>
        </row>
        <row r="4027">
          <cell r="B4027">
            <v>89826</v>
          </cell>
          <cell r="C4027" t="str">
            <v>LUVA DE TRANSIÇÃO, CPVC, SOLDÁVEL, DN42MM X 1.1/2, INSTALADO EM PRUMADA DE ÁGUA  FORNECIMENTO E INSTALAÇÃO. AF_12/2014</v>
          </cell>
          <cell r="D4027" t="str">
            <v>UN</v>
          </cell>
          <cell r="E4027" t="str">
            <v>163,54</v>
          </cell>
        </row>
        <row r="4028">
          <cell r="B4028">
            <v>89827</v>
          </cell>
          <cell r="C4028" t="str">
            <v>JUNÇÃO SIMPLES, PVC, SERIE NORMAL, ESGOTO PREDIAL, DN 50 X 50 MM, JUNTA ELÁSTICA, FORNECIDO E INSTALADO EM PRUMADA DE ESGOTO SANITÁRIO OU VENTILAÇÃO. AF_12/2014</v>
          </cell>
          <cell r="D4028" t="str">
            <v>UN</v>
          </cell>
          <cell r="E4028" t="str">
            <v>20,76</v>
          </cell>
        </row>
        <row r="4029">
          <cell r="B4029">
            <v>89828</v>
          </cell>
          <cell r="C4029" t="str">
            <v>UNIÃO, CPVC, SOLDÁVEL, DN42MM, INSTALADO EM PRUMADA DE ÁGUA  FORNECIMENTO E INSTALAÇÃO. AF_12/2014</v>
          </cell>
          <cell r="D4029" t="str">
            <v>UN</v>
          </cell>
          <cell r="E4029" t="str">
            <v>59,43</v>
          </cell>
        </row>
        <row r="4030">
          <cell r="B4030">
            <v>89829</v>
          </cell>
          <cell r="C4030" t="str">
            <v>TE, PVC, SERIE NORMAL, ESGOTO PREDIAL, DN 75 X 75 MM, JUNTA ELÁSTICA, FORNECIDO E INSTALADO EM PRUMADA DE ESGOTO SANITÁRIO OU VENTILAÇÃO. AF_12/2014</v>
          </cell>
          <cell r="D4030" t="str">
            <v>UN</v>
          </cell>
          <cell r="E4030" t="str">
            <v>33,17</v>
          </cell>
        </row>
        <row r="4031">
          <cell r="B4031">
            <v>89830</v>
          </cell>
          <cell r="C4031" t="str">
            <v>JUNÇÃO SIMPLES, PVC, SERIE NORMAL, ESGOTO PREDIAL, DN 75 X 75 MM, JUNTA ELÁSTICA, FORNECIDO E INSTALADO EM PRUMADA DE ESGOTO SANITÁRIO OU VENTILAÇÃO. AF_12/2014</v>
          </cell>
          <cell r="D4031" t="str">
            <v>UN</v>
          </cell>
          <cell r="E4031" t="str">
            <v>36,74</v>
          </cell>
        </row>
        <row r="4032">
          <cell r="B4032">
            <v>89831</v>
          </cell>
          <cell r="C4032" t="str">
            <v>CONECTOR, CPVC, SOLDÁVEL, DN 42MM X 1.1/2, INSTALADO EM PRUMADA DE ÁGUA  FORNECIMENTO E INSTALAÇÃO. AF_12/2014</v>
          </cell>
          <cell r="D4032" t="str">
            <v>UN</v>
          </cell>
          <cell r="E4032" t="str">
            <v>195,08</v>
          </cell>
        </row>
        <row r="4033">
          <cell r="B4033">
            <v>89832</v>
          </cell>
          <cell r="C4033" t="str">
            <v>BUCHA DE REDUÇÃO, CPVC, SOLDÁVEL, DN 42MM X 22MM, INSTALADO EM RAMAL DE DISTRIBUIÇÃO DE ÁGUA - FORNECIMENTO E INSTALAÇÃO. AF_12/2014</v>
          </cell>
          <cell r="D4033" t="str">
            <v>UN</v>
          </cell>
          <cell r="E4033" t="str">
            <v>41,62</v>
          </cell>
        </row>
        <row r="4034">
          <cell r="B4034">
            <v>89833</v>
          </cell>
          <cell r="C4034" t="str">
            <v>TE, PVC, SERIE NORMAL, ESGOTO PREDIAL, DN 100 X 100 MM, JUNTA ELÁSTICA, FORNECIDO E INSTALADO EM PRUMADA DE ESGOTO SANITÁRIO OU VENTILAÇÃO. AF_12/2014</v>
          </cell>
          <cell r="D4034" t="str">
            <v>UN</v>
          </cell>
          <cell r="E4034" t="str">
            <v>40,06</v>
          </cell>
        </row>
        <row r="4035">
          <cell r="B4035">
            <v>89834</v>
          </cell>
          <cell r="C4035" t="str">
            <v>JUNÇÃO SIMPLES, PVC, SERIE NORMAL, ESGOTO PREDIAL, DN 100 X 100 MM, JUNTA ELÁSTICA, FORNECIDO E INSTALADO EM PRUMADA DE ESGOTO SANITÁRIO OU VENTILAÇÃO. AF_12/2014</v>
          </cell>
          <cell r="D4035" t="str">
            <v>UN</v>
          </cell>
          <cell r="E4035" t="str">
            <v>48,44</v>
          </cell>
        </row>
        <row r="4036">
          <cell r="B4036">
            <v>89835</v>
          </cell>
          <cell r="C4036" t="str">
            <v>LUVA, CPVC, SOLDÁVEL, DN 54MM, INSTALADO EM PRUMADA DE ÁGUA  FORNECIMENTO E INSTALAÇÃO. AF_12/2014</v>
          </cell>
          <cell r="D4036" t="str">
            <v>UN</v>
          </cell>
          <cell r="E4036" t="str">
            <v>41,63</v>
          </cell>
        </row>
        <row r="4037">
          <cell r="B4037">
            <v>89836</v>
          </cell>
          <cell r="C4037" t="str">
            <v>LUVA DE TRANSIÇÃO, CPVC, SOLDÁVEL, DN 54MM X 2, INSTALADO EM PRUMADA DE ÁGUA  FORNECIMENTO E INSTALAÇÃO. AF_12/2014</v>
          </cell>
          <cell r="D4037" t="str">
            <v>UN</v>
          </cell>
          <cell r="E4037" t="str">
            <v>263,38</v>
          </cell>
        </row>
        <row r="4038">
          <cell r="B4038">
            <v>89837</v>
          </cell>
          <cell r="C4038" t="str">
            <v>UNIÃO, CPVC, SOLDÁVEL, DN 54MM, INSTALADO EM PRUMADA DE ÁGUA  FORNECIMENTO E INSTALAÇÃO. AF_12/2014</v>
          </cell>
          <cell r="D4038" t="str">
            <v>UN</v>
          </cell>
          <cell r="E4038" t="str">
            <v>132,63</v>
          </cell>
        </row>
        <row r="4039">
          <cell r="B4039">
            <v>89838</v>
          </cell>
          <cell r="C4039" t="str">
            <v>LUVA, CPVC, SOLDÁVEL, DN 73MM, INSTALADO EM PRUMADA DE ÁGUA  FORNECIMENTO E INSTALAÇÃO. AF_12/2014</v>
          </cell>
          <cell r="D4039" t="str">
            <v>UN</v>
          </cell>
          <cell r="E4039" t="str">
            <v>145,16</v>
          </cell>
        </row>
        <row r="4040">
          <cell r="B4040">
            <v>89839</v>
          </cell>
          <cell r="C4040" t="str">
            <v>UNIÃO, CPVC, SOLDÁVEL, DN 73MM, INSTALADO EM PRUMADA DE ÁGUA  FORNECIMENTO E INSTALAÇÃO. AF_12/2014</v>
          </cell>
          <cell r="D4040" t="str">
            <v>UN</v>
          </cell>
          <cell r="E4040" t="str">
            <v>192,20</v>
          </cell>
        </row>
        <row r="4041">
          <cell r="B4041">
            <v>89840</v>
          </cell>
          <cell r="C4041" t="str">
            <v>LUVA, CPVC, SOLDÁVEL, DN 89MM, INSTALADO EM PRUMADA DE ÁGUA  FORNECIMENTO E INSTALAÇÃO. AF_12/2014</v>
          </cell>
          <cell r="D4041" t="str">
            <v>UN</v>
          </cell>
          <cell r="E4041" t="str">
            <v>169,68</v>
          </cell>
        </row>
        <row r="4042">
          <cell r="B4042">
            <v>89841</v>
          </cell>
          <cell r="C4042" t="str">
            <v>UNIÃO, CPVC, SOLDÁVEL, DN 89MM, INSTALADO EM PRUMADA DE ÁGUA  FORNECIMENTO E INSTALAÇÃO. AF_12/2014</v>
          </cell>
          <cell r="D4042" t="str">
            <v>UN</v>
          </cell>
          <cell r="E4042" t="str">
            <v>282,09</v>
          </cell>
        </row>
        <row r="4043">
          <cell r="B4043">
            <v>89842</v>
          </cell>
          <cell r="C4043" t="str">
            <v>TÊ, CPVC, SOLDÁVEL, DN 35MM, INSTALADO EM PRUMADA DE ÁGUA  FORNECIMENTO E INSTALAÇÃO. AF_12/2014</v>
          </cell>
          <cell r="D4043" t="str">
            <v>UN</v>
          </cell>
          <cell r="E4043" t="str">
            <v>47,16</v>
          </cell>
        </row>
        <row r="4044">
          <cell r="B4044">
            <v>89844</v>
          </cell>
          <cell r="C4044" t="str">
            <v>TE, CPVC, SOLDÁVEL, DN  42MM, INSTALADO EM PRUMADA DE ÁGUA  FORNECIMENTO E INSTALAÇÃO. AF_12/2014</v>
          </cell>
          <cell r="D4044" t="str">
            <v>UN</v>
          </cell>
          <cell r="E4044" t="str">
            <v>59,88</v>
          </cell>
        </row>
        <row r="4045">
          <cell r="B4045">
            <v>89845</v>
          </cell>
          <cell r="C4045" t="str">
            <v>TÊ, CPVC, SOLDÁVEL, DN 54 MM, INSTALADO EM PRUMADA DE ÁGUA  FORNECIMENTO E INSTALAÇÃO. AF_12/2014</v>
          </cell>
          <cell r="D4045" t="str">
            <v>UN</v>
          </cell>
          <cell r="E4045" t="str">
            <v>91,99</v>
          </cell>
        </row>
        <row r="4046">
          <cell r="B4046">
            <v>89846</v>
          </cell>
          <cell r="C4046" t="str">
            <v>TÊ, CPVC, SOLDÁVEL, DN 73MM, INSTALADO EM PRUMADA DE ÁGUA  FORNECIMENTO E INSTALAÇÃO. AF_12/2014</v>
          </cell>
          <cell r="D4046" t="str">
            <v>UN</v>
          </cell>
          <cell r="E4046" t="str">
            <v>203,99</v>
          </cell>
        </row>
        <row r="4047">
          <cell r="B4047">
            <v>89847</v>
          </cell>
          <cell r="C4047" t="str">
            <v>TÊ, CPVC, SOLDÁVEL, DN 89MM, INSTALADO EM PRUMADA DE ÁGUA  FORNECIMENTO E INSTALAÇÃO. AF_12/2014</v>
          </cell>
          <cell r="D4047" t="str">
            <v>UN</v>
          </cell>
          <cell r="E4047" t="str">
            <v>252,20</v>
          </cell>
        </row>
        <row r="4048">
          <cell r="B4048">
            <v>89850</v>
          </cell>
          <cell r="C4048" t="str">
            <v>JOELHO 90 GRAUS, PVC, SERIE NORMAL, ESGOTO PREDIAL, DN 100 MM, JUNTA ELÁSTICA, FORNECIDO E INSTALADO EM SUBCOLETOR AÉREO DE ESGOTO SANITÁRIO. AF_12/2014</v>
          </cell>
          <cell r="D4048" t="str">
            <v>UN</v>
          </cell>
          <cell r="E4048" t="str">
            <v>27,03</v>
          </cell>
        </row>
        <row r="4049">
          <cell r="B4049">
            <v>89851</v>
          </cell>
          <cell r="C4049" t="str">
            <v>JOELHO 45 GRAUS, PVC, SERIE NORMAL, ESGOTO PREDIAL, DN 100 MM, JUNTA ELÁSTICA, FORNECIDO E INSTALADO EM SUBCOLETOR AÉREO DE ESGOTO SANITÁRIO. AF_12/2014</v>
          </cell>
          <cell r="D4049" t="str">
            <v>UN</v>
          </cell>
          <cell r="E4049" t="str">
            <v>26,95</v>
          </cell>
        </row>
        <row r="4050">
          <cell r="B4050">
            <v>89852</v>
          </cell>
          <cell r="C4050" t="str">
            <v>CURVA CURTA 90 GRAUS, PVC, SERIE NORMAL, ESGOTO PREDIAL, DN 100 MM, JUNTA ELÁSTICA, FORNECIDO E INSTALADO EM SUBCOLETOR AÉREO DE ESGOTO SANITÁRIO. AF_12/2014</v>
          </cell>
          <cell r="D4050" t="str">
            <v>UN</v>
          </cell>
          <cell r="E4050" t="str">
            <v>47,31</v>
          </cell>
        </row>
        <row r="4051">
          <cell r="B4051">
            <v>89853</v>
          </cell>
          <cell r="C4051" t="str">
            <v>CURVA LONGA 90 GRAUS, PVC, SERIE NORMAL, ESGOTO PREDIAL, DN 100 MM, JUNTA ELÁSTICA, FORNECIDO E INSTALADO EM SUBCOLETOR AÉREO DE ESGOTO SANITÁRIO. AF_12/2014</v>
          </cell>
          <cell r="D4051" t="str">
            <v>UN</v>
          </cell>
          <cell r="E4051" t="str">
            <v>83,29</v>
          </cell>
        </row>
        <row r="4052">
          <cell r="B4052">
            <v>89854</v>
          </cell>
          <cell r="C4052" t="str">
            <v>JOELHO 90 GRAUS, PVC, SERIE NORMAL, ESGOTO PREDIAL, DN 150 MM, JUNTA ELÁSTICA, FORNECIDO E INSTALADO EM SUBCOLETOR AÉREO DE ESGOTO SANITÁRIO. AF_12/2014</v>
          </cell>
          <cell r="D4052" t="str">
            <v>UN</v>
          </cell>
          <cell r="E4052" t="str">
            <v>103,70</v>
          </cell>
        </row>
        <row r="4053">
          <cell r="B4053">
            <v>89855</v>
          </cell>
          <cell r="C4053" t="str">
            <v>JOELHO 45 GRAUS, PVC, SERIE NORMAL, ESGOTO PREDIAL, DN 150 MM, JUNTA ELÁSTICA, FORNECIDO E INSTALADO EM SUBCOLETOR AÉREO DE ESGOTO SANITÁRIO. AF_12/2014</v>
          </cell>
          <cell r="D4053" t="str">
            <v>UN</v>
          </cell>
          <cell r="E4053" t="str">
            <v>110,95</v>
          </cell>
        </row>
        <row r="4054">
          <cell r="B4054">
            <v>89856</v>
          </cell>
          <cell r="C4054" t="str">
            <v>LUVA SIMPLES, PVC, SERIE NORMAL, ESGOTO PREDIAL, DN 100 MM, JUNTA ELÁSTICA, FORNECIDO E INSTALADO EM SUBCOLETOR AÉREO DE ESGOTO SANITÁRIO. AF_12/2014</v>
          </cell>
          <cell r="D4054" t="str">
            <v>UN</v>
          </cell>
          <cell r="E4054" t="str">
            <v>20,84</v>
          </cell>
        </row>
        <row r="4055">
          <cell r="B4055">
            <v>89857</v>
          </cell>
          <cell r="C4055" t="str">
            <v>LUVA DE CORRER, PVC, SERIE NORMAL, ESGOTO PREDIAL, DN 100 MM, JUNTA ELÁSTICA, FORNECIDO E INSTALADO EM SUBCOLETOR AÉREO DE ESGOTO SANITÁRIO. AF_12/2014</v>
          </cell>
          <cell r="D4055" t="str">
            <v>UN</v>
          </cell>
          <cell r="E4055" t="str">
            <v>36,48</v>
          </cell>
        </row>
        <row r="4056">
          <cell r="B4056">
            <v>89859</v>
          </cell>
          <cell r="C4056" t="str">
            <v>LUVA DE CORRER, PVC, SERIE NORMAL, ESGOTO PREDIAL, DN 150 MM, JUNTA ELÁSTICA, FORNECIDO E INSTALADO EM SUBCOLETOR AÉREO DE ESGOTO SANITÁRIO. AF_12/2014</v>
          </cell>
          <cell r="D4056" t="str">
            <v>UN</v>
          </cell>
          <cell r="E4056" t="str">
            <v>117,26</v>
          </cell>
        </row>
        <row r="4057">
          <cell r="B4057">
            <v>89860</v>
          </cell>
          <cell r="C4057" t="str">
            <v>TE, PVC, SERIE NORMAL, ESGOTO PREDIAL, DN 100 X 100 MM, JUNTA ELÁSTICA, FORNECIDO E INSTALADO EM SUBCOLETOR AÉREO DE ESGOTO SANITÁRIO. AF_12/2014</v>
          </cell>
          <cell r="D4057" t="str">
            <v>UN</v>
          </cell>
          <cell r="E4057" t="str">
            <v>46,58</v>
          </cell>
        </row>
        <row r="4058">
          <cell r="B4058">
            <v>89861</v>
          </cell>
          <cell r="C4058" t="str">
            <v>JUNÇÃO SIMPLES, PVC, SERIE NORMAL, ESGOTO PREDIAL, DN 100 X 100 MM, JUNTA ELÁSTICA, FORNECIDO E INSTALADO EM SUBCOLETOR AÉREO DE ESGOTO SANITÁRIO. AF_12/2014</v>
          </cell>
          <cell r="D4058" t="str">
            <v>UN</v>
          </cell>
          <cell r="E4058" t="str">
            <v>54,96</v>
          </cell>
        </row>
        <row r="4059">
          <cell r="B4059">
            <v>89862</v>
          </cell>
          <cell r="C4059" t="str">
            <v>TE, PVC, SERIE NORMAL, ESGOTO PREDIAL, DN 150 X 150 MM, JUNTA ELÁSTICA, FORNECIDO E INSTALADO EM SUBCOLETOR AÉREO DE ESGOTO SANITÁRIO. AF_12/2014</v>
          </cell>
          <cell r="D4059" t="str">
            <v>UN</v>
          </cell>
          <cell r="E4059" t="str">
            <v>104,37</v>
          </cell>
        </row>
        <row r="4060">
          <cell r="B4060">
            <v>89863</v>
          </cell>
          <cell r="C4060" t="str">
            <v>JUNÇÃO SIMPLES, PVC, SERIE NORMAL, ESGOTO PREDIAL, DN 150 X 150 MM, JUNTA ELÁSTICA, FORNECIDO E INSTALADO EM SUBCOLETOR AÉREO DE ESGOTO SANITÁRIO. AF_12/2014</v>
          </cell>
          <cell r="D4060" t="str">
            <v>UN</v>
          </cell>
          <cell r="E4060" t="str">
            <v>244,42</v>
          </cell>
        </row>
        <row r="4061">
          <cell r="B4061">
            <v>89866</v>
          </cell>
          <cell r="C4061" t="str">
            <v>JOELHO 90 GRAUS, PVC, SOLDÁVEL, DN 25MM, INSTALADO EM DRENO DE AR-CONDICIONADO - FORNECIMENTO E INSTALAÇÃO. AF_12/2014</v>
          </cell>
          <cell r="D4061" t="str">
            <v>UN</v>
          </cell>
          <cell r="E4061" t="str">
            <v>5,09</v>
          </cell>
        </row>
        <row r="4062">
          <cell r="B4062">
            <v>89867</v>
          </cell>
          <cell r="C4062" t="str">
            <v>JOELHO 45 GRAUS, PVC, SOLDÁVEL, DN 25MM, INSTALADO EM DRENO DE AR-CONDICIONADO - FORNECIMENTO E INSTALAÇÃO. AF_12/2014</v>
          </cell>
          <cell r="D4062" t="str">
            <v>UN</v>
          </cell>
          <cell r="E4062" t="str">
            <v>6,10</v>
          </cell>
        </row>
        <row r="4063">
          <cell r="B4063">
            <v>89868</v>
          </cell>
          <cell r="C4063" t="str">
            <v>LUVA, PVC, SOLDÁVEL, DN 25MM, INSTALADO EM DRENO DE AR-CONDICIONADO - FORNECIMENTO E INSTALAÇÃO. AF_12/2014</v>
          </cell>
          <cell r="D4063" t="str">
            <v>UN</v>
          </cell>
          <cell r="E4063" t="str">
            <v>3,94</v>
          </cell>
        </row>
        <row r="4064">
          <cell r="B4064">
            <v>89869</v>
          </cell>
          <cell r="C4064" t="str">
            <v>TE, PVC, SOLDÁVEL, DN 25MM, INSTALADO EM DRENO DE AR-CONDICIONADO - FORNECIMENTO E INSTALAÇÃO. AF_12/2014</v>
          </cell>
          <cell r="D4064" t="str">
            <v>UN</v>
          </cell>
          <cell r="E4064" t="str">
            <v>8,46</v>
          </cell>
        </row>
        <row r="4065">
          <cell r="B4065">
            <v>89979</v>
          </cell>
          <cell r="C4065" t="str">
            <v>LUVA COM BUCHA DE LATÃO, PVC, SOLDÁVEL, DN 32MM X 1 , INSTALADO EM RAMAL OU SUB-RAMAL DE ÁGUA   FORNECIMENTO E INSTALAÇÃO. AF_12/2014</v>
          </cell>
          <cell r="D4065" t="str">
            <v>UN</v>
          </cell>
          <cell r="E4065" t="str">
            <v>30,96</v>
          </cell>
        </row>
        <row r="4066">
          <cell r="B4066">
            <v>89981</v>
          </cell>
          <cell r="C4066" t="str">
            <v>LUVA SOLDÁVEL E COM BUCHA DE LATÃO, PVC, SOLDÁVEL, DN 32MM X 1 , INSTALADO EM PRUMADA DE ÁGUA   FORNECIMENTO E INSTALAÇÃO. AF_12/2014</v>
          </cell>
          <cell r="D4066" t="str">
            <v>UN</v>
          </cell>
          <cell r="E4066" t="str">
            <v>28,00</v>
          </cell>
        </row>
        <row r="4067">
          <cell r="B4067">
            <v>90373</v>
          </cell>
          <cell r="C4067" t="str">
            <v>JOELHO 90 GRAUS COM BUCHA DE LATÃO, PVC, SOLDÁVEL, DN 25MM, X 1/2 INSTALADO EM RAMAL OU SUB-RAMAL DE ÁGUA - FORNECIMENTO E INSTALAÇÃO. AF_12/2014</v>
          </cell>
          <cell r="D4067" t="str">
            <v>UN</v>
          </cell>
          <cell r="E4067" t="str">
            <v>15,56</v>
          </cell>
        </row>
        <row r="4068">
          <cell r="B4068">
            <v>90374</v>
          </cell>
          <cell r="C4068" t="str">
            <v>TÊ COM BUCHA DE LATÃO NA BOLSA CENTRAL, PVC, SOLDÁVEL, DN 25MM X 3/4, INSTALADO EM RAMAL OU SUB-RAMAL DE ÁGUA - FORNECIMENTO E INSTALAÇÃO. AF_03/2015</v>
          </cell>
          <cell r="D4068" t="str">
            <v>UN</v>
          </cell>
          <cell r="E4068" t="str">
            <v>24,79</v>
          </cell>
        </row>
        <row r="4069">
          <cell r="B4069">
            <v>92287</v>
          </cell>
          <cell r="C4069" t="str">
            <v>COTOVELO EM COBRE, DN 22 MM, 90 GRAUS, SEM ANEL DE SOLDA, INSTALADO EM PRUMADA DE HIDRÁULICA PREDIAL - FORNECIMENTO E INSTALAÇÃO. AF_04/2022</v>
          </cell>
          <cell r="D4069" t="str">
            <v>UN</v>
          </cell>
          <cell r="E4069" t="str">
            <v>18,85</v>
          </cell>
        </row>
        <row r="4070">
          <cell r="B4070">
            <v>92288</v>
          </cell>
          <cell r="C4070" t="str">
            <v>COTOVELO EM COBRE, DN 28 MM, 90 GRAUS, SEM ANEL DE SOLDA, INSTALADO EM PRUMADA DE HIDRÁULICA PREDIAL - FORNECIMENTO E INSTALAÇÃO. AF_04/2022</v>
          </cell>
          <cell r="D4070" t="str">
            <v>UN</v>
          </cell>
          <cell r="E4070" t="str">
            <v>30,13</v>
          </cell>
        </row>
        <row r="4071">
          <cell r="B4071">
            <v>92289</v>
          </cell>
          <cell r="C4071" t="str">
            <v>COTOVELO EM COBRE, DN 35 MM, 90 GRAUS, SEM ANEL DE SOLDA, INSTALADO EM PRUMADA DE HIDRÁULICA PREDIAL - FORNECIMENTO E INSTALAÇÃO. AF_04/2022</v>
          </cell>
          <cell r="D4071" t="str">
            <v>UN</v>
          </cell>
          <cell r="E4071" t="str">
            <v>54,39</v>
          </cell>
        </row>
        <row r="4072">
          <cell r="B4072">
            <v>92290</v>
          </cell>
          <cell r="C4072" t="str">
            <v>COTOVELO EM COBRE, DN 42 MM, 90 GRAUS, SEM ANEL DE SOLDA, INSTALADO EM PRUMADA DE HIDRÁULICA PREDIAL - FORNECIMENTO E INSTALAÇÃO. AF_04/2022</v>
          </cell>
          <cell r="D4072" t="str">
            <v>UN</v>
          </cell>
          <cell r="E4072" t="str">
            <v>83,19</v>
          </cell>
        </row>
        <row r="4073">
          <cell r="B4073">
            <v>92291</v>
          </cell>
          <cell r="C4073" t="str">
            <v>COTOVELO EM COBRE, DN 54 MM, 90 GRAUS, SEM ANEL DE SOLDA, INSTALADO EM PRUMADA DE HIDRÁULICA PREDIAL - FORNECIMENTO E INSTALAÇÃO. AF_04/2022</v>
          </cell>
          <cell r="D4073" t="str">
            <v>UN</v>
          </cell>
          <cell r="E4073" t="str">
            <v>129,64</v>
          </cell>
        </row>
        <row r="4074">
          <cell r="B4074">
            <v>92292</v>
          </cell>
          <cell r="C4074" t="str">
            <v>COTOVELO EM COBRE, DN 66 MM, 90 GRAUS, SEM ANEL DE SOLDA, INSTALADO EM PRUMADA DE HIDRÁULICA PREDIAL - FORNECIMENTO E INSTALAÇÃO. AF_04/2022</v>
          </cell>
          <cell r="D4074" t="str">
            <v>UN</v>
          </cell>
          <cell r="E4074" t="str">
            <v>408,80</v>
          </cell>
        </row>
        <row r="4075">
          <cell r="B4075">
            <v>92293</v>
          </cell>
          <cell r="C4075" t="str">
            <v>LUVA EM COBRE, DN 22 MM, SEM ANEL DE SOLDA, INSTALADO EM PRUMADA DE HIDRÁULICA PREDIAL - FORNECIMENTO E INSTALAÇÃO. AF_04/2022</v>
          </cell>
          <cell r="D4075" t="str">
            <v>UN</v>
          </cell>
          <cell r="E4075" t="str">
            <v>10,56</v>
          </cell>
        </row>
        <row r="4076">
          <cell r="B4076">
            <v>92294</v>
          </cell>
          <cell r="C4076" t="str">
            <v>LUVA EM COBRE, DN 28 MM, SEM ANEL DE SOLDA, INSTALADO EM PRUMADA DE HIDRÁULICA PREDIAL - FORNECIMENTO E INSTALAÇÃO. AF_04/2022</v>
          </cell>
          <cell r="D4076" t="str">
            <v>UN</v>
          </cell>
          <cell r="E4076" t="str">
            <v>18,25</v>
          </cell>
        </row>
        <row r="4077">
          <cell r="B4077">
            <v>92295</v>
          </cell>
          <cell r="C4077" t="str">
            <v>LUVA EM COBRE, DN 35 MM, SEM ANEL DE SOLDA, INSTALADO EM PRUMADA DE HIDRÁULICA PREDIAL - FORNECIMENTO E INSTALAÇÃO. AF_04/2022</v>
          </cell>
          <cell r="D4077" t="str">
            <v>UN</v>
          </cell>
          <cell r="E4077" t="str">
            <v>35,23</v>
          </cell>
        </row>
        <row r="4078">
          <cell r="B4078">
            <v>92296</v>
          </cell>
          <cell r="C4078" t="str">
            <v>LUVA EM COBRE, DN 42 MM, SEM ANEL DE SOLDA, INSTALADO EM PRUMADA DE HIDRÁULICA PREDIAL - FORNECIMENTO E INSTALAÇÃO. AF_04/2022</v>
          </cell>
          <cell r="D4078" t="str">
            <v>UN</v>
          </cell>
          <cell r="E4078" t="str">
            <v>46,89</v>
          </cell>
        </row>
        <row r="4079">
          <cell r="B4079">
            <v>92297</v>
          </cell>
          <cell r="C4079" t="str">
            <v>LUVA EM COBRE, DN 54 MM, SEM ANEL DE SOLDA, INSTALADO EM PRUMADA DE HIDRÁULICA PREDIAL - FORNECIMENTO E INSTALAÇÃO. AF_04/2022</v>
          </cell>
          <cell r="D4079" t="str">
            <v>UN</v>
          </cell>
          <cell r="E4079" t="str">
            <v>73,25</v>
          </cell>
        </row>
        <row r="4080">
          <cell r="B4080">
            <v>92298</v>
          </cell>
          <cell r="C4080" t="str">
            <v>LUVA EM COBRE, DN 66 MM, SEM ANEL DE SOLDA, INSTALADO EM PRUMADA DE HIDRÁULICA PREDIAL - FORNECIMENTO E INSTALAÇÃO. AF_04/2022</v>
          </cell>
          <cell r="D4080" t="str">
            <v>UN</v>
          </cell>
          <cell r="E4080" t="str">
            <v>209,88</v>
          </cell>
        </row>
        <row r="4081">
          <cell r="B4081">
            <v>92299</v>
          </cell>
          <cell r="C4081" t="str">
            <v>TE EM COBRE, DN 22 MM, SEM ANEL DE SOLDA, INSTALADO EM PRUMADA DE HIDRÁULICA PREDIAL - FORNECIMENTO E INSTALAÇÃO. AF_04/2022</v>
          </cell>
          <cell r="D4081" t="str">
            <v>UN</v>
          </cell>
          <cell r="E4081" t="str">
            <v>24,77</v>
          </cell>
        </row>
        <row r="4082">
          <cell r="B4082">
            <v>92300</v>
          </cell>
          <cell r="C4082" t="str">
            <v>TE EM COBRE, DN 28 MM, SEM ANEL DE SOLDA, INSTALADO EM PRUMADA DE HIDRÁULICA PREDIAL - FORNECIMENTO E INSTALAÇÃO. AF_04/2022</v>
          </cell>
          <cell r="D4082" t="str">
            <v>UN</v>
          </cell>
          <cell r="E4082" t="str">
            <v>38,20</v>
          </cell>
        </row>
        <row r="4083">
          <cell r="B4083">
            <v>92301</v>
          </cell>
          <cell r="C4083" t="str">
            <v>TE EM COBRE, DN 35 MM, SEM ANEL DE SOLDA, INSTALADO EM PRUMADA DE HIDRÁULICA PREDIAL - FORNECIMENTO E INSTALAÇÃO. AF_04/2022</v>
          </cell>
          <cell r="D4083" t="str">
            <v>UN</v>
          </cell>
          <cell r="E4083" t="str">
            <v>77,48</v>
          </cell>
        </row>
        <row r="4084">
          <cell r="B4084">
            <v>92302</v>
          </cell>
          <cell r="C4084" t="str">
            <v>TE EM COBRE, DN 42 MM, SEM ANEL DE SOLDA, INSTALADO EM PRUMADA DE HIDRÁULICA PREDIAL - FORNECIMENTO E INSTALAÇÃO. AF_04/2022</v>
          </cell>
          <cell r="D4084" t="str">
            <v>UN</v>
          </cell>
          <cell r="E4084" t="str">
            <v>102,74</v>
          </cell>
        </row>
        <row r="4085">
          <cell r="B4085">
            <v>92303</v>
          </cell>
          <cell r="C4085" t="str">
            <v>TE EM COBRE, DN 54 MM, SEM ANEL DE SOLDA, INSTALADO EM PRUMADA DE HIDRÁULICA PREDIAL - FORNECIMENTO E INSTALAÇÃO. AF_04/2022</v>
          </cell>
          <cell r="D4085" t="str">
            <v>UN</v>
          </cell>
          <cell r="E4085" t="str">
            <v>190,72</v>
          </cell>
        </row>
        <row r="4086">
          <cell r="B4086">
            <v>92304</v>
          </cell>
          <cell r="C4086" t="str">
            <v>TE EM COBRE, DN 66 MM, SEM ANEL DE SOLDA, INSTALADO EM PRUMADA DE HIDRÁULICA PREDIAL - FORNECIMENTO E INSTALAÇÃO. AF_04/2022</v>
          </cell>
          <cell r="D4086" t="str">
            <v>UN</v>
          </cell>
          <cell r="E4086" t="str">
            <v>502,16</v>
          </cell>
        </row>
        <row r="4087">
          <cell r="B4087">
            <v>92311</v>
          </cell>
          <cell r="C4087" t="str">
            <v>COTOVELO EM COBRE, DN 15 MM, 90 GRAUS, SEM ANEL DE SOLDA, INSTALADO EM RAMAL DE DISTRIBUIÇÃO  FORNECIMENTO E INSTALAÇÃO. AF_12/2015</v>
          </cell>
          <cell r="D4087" t="str">
            <v>UN</v>
          </cell>
          <cell r="E4087" t="str">
            <v>12,81</v>
          </cell>
        </row>
        <row r="4088">
          <cell r="B4088">
            <v>92312</v>
          </cell>
          <cell r="C4088" t="str">
            <v>COTOVELO EM COBRE, DN 22 MM, 90 GRAUS, SEM ANEL DE SOLDA, INSTALADO EM RAMAL DE DISTRIBUIÇÃO DE HIDRÁULICA PREDIAL - FORNECIMENTO E INSTALAÇÃO. AF_04/2022</v>
          </cell>
          <cell r="D4088" t="str">
            <v>UN</v>
          </cell>
          <cell r="E4088" t="str">
            <v>22,29</v>
          </cell>
        </row>
        <row r="4089">
          <cell r="B4089">
            <v>92313</v>
          </cell>
          <cell r="C4089" t="str">
            <v>COTOVELO EM COBRE, DN 28 MM, 90 GRAUS, SEM ANEL DE SOLDA, INSTALADO EM RAMAL DE DISTRIBUIÇÃO DE HIDRÁULICA PREDIAL - FORNECIMENTO E INSTALAÇÃO. AF_04/2022</v>
          </cell>
          <cell r="D4089" t="str">
            <v>UN</v>
          </cell>
          <cell r="E4089" t="str">
            <v>33,31</v>
          </cell>
        </row>
        <row r="4090">
          <cell r="B4090">
            <v>92314</v>
          </cell>
          <cell r="C4090" t="str">
            <v>LUVA EM COBRE, DN 15 MM, SEM ANEL DE SOLDA, INSTALADO EM RAMAL DE DISTRIBUIÇÃO DE HIDRÁULICA PREDIAL - FORNECIMENTO E INSTALAÇÃO. AF_04/2022</v>
          </cell>
          <cell r="D4090" t="str">
            <v>UN</v>
          </cell>
          <cell r="E4090" t="str">
            <v>8,45</v>
          </cell>
        </row>
        <row r="4091">
          <cell r="B4091">
            <v>92315</v>
          </cell>
          <cell r="C4091" t="str">
            <v>LUVA EM COBRE, DN 22 MM, SEM ANEL DE SOLDA, INSTALADO EM RAMAL DE DISTRIBUIÇÃO DE HIDRÁULICA PREDIAL - FORNECIMENTO E INSTALAÇÃO. AF_04/2022</v>
          </cell>
          <cell r="D4091" t="str">
            <v>UN</v>
          </cell>
          <cell r="E4091" t="str">
            <v>12,87</v>
          </cell>
        </row>
        <row r="4092">
          <cell r="B4092">
            <v>92316</v>
          </cell>
          <cell r="C4092" t="str">
            <v>LUVA EM COBRE, DN 28 MM, SEM ANEL DE SOLDA, INSTALADO EM RAMAL DE DISTRIBUIÇÃO DE HIDRÁULICA PREDIAL - FORNECIMENTO E INSTALAÇÃO. AF_04/2022</v>
          </cell>
          <cell r="D4092" t="str">
            <v>UN</v>
          </cell>
          <cell r="E4092" t="str">
            <v>20,38</v>
          </cell>
        </row>
        <row r="4093">
          <cell r="B4093">
            <v>92317</v>
          </cell>
          <cell r="C4093" t="str">
            <v>TE EM COBRE, DN 15 MM, SEM ANEL DE SOLDA, INSTALADO EM RAMAL DE DISTRIBUIÇÃO DE HIDRÁULICA PREDIAL - FORNECIMENTO E INSTALAÇÃO. AF_04/2022</v>
          </cell>
          <cell r="D4093" t="str">
            <v>UN</v>
          </cell>
          <cell r="E4093" t="str">
            <v>17,86</v>
          </cell>
        </row>
        <row r="4094">
          <cell r="B4094">
            <v>92318</v>
          </cell>
          <cell r="C4094" t="str">
            <v>TE EM COBRE, DN 22 MM, SEM ANEL DE SOLDA, INSTALADO EM RAMAL DE DISTRIBUIÇÃO DE HIDRÁULICA PREDIAL - FORNECIMENTO E INSTALAÇÃO. AF_04/2022</v>
          </cell>
          <cell r="D4094" t="str">
            <v>UN</v>
          </cell>
          <cell r="E4094" t="str">
            <v>29,38</v>
          </cell>
        </row>
        <row r="4095">
          <cell r="B4095">
            <v>92319</v>
          </cell>
          <cell r="C4095" t="str">
            <v>TE EM COBRE, DN 28 MM, SEM ANEL DE SOLDA, INSTALADO EM RAMAL DE DISTRIBUIÇÃO DE HIDRÁULICA PREDIAL - FORNECIMENTO E INSTALAÇÃO. AF_04/2022</v>
          </cell>
          <cell r="D4095" t="str">
            <v>UN</v>
          </cell>
          <cell r="E4095" t="str">
            <v>42,45</v>
          </cell>
        </row>
        <row r="4096">
          <cell r="B4096">
            <v>92326</v>
          </cell>
          <cell r="C4096" t="str">
            <v>COTOVELO EM COBRE, DN 15 MM, 90 GRAUS, SEM ANEL DE SOLDA, INSTALADO EM RAMAL E SUB-RAMAL DE HIDRÁULICA PREDIAL - FORNECIMENTO E INSTALAÇÃO. AF_04/2022</v>
          </cell>
          <cell r="D4096" t="str">
            <v>UN</v>
          </cell>
          <cell r="E4096" t="str">
            <v>13,34</v>
          </cell>
        </row>
        <row r="4097">
          <cell r="B4097">
            <v>92327</v>
          </cell>
          <cell r="C4097" t="str">
            <v>COTOVELO EM COBRE, DN 22 MM, 90 GRAUS, SEM ANEL DE SOLDA, INSTALADO EM RAMAL E SUB-RAMAL DE HIDRÁULICA PREDIAL - FORNECIMENTO E INSTALAÇÃO. AF_04/2022</v>
          </cell>
          <cell r="D4097" t="str">
            <v>UN</v>
          </cell>
          <cell r="E4097" t="str">
            <v>24,86</v>
          </cell>
        </row>
        <row r="4098">
          <cell r="B4098">
            <v>92328</v>
          </cell>
          <cell r="C4098" t="str">
            <v>COTOVELO EM COBRE, DN 28 MM, 90 GRAUS, SEM ANEL DE SOLDA, INSTALADO EM RAMAL E SUB-RAMAL DE HIDRÁULICA PREDIAL - FORNECIMENTO E INSTALAÇÃO. AF_04/2022</v>
          </cell>
          <cell r="D4098" t="str">
            <v>UN</v>
          </cell>
          <cell r="E4098" t="str">
            <v>37,89</v>
          </cell>
        </row>
        <row r="4099">
          <cell r="B4099">
            <v>92329</v>
          </cell>
          <cell r="C4099" t="str">
            <v>LUVA EM COBRE, DN 15 MM, SEM ANEL DE SOLDA, INSTALADO EM RAMAL E SUB-RAMAL DE HIDRÁULICA PREDIAL - FORNECIMENTO E INSTALAÇÃO. AF_04/2022</v>
          </cell>
          <cell r="D4099" t="str">
            <v>UN</v>
          </cell>
          <cell r="E4099" t="str">
            <v>8,60</v>
          </cell>
        </row>
        <row r="4100">
          <cell r="B4100">
            <v>92330</v>
          </cell>
          <cell r="C4100" t="str">
            <v>LUVA EM COBRE, DN 22 MM, SEM ANEL DE SOLDA, INSTALADO EM RAMAL E SUB-RAMAL DE HIDRÁULICA PREDIAL - FORNECIMENTO E INSTALAÇÃO. AF_04/2022</v>
          </cell>
          <cell r="D4100" t="str">
            <v>UN</v>
          </cell>
          <cell r="E4100" t="str">
            <v>14,59</v>
          </cell>
        </row>
        <row r="4101">
          <cell r="B4101">
            <v>92331</v>
          </cell>
          <cell r="C4101" t="str">
            <v>LUVA EM COBRE, DN 28 MM, SEM ANEL DE SOLDA, INSTALADO EM RAMAL E SUB-RAMAL DE HIDRÁULICA PREDIAL - FORNECIMENTO E INSTALAÇÃO. AF_04/2022</v>
          </cell>
          <cell r="D4101" t="str">
            <v>UN</v>
          </cell>
          <cell r="E4101" t="str">
            <v>23,47</v>
          </cell>
        </row>
        <row r="4102">
          <cell r="B4102">
            <v>92332</v>
          </cell>
          <cell r="C4102" t="str">
            <v>TE EM COBRE, DN 15 MM, SEM ANEL DE SOLDA, INSTALADO EM RAMAL E SUB-RAMAL DE HIDRÁULICA PREDIAL - FORNECIMENTO E INSTALAÇÃO. AF_04/2022</v>
          </cell>
          <cell r="D4102" t="str">
            <v>UN</v>
          </cell>
          <cell r="E4102" t="str">
            <v>18,16</v>
          </cell>
        </row>
        <row r="4103">
          <cell r="B4103">
            <v>92333</v>
          </cell>
          <cell r="C4103" t="str">
            <v>TE EM COBRE, DN 22 MM, SEM ANEL DE SOLDA, INSTALADO EM RAMAL E SUB-RAMAL DE HIDRÁULICA PREDIAL - FORNECIMENTO E INSTALAÇÃO. AF_04/2022</v>
          </cell>
          <cell r="D4103" t="str">
            <v>UN</v>
          </cell>
          <cell r="E4103" t="str">
            <v>32,79</v>
          </cell>
        </row>
        <row r="4104">
          <cell r="B4104">
            <v>92334</v>
          </cell>
          <cell r="C4104" t="str">
            <v>TE EM COBRE, DN 28 MM, SEM ANEL DE SOLDA, INSTALADO EM RAMAL E SUB-RAMAL DE HIDRÁULICA PREDIAL - FORNECIMENTO E INSTALAÇÃO. AF_04/2022</v>
          </cell>
          <cell r="D4104" t="str">
            <v>UN</v>
          </cell>
          <cell r="E4104" t="str">
            <v>48,56</v>
          </cell>
        </row>
        <row r="4105">
          <cell r="B4105">
            <v>92344</v>
          </cell>
          <cell r="C4105" t="str">
            <v>NIPLE, EM FERRO GALVANIZADO, DN 50 (2"), CONEXÃO ROSQUEADA, INSTALADO EM PRUMADAS - FORNECIMENTO E INSTALAÇÃO. AF_10/2020</v>
          </cell>
          <cell r="D4105" t="str">
            <v>UN</v>
          </cell>
          <cell r="E4105" t="str">
            <v>52,39</v>
          </cell>
        </row>
        <row r="4106">
          <cell r="B4106">
            <v>92345</v>
          </cell>
          <cell r="C4106" t="str">
            <v>LUVA, EM FERRO GALVANIZADO, DN 50 (2"), CONEXÃO ROSQUEADA, INSTALADO EM PRUMADAS - FORNECIMENTO E INSTALAÇÃO. AF_10/2020</v>
          </cell>
          <cell r="D4106" t="str">
            <v>UN</v>
          </cell>
          <cell r="E4106" t="str">
            <v>52,37</v>
          </cell>
        </row>
        <row r="4107">
          <cell r="B4107">
            <v>92346</v>
          </cell>
          <cell r="C4107" t="str">
            <v>NIPLE, EM FERRO GALVANIZADO, DN 65 (2 1/2"), CONEXÃO ROSQUEADA, INSTALADO EM PRUMADAS - FORNECIMENTO E INSTALAÇÃO. AF_10/2020</v>
          </cell>
          <cell r="D4107" t="str">
            <v>UN</v>
          </cell>
          <cell r="E4107" t="str">
            <v>68,40</v>
          </cell>
        </row>
        <row r="4108">
          <cell r="B4108">
            <v>92347</v>
          </cell>
          <cell r="C4108" t="str">
            <v>LUVA, EM FERRO GALVANIZADO, DN 65 (2 1/2"), CONEXÃO ROSQUEADA, INSTALADO EM PRUMADAS - FORNECIMENTO E INSTALAÇÃO. AF_10/2020</v>
          </cell>
          <cell r="D4108" t="str">
            <v>UN</v>
          </cell>
          <cell r="E4108" t="str">
            <v>75,86</v>
          </cell>
        </row>
        <row r="4109">
          <cell r="B4109">
            <v>92348</v>
          </cell>
          <cell r="C4109" t="str">
            <v>NIPLE, EM FERRO GALVANIZADO, DN 80 (3"), CONEXÃO ROSQUEADA, INSTALADO EM PRUMADAS - FORNECIMENTO E INSTALAÇÃO. AF_10/2020</v>
          </cell>
          <cell r="D4109" t="str">
            <v>UN</v>
          </cell>
          <cell r="E4109" t="str">
            <v>95,29</v>
          </cell>
        </row>
        <row r="4110">
          <cell r="B4110">
            <v>92349</v>
          </cell>
          <cell r="C4110" t="str">
            <v>LUVA, EM FERRO GALVANIZADO, DN 80 (3"), CONEXÃO ROSQUEADA, INSTALADO EM PRUMADAS - FORNECIMENTO E INSTALAÇÃO. AF_10/2020</v>
          </cell>
          <cell r="D4110" t="str">
            <v>UN</v>
          </cell>
          <cell r="E4110" t="str">
            <v>101,93</v>
          </cell>
        </row>
        <row r="4111">
          <cell r="B4111">
            <v>92350</v>
          </cell>
          <cell r="C4111" t="str">
            <v>JOELHO 45 GRAUS, EM FERRO GALVANIZADO, DN 50 (2"), CONEXÃO ROSQUEADA, INSTALADO EM PRUMADAS - FORNECIMENTO E INSTALAÇÃO. AF_10/2020</v>
          </cell>
          <cell r="D4111" t="str">
            <v>UN</v>
          </cell>
          <cell r="E4111" t="str">
            <v>77,90</v>
          </cell>
        </row>
        <row r="4112">
          <cell r="B4112">
            <v>92351</v>
          </cell>
          <cell r="C4112" t="str">
            <v>JOELHO 90 GRAUS, EM FERRO GALVANIZADO, DN 50 (2"), CONEXÃO ROSQUEADA, INSTALADO EM PRUMADAS - FORNECIMENTO E INSTALAÇÃO. AF_10/2020</v>
          </cell>
          <cell r="D4112" t="str">
            <v>UN</v>
          </cell>
          <cell r="E4112" t="str">
            <v>76,24</v>
          </cell>
        </row>
        <row r="4113">
          <cell r="B4113">
            <v>92352</v>
          </cell>
          <cell r="C4113" t="str">
            <v>JOELHO 45 GRAUS, EM FERRO GALVANIZADO, DN 65 (2 1/2"), CONEXÃO ROSQUEADA, INSTALADO EM PRUMADAS - FORNECIMENTO E INSTALAÇÃO. AF_10/2020</v>
          </cell>
          <cell r="D4113" t="str">
            <v>UN</v>
          </cell>
          <cell r="E4113" t="str">
            <v>116,86</v>
          </cell>
        </row>
        <row r="4114">
          <cell r="B4114">
            <v>92353</v>
          </cell>
          <cell r="C4114" t="str">
            <v>JOELHO 90 GRAUS, EM FERRO GALVANIZADO, DN 65 (2 1/2"), CONEXÃO ROSQUEADA, INSTALADO EM PRUMADAS - FORNECIMENTO E INSTALAÇÃO. AF_10/2020</v>
          </cell>
          <cell r="D4114" t="str">
            <v>UN</v>
          </cell>
          <cell r="E4114" t="str">
            <v>109,56</v>
          </cell>
        </row>
        <row r="4115">
          <cell r="B4115">
            <v>92354</v>
          </cell>
          <cell r="C4115" t="str">
            <v>JOELHO 45 GRAUS, EM FERRO GALVANIZADO, DN 80 (3"), CONEXÃO ROSQUEADA, INSTALADO EM PRUMADAS - FORNECIMENTO E INSTALAÇÃO. AF_10/2020</v>
          </cell>
          <cell r="D4115" t="str">
            <v>UN</v>
          </cell>
          <cell r="E4115" t="str">
            <v>154,30</v>
          </cell>
        </row>
        <row r="4116">
          <cell r="B4116">
            <v>92355</v>
          </cell>
          <cell r="C4116" t="str">
            <v>JOELHO 90 GRAUS, EM FERRO GALVANIZADO, DN 80 (3"), CONEXÃO ROSQUEADA, INSTALADO EM PRUMADAS - FORNECIMENTO E INSTALAÇÃO. AF_10/2020</v>
          </cell>
          <cell r="D4116" t="str">
            <v>UN</v>
          </cell>
          <cell r="E4116" t="str">
            <v>140,22</v>
          </cell>
        </row>
        <row r="4117">
          <cell r="B4117">
            <v>92356</v>
          </cell>
          <cell r="C4117" t="str">
            <v>TÊ, EM FERRO GALVANIZADO, DN 50 (2"), CONEXÃO ROSQUEADA, INSTALADO EM PRUMADAS - FORNECIMENTO E INSTALAÇÃO. AF_10/2020</v>
          </cell>
          <cell r="D4117" t="str">
            <v>UN</v>
          </cell>
          <cell r="E4117" t="str">
            <v>101,64</v>
          </cell>
        </row>
        <row r="4118">
          <cell r="B4118">
            <v>92357</v>
          </cell>
          <cell r="C4118" t="str">
            <v>TÊ, EM FERRO GALVANIZADO, DN 65 (2 1/2"), CONEXÃO ROSQUEADA, INSTALADO EM PRUMADAS - FORNECIMENTO E INSTALAÇÃO. AF_10/2020</v>
          </cell>
          <cell r="D4118" t="str">
            <v>UN</v>
          </cell>
          <cell r="E4118" t="str">
            <v>149,78</v>
          </cell>
        </row>
        <row r="4119">
          <cell r="B4119">
            <v>92358</v>
          </cell>
          <cell r="C4119" t="str">
            <v>TÊ, EM FERRO GALVANIZADO, DN 80 (3"), CONEXÃO ROSQUEADA, INSTALADO EM PRUMADAS - FORNECIMENTO E INSTALAÇÃO. AF_10/2020</v>
          </cell>
          <cell r="D4119" t="str">
            <v>UN</v>
          </cell>
          <cell r="E4119" t="str">
            <v>185,64</v>
          </cell>
        </row>
        <row r="4120">
          <cell r="B4120">
            <v>92369</v>
          </cell>
          <cell r="C4120" t="str">
            <v>NIPLE, EM FERRO GALVANIZADO, DN 25 (1"), CONEXÃO ROSQUEADA, INSTALADO EM REDE DE ALIMENTAÇÃO PARA HIDRANTE - FORNECIMENTO E INSTALAÇÃO. AF_10/2020</v>
          </cell>
          <cell r="D4120" t="str">
            <v>UN</v>
          </cell>
          <cell r="E4120" t="str">
            <v>28,66</v>
          </cell>
        </row>
        <row r="4121">
          <cell r="B4121">
            <v>92370</v>
          </cell>
          <cell r="C4121" t="str">
            <v>LUVA, EM FERRO GALVANIZADO, DN 25 (1"), CONEXÃO ROSQUEADA, INSTALADO EM REDE DE ALIMENTAÇÃO PARA HIDRANTE - FORNECIMENTO E INSTALAÇÃO. AF_10/2020</v>
          </cell>
          <cell r="D4121" t="str">
            <v>UN</v>
          </cell>
          <cell r="E4121" t="str">
            <v>30,01</v>
          </cell>
        </row>
        <row r="4122">
          <cell r="B4122">
            <v>92371</v>
          </cell>
          <cell r="C4122" t="str">
            <v>NIPLE, EM FERRO GALVANIZADO, DN 32 (1 1/4"), CONEXÃO ROSQUEADA, INSTALADO EM REDE DE ALIMENTAÇÃO PARA HIDRANTE - FORNECIMENTO E INSTALAÇÃO. AF_10/2020</v>
          </cell>
          <cell r="D4122" t="str">
            <v>UN</v>
          </cell>
          <cell r="E4122" t="str">
            <v>34,48</v>
          </cell>
        </row>
        <row r="4123">
          <cell r="B4123">
            <v>92372</v>
          </cell>
          <cell r="C4123" t="str">
            <v>LUVA, EM FERRO GALVANIZADO, DN 32 (1 1/4"), CONEXÃO ROSQUEADA, INSTALADO EM REDE DE ALIMENTAÇÃO PARA HIDRANTE - FORNECIMENTO E INSTALAÇÃO. AF_10/2020</v>
          </cell>
          <cell r="D4123" t="str">
            <v>UN</v>
          </cell>
          <cell r="E4123" t="str">
            <v>35,73</v>
          </cell>
        </row>
        <row r="4124">
          <cell r="B4124">
            <v>92373</v>
          </cell>
          <cell r="C4124" t="str">
            <v>NIPLE, EM FERRO GALVANIZADO, DN 40 (1 1/2"), CONEXÃO ROSQUEADA, INSTALADO EM REDE DE ALIMENTAÇÃO PARA HIDRANTE - FORNECIMENTO E INSTALAÇÃO. AF_10/2020</v>
          </cell>
          <cell r="D4124" t="str">
            <v>UN</v>
          </cell>
          <cell r="E4124" t="str">
            <v>40,59</v>
          </cell>
        </row>
        <row r="4125">
          <cell r="B4125">
            <v>92374</v>
          </cell>
          <cell r="C4125" t="str">
            <v>LUVA, EM FERRO GALVANIZADO, DN 40 (1 1/2"), CONEXÃO ROSQUEADA, INSTALADO EM REDE DE ALIMENTAÇÃO PARA HIDRANTE - FORNECIMENTO E INSTALAÇÃO. AF_10/2020</v>
          </cell>
          <cell r="D4125" t="str">
            <v>UN</v>
          </cell>
          <cell r="E4125" t="str">
            <v>40,83</v>
          </cell>
        </row>
        <row r="4126">
          <cell r="B4126">
            <v>92375</v>
          </cell>
          <cell r="C4126" t="str">
            <v>NIPLE, EM FERRO GALVANIZADO, DN 50 (2"), CONEXÃO ROSQUEADA, INSTALADO EM REDE DE ALIMENTAÇÃO PARA HIDRANTE - FORNECIMENTO E INSTALAÇÃO. AF_10/2020</v>
          </cell>
          <cell r="D4126" t="str">
            <v>UN</v>
          </cell>
          <cell r="E4126" t="str">
            <v>52,35</v>
          </cell>
        </row>
        <row r="4127">
          <cell r="B4127">
            <v>92376</v>
          </cell>
          <cell r="C4127" t="str">
            <v>LUVA, EM FERRO GALVANIZADO, DN 50 (2"), CONEXÃO ROSQUEADA, INSTALADO EM REDE DE ALIMENTAÇÃO PARA HIDRANTE - FORNECIMENTO E INSTALAÇÃO. AF_10/2020</v>
          </cell>
          <cell r="D4127" t="str">
            <v>UN</v>
          </cell>
          <cell r="E4127" t="str">
            <v>52,33</v>
          </cell>
        </row>
        <row r="4128">
          <cell r="B4128">
            <v>92377</v>
          </cell>
          <cell r="C4128" t="str">
            <v>NIPLE, EM FERRO GALVANIZADO, DN 65 (2 1/2"), CONEXÃO ROSQUEADA, INSTALADO EM REDE DE ALIMENTAÇÃO PARA HIDRANTE - FORNECIMENTO E INSTALAÇÃO. AF_10/2020</v>
          </cell>
          <cell r="D4128" t="str">
            <v>UN</v>
          </cell>
          <cell r="E4128" t="str">
            <v>69,79</v>
          </cell>
        </row>
        <row r="4129">
          <cell r="B4129">
            <v>92378</v>
          </cell>
          <cell r="C4129" t="str">
            <v>LUVA, EM FERRO GALVANIZADO, DN 65 (2 1/2"), CONEXÃO ROSQUEADA, INSTALADO EM REDE DE ALIMENTAÇÃO PARA HIDRANTE - FORNECIMENTO E INSTALAÇÃO. AF_10/2020</v>
          </cell>
          <cell r="D4129" t="str">
            <v>UN</v>
          </cell>
          <cell r="E4129" t="str">
            <v>77,25</v>
          </cell>
        </row>
        <row r="4130">
          <cell r="B4130">
            <v>92379</v>
          </cell>
          <cell r="C4130" t="str">
            <v>NIPLE, EM FERRO GALVANIZADO, DN 80 (3"), CONEXÃO ROSQUEADA, INSTALADO EM REDE DE ALIMENTAÇÃO PARA HIDRANTE - FORNECIMENTO E INSTALAÇÃO. AF_10/2020</v>
          </cell>
          <cell r="D4130" t="str">
            <v>UN</v>
          </cell>
          <cell r="E4130" t="str">
            <v>98,15</v>
          </cell>
        </row>
        <row r="4131">
          <cell r="B4131">
            <v>92380</v>
          </cell>
          <cell r="C4131" t="str">
            <v>LUVA, EM FERRO GALVANIZADO, DN 80 (3"), CONEXÃO ROSQUEADA, INSTALADO EM REDE DE ALIMENTAÇÃO PARA HIDRANTE - FORNECIMENTO E INSTALAÇÃO. AF_10/2020</v>
          </cell>
          <cell r="D4131" t="str">
            <v>UN</v>
          </cell>
          <cell r="E4131" t="str">
            <v>104,79</v>
          </cell>
        </row>
        <row r="4132">
          <cell r="B4132">
            <v>92381</v>
          </cell>
          <cell r="C4132" t="str">
            <v>JOELHO 45 GRAUS, EM FERRO GALVANIZADO, DN 25 (1"), CONEXÃO ROSQUEADA, INSTALADO EM REDE DE ALIMENTAÇÃO PARA HIDRANTE - FORNECIMENTO E INSTALAÇÃO. AF_10/2020</v>
          </cell>
          <cell r="D4132" t="str">
            <v>UN</v>
          </cell>
          <cell r="E4132" t="str">
            <v>43,36</v>
          </cell>
        </row>
        <row r="4133">
          <cell r="B4133">
            <v>92382</v>
          </cell>
          <cell r="C4133" t="str">
            <v>JOELHO 90 GRAUS, EM FERRO GALVANIZADO, DN 25 (1"), CONEXÃO ROSQUEADA, INSTALADO EM REDE DE ALIMENTAÇÃO PARA HIDRANTE - FORNECIMENTO E INSTALAÇÃO. AF_10/2020</v>
          </cell>
          <cell r="D4133" t="str">
            <v>UN</v>
          </cell>
          <cell r="E4133" t="str">
            <v>41,58</v>
          </cell>
        </row>
        <row r="4134">
          <cell r="B4134">
            <v>92383</v>
          </cell>
          <cell r="C4134" t="str">
            <v>JOELHO 45 GRAUS, EM FERRO GALVANIZADO, DN 32 (1 1/4"), CONEXÃO ROSQUEADA, INSTALADO EM REDE DE ALIMENTAÇÃO PARA HIDRANTE - FORNECIMENTO E INSTALAÇÃO. AF_10/2020</v>
          </cell>
          <cell r="D4134" t="str">
            <v>UN</v>
          </cell>
          <cell r="E4134" t="str">
            <v>54,25</v>
          </cell>
        </row>
        <row r="4135">
          <cell r="B4135">
            <v>92384</v>
          </cell>
          <cell r="C4135" t="str">
            <v>JOELHO 90 GRAUS, EM FERRO GALVANIZADO, DN 32 (1 1/4"), CONEXÃO ROSQUEADA, INSTALADO EM REDE DE ALIMENTAÇÃO PARA HIDRANTE - FORNECIMENTO E INSTALAÇÃO. AF_10/2020</v>
          </cell>
          <cell r="D4135" t="str">
            <v>UN</v>
          </cell>
          <cell r="E4135" t="str">
            <v>50,71</v>
          </cell>
        </row>
        <row r="4136">
          <cell r="B4136">
            <v>92385</v>
          </cell>
          <cell r="C4136" t="str">
            <v>JOELHO 45 GRAUS, EM FERRO GALVANIZADO, DN 40 (1 1/2"), CONEXÃO ROSQUEADA, INSTALADO EM REDE DE ALIMENTAÇÃO PARA HIDRANTE - FORNECIMENTO E INSTALAÇÃO. AF_10/2020</v>
          </cell>
          <cell r="D4136" t="str">
            <v>UN</v>
          </cell>
          <cell r="E4136" t="str">
            <v>62,05</v>
          </cell>
        </row>
        <row r="4137">
          <cell r="B4137">
            <v>92386</v>
          </cell>
          <cell r="C4137" t="str">
            <v>JOELHO 90 GRAUS, EM FERRO GALVANIZADO, DN 40 (1 1/2"), CONEXÃO ROSQUEADA, INSTALADO EM REDE DE ALIMENTAÇÃO PARA HIDRANTE - FORNECIMENTO E INSTALAÇÃO. AF_10/2020</v>
          </cell>
          <cell r="D4137" t="str">
            <v>UN</v>
          </cell>
          <cell r="E4137" t="str">
            <v>59,60</v>
          </cell>
        </row>
        <row r="4138">
          <cell r="B4138">
            <v>92387</v>
          </cell>
          <cell r="C4138" t="str">
            <v>JOELHO 45 GRAUS, EM FERRO GALVANIZADO, DN 50 (2"), CONEXÃO ROSQUEADA, INSTALADO EM REDE DE ALIMENTAÇÃO PARA HIDRANTE - FORNECIMENTO E INSTALAÇÃO. AF_10/2020</v>
          </cell>
          <cell r="D4138" t="str">
            <v>UN</v>
          </cell>
          <cell r="E4138" t="str">
            <v>77,81</v>
          </cell>
        </row>
        <row r="4139">
          <cell r="B4139">
            <v>92388</v>
          </cell>
          <cell r="C4139" t="str">
            <v>JOELHO 90 GRAUS, EM FERRO GALVANIZADO, DN 50 (2"), CONEXÃO ROSQUEADA, INSTALADO EM REDE DE ALIMENTAÇÃO PARA HIDRANTE - FORNECIMENTO E INSTALAÇÃO. AF_10/2020</v>
          </cell>
          <cell r="D4139" t="str">
            <v>UN</v>
          </cell>
          <cell r="E4139" t="str">
            <v>76,15</v>
          </cell>
        </row>
        <row r="4140">
          <cell r="B4140">
            <v>92389</v>
          </cell>
          <cell r="C4140" t="str">
            <v>JOELHO 45 GRAUS, EM FERRO GALVANIZADO, DN 65 (2 1/2"), CONEXÃO ROSQUEADA, INSTALADO EM REDE DE ALIMENTAÇÃO PARA HIDRANTE - FORNECIMENTO E INSTALAÇÃO. AF_10/2020</v>
          </cell>
          <cell r="D4140" t="str">
            <v>UN</v>
          </cell>
          <cell r="E4140" t="str">
            <v>118,98</v>
          </cell>
        </row>
        <row r="4141">
          <cell r="B4141">
            <v>92390</v>
          </cell>
          <cell r="C4141" t="str">
            <v>JOELHO 90 GRAUS, EM FERRO GALVANIZADO, DN 65 (2 1/2"), CONEXÃO ROSQUEADA, INSTALADO EM REDE DE ALIMENTAÇÃO PARA HIDRANTE - FORNECIMENTO E INSTALAÇÃO. AF_10/2020</v>
          </cell>
          <cell r="D4141" t="str">
            <v>UN</v>
          </cell>
          <cell r="E4141" t="str">
            <v>111,68</v>
          </cell>
        </row>
        <row r="4142">
          <cell r="B4142">
            <v>92635</v>
          </cell>
          <cell r="C4142" t="str">
            <v>JOELHO 45 GRAUS, EM FERRO GALVANIZADO, CONEXÃO ROSQUEADA, DN 80 (3"), INSTALADO EM REDE DE ALIMENTAÇÃO PARA HIDRANTE - FORNECIMENTO E INSTALAÇÃO. AF_10/2020</v>
          </cell>
          <cell r="D4142" t="str">
            <v>UN</v>
          </cell>
          <cell r="E4142" t="str">
            <v>158,58</v>
          </cell>
        </row>
        <row r="4143">
          <cell r="B4143">
            <v>92636</v>
          </cell>
          <cell r="C4143" t="str">
            <v>JOELHO 90 GRAUS, EM FERRO GALVANIZADO, CONEXÃO ROSQUEADA, DN 80 (3"), INSTALADO EM REDE DE ALIMENTAÇÃO PARA HIDRANTE - FORNECIMENTO E INSTALAÇÃO. AF_10/2020</v>
          </cell>
          <cell r="D4143" t="str">
            <v>UN</v>
          </cell>
          <cell r="E4143" t="str">
            <v>144,50</v>
          </cell>
        </row>
        <row r="4144">
          <cell r="B4144">
            <v>92637</v>
          </cell>
          <cell r="C4144" t="str">
            <v>TÊ, EM FERRO GALVANIZADO, CONEXÃO ROSQUEADA, DN 25 (1"), INSTALADO EM REDE DE ALIMENTAÇÃO PARA HIDRANTE - FORNECIMENTO E INSTALAÇÃO. AF_10/2020</v>
          </cell>
          <cell r="D4144" t="str">
            <v>UN</v>
          </cell>
          <cell r="E4144" t="str">
            <v>56,12</v>
          </cell>
        </row>
        <row r="4145">
          <cell r="B4145">
            <v>92638</v>
          </cell>
          <cell r="C4145" t="str">
            <v>TÊ, EM FERRO GALVANIZADO, CONEXÃO ROSQUEADA, DN 32 (1 1/4"), INSTALADO EM REDE DE ALIMENTAÇÃO PARA HIDRANTE - FORNECIMENTO E INSTALAÇÃO. AF_10/2020</v>
          </cell>
          <cell r="D4145" t="str">
            <v>UN</v>
          </cell>
          <cell r="E4145" t="str">
            <v>68,05</v>
          </cell>
        </row>
        <row r="4146">
          <cell r="B4146">
            <v>92639</v>
          </cell>
          <cell r="C4146" t="str">
            <v>TÊ, EM FERRO GALVANIZADO, CONEXÃO ROSQUEADA, DN 40 (1 1/2"), INSTALADO EM REDE DE ALIMENTAÇÃO PARA HIDRANTE - FORNECIMENTO E INSTALAÇÃO. AF_10/2020</v>
          </cell>
          <cell r="D4146" t="str">
            <v>UN</v>
          </cell>
          <cell r="E4146" t="str">
            <v>78,55</v>
          </cell>
        </row>
        <row r="4147">
          <cell r="B4147">
            <v>92640</v>
          </cell>
          <cell r="C4147" t="str">
            <v>TÊ, EM FERRO GALVANIZADO, CONEXÃO ROSQUEADA, DN 50 (2"), INSTALADO EM REDE DE ALIMENTAÇÃO PARA HIDRANTE - FORNECIMENTO E INSTALAÇÃO. AF_10/2020</v>
          </cell>
          <cell r="D4147" t="str">
            <v>UN</v>
          </cell>
          <cell r="E4147" t="str">
            <v>101,53</v>
          </cell>
        </row>
        <row r="4148">
          <cell r="B4148">
            <v>92642</v>
          </cell>
          <cell r="C4148" t="str">
            <v>TÊ, EM FERRO GALVANIZADO, CONEXÃO ROSQUEADA, DN 65 (2 1/2"), INSTALADO EM REDE DE ALIMENTAÇÃO PARA HIDRANTE - FORNECIMENTO E INSTALAÇÃO. AF_10/2020</v>
          </cell>
          <cell r="D4148" t="str">
            <v>UN</v>
          </cell>
          <cell r="E4148" t="str">
            <v>152,55</v>
          </cell>
        </row>
        <row r="4149">
          <cell r="B4149">
            <v>92644</v>
          </cell>
          <cell r="C4149" t="str">
            <v>TÊ, EM FERRO GALVANIZADO, CONEXÃO ROSQUEADA, DN 80 (3"), INSTALADO EM REDE DE ALIMENTAÇÃO PARA HIDRANTE - FORNECIMENTO E INSTALAÇÃO. AF_10/2020</v>
          </cell>
          <cell r="D4149" t="str">
            <v>UN</v>
          </cell>
          <cell r="E4149" t="str">
            <v>191,35</v>
          </cell>
        </row>
        <row r="4150">
          <cell r="B4150">
            <v>92657</v>
          </cell>
          <cell r="C4150" t="str">
            <v>NIPLE, EM FERRO GALVANIZADO, CONEXÃO ROSQUEADA, DN 25 (1"), INSTALADO EM REDE DE ALIMENTAÇÃO PARA SPRINKLER - FORNECIMENTO E INSTALAÇÃO. AF_10/2020</v>
          </cell>
          <cell r="D4150" t="str">
            <v>UN</v>
          </cell>
          <cell r="E4150" t="str">
            <v>20,95</v>
          </cell>
        </row>
        <row r="4151">
          <cell r="B4151">
            <v>92658</v>
          </cell>
          <cell r="C4151" t="str">
            <v>LUVA, EM FERRO GALVANIZADO, CONEXÃO ROSQUEADA, DN 25 (1"), INSTALADO EM REDE DE ALIMENTAÇÃO PARA SPRINKLER - FORNECIMENTO E INSTALAÇÃO. AF_10/2020</v>
          </cell>
          <cell r="D4151" t="str">
            <v>UN</v>
          </cell>
          <cell r="E4151" t="str">
            <v>22,30</v>
          </cell>
        </row>
        <row r="4152">
          <cell r="B4152">
            <v>92659</v>
          </cell>
          <cell r="C4152" t="str">
            <v>NIPLE, EM FERRO GALVANIZADO, CONEXÃO ROSQUEADA, DN 32 (1 1/4"), INSTALADO EM REDE DE ALIMENTAÇÃO PARA SPRINKLER - FORNECIMENTO E INSTALAÇÃO. AF_10/2020</v>
          </cell>
          <cell r="D4152" t="str">
            <v>UN</v>
          </cell>
          <cell r="E4152" t="str">
            <v>25,72</v>
          </cell>
        </row>
        <row r="4153">
          <cell r="B4153">
            <v>92660</v>
          </cell>
          <cell r="C4153" t="str">
            <v>LUVA, EM FERRO GALVANIZADO, CONEXÃO ROSQUEADA, DN 32 (1 1/4"), INSTALADO EM REDE DE ALIMENTAÇÃO PARA SPRINKLER - FORNECIMENTO E INSTALAÇÃO. AF_10/2020</v>
          </cell>
          <cell r="D4153" t="str">
            <v>UN</v>
          </cell>
          <cell r="E4153" t="str">
            <v>26,97</v>
          </cell>
        </row>
        <row r="4154">
          <cell r="B4154">
            <v>92661</v>
          </cell>
          <cell r="C4154" t="str">
            <v>NIPLE, EM FERRO GALVANIZADO, CONEXÃO ROSQUEADA, DN 40 (1 1/2"), INSTALADO EM REDE DE ALIMENTAÇÃO PARA SPRINKLER - FORNECIMENTO E INSTALAÇÃO. AF_10/2020</v>
          </cell>
          <cell r="D4154" t="str">
            <v>UN</v>
          </cell>
          <cell r="E4154" t="str">
            <v>30,61</v>
          </cell>
        </row>
        <row r="4155">
          <cell r="B4155">
            <v>92662</v>
          </cell>
          <cell r="C4155" t="str">
            <v>LUVA, EM FERRO GALVANIZADO, CONEXÃO ROSQUEADA, DN 40 (1 1/2"), INSTALADO EM REDE DE ALIMENTAÇÃO PARA SPRINKLER - FORNECIMENTO E INSTALAÇÃO. AF_10/2020</v>
          </cell>
          <cell r="D4155" t="str">
            <v>UN</v>
          </cell>
          <cell r="E4155" t="str">
            <v>30,85</v>
          </cell>
        </row>
        <row r="4156">
          <cell r="B4156">
            <v>92663</v>
          </cell>
          <cell r="C4156" t="str">
            <v>NIPLE, EM FERRO GALVANIZADO, CONEXÃO ROSQUEADA, DN 50 (2"), INSTALADO EM REDE DE ALIMENTAÇÃO PARA SPRINKLER - FORNECIMENTO E INSTALAÇÃO. AF_10/2020</v>
          </cell>
          <cell r="D4156" t="str">
            <v>UN</v>
          </cell>
          <cell r="E4156" t="str">
            <v>40,86</v>
          </cell>
        </row>
        <row r="4157">
          <cell r="B4157">
            <v>92664</v>
          </cell>
          <cell r="C4157" t="str">
            <v>LUVA, EM FERRO GALVANIZADO, CONEXÃO ROSQUEADA, DN 50 (2"), INSTALADO EM REDE DE ALIMENTAÇÃO PARA SPRINKLER - FORNECIMENTO E INSTALAÇÃO. AF_10/2020</v>
          </cell>
          <cell r="D4157" t="str">
            <v>UN</v>
          </cell>
          <cell r="E4157" t="str">
            <v>40,84</v>
          </cell>
        </row>
        <row r="4158">
          <cell r="B4158">
            <v>92665</v>
          </cell>
          <cell r="C4158" t="str">
            <v>NIPLE, EM FERRO GALVANIZADO, CONEXÃO ROSQUEADA, DN 65 (2 1/2"), INSTALADO EM REDE DE ALIMENTAÇÃO PARA SPRINKLER - FORNECIMENTO E INSTALAÇÃO. AF_10/2020</v>
          </cell>
          <cell r="D4158" t="str">
            <v>UN</v>
          </cell>
          <cell r="E4158" t="str">
            <v>56,01</v>
          </cell>
        </row>
        <row r="4159">
          <cell r="B4159">
            <v>92666</v>
          </cell>
          <cell r="C4159" t="str">
            <v>LUVA, EM FERRO GALVANIZADO, CONEXÃO ROSQUEADA, DN 65 (2 1/2"), INSTALADO EM REDE DE ALIMENTAÇÃO PARA SPRINKLER - FORNECIMENTO E INSTALAÇÃO. AF_10/2020</v>
          </cell>
          <cell r="D4159" t="str">
            <v>UN</v>
          </cell>
          <cell r="E4159" t="str">
            <v>63,47</v>
          </cell>
        </row>
        <row r="4160">
          <cell r="B4160">
            <v>92667</v>
          </cell>
          <cell r="C4160" t="str">
            <v>NIPLE, EM FERRO GALVANIZADO, CONEXÃO ROSQUEADA, DN 80 (3"), INSTALADO EM REDE DE ALIMENTAÇÃO PARA SPRINKLER - FORNECIMENTO E INSTALAÇÃO. AF_10/2020</v>
          </cell>
          <cell r="D4160" t="str">
            <v>UN</v>
          </cell>
          <cell r="E4160" t="str">
            <v>82,13</v>
          </cell>
        </row>
        <row r="4161">
          <cell r="B4161">
            <v>92668</v>
          </cell>
          <cell r="C4161" t="str">
            <v>LUVA, EM FERRO GALVANIZADO, CONEXÃO ROSQUEADA, DN 80 (3"), INSTALADO EM REDE DE ALIMENTAÇÃO PARA SPRINKLER - FORNECIMENTO E INSTALAÇÃO. AF_10/2020</v>
          </cell>
          <cell r="D4161" t="str">
            <v>UN</v>
          </cell>
          <cell r="E4161" t="str">
            <v>88,77</v>
          </cell>
        </row>
        <row r="4162">
          <cell r="B4162">
            <v>92669</v>
          </cell>
          <cell r="C4162" t="str">
            <v>JOELHO 45 GRAUS, EM FERRO GALVANIZADO, CONEXÃO ROSQUEADA, DN 25 (1"), INSTALADO EM REDE DE ALIMENTAÇÃO PARA SPRINKLER - FORNECIMENTO E INSTALAÇÃO. AF_10/2020</v>
          </cell>
          <cell r="D4162" t="str">
            <v>UN</v>
          </cell>
          <cell r="E4162" t="str">
            <v>31,77</v>
          </cell>
        </row>
        <row r="4163">
          <cell r="B4163">
            <v>92670</v>
          </cell>
          <cell r="C4163" t="str">
            <v>JOELHO 90 GRAUS, EM FERRO GALVANIZADO, CONEXÃO ROSQUEADA, DN 25 (1"), INSTALADO EM REDE DE ALIMENTAÇÃO PARA SPRINKLER - FORNECIMENTO E INSTALAÇÃO. AF_10/2020</v>
          </cell>
          <cell r="D4163" t="str">
            <v>UN</v>
          </cell>
          <cell r="E4163" t="str">
            <v>29,99</v>
          </cell>
        </row>
        <row r="4164">
          <cell r="B4164">
            <v>92671</v>
          </cell>
          <cell r="C4164" t="str">
            <v>JOELHO 45 GRAUS, EM FERRO GALVANIZADO, CONEXÃO ROSQUEADA, DN 32 (1 1/4"), INSTALADO EM REDE DE ALIMENTAÇÃO PARA SPRINKLER - FORNECIMENTO E INSTALAÇÃO. AF_10/2020</v>
          </cell>
          <cell r="D4164" t="str">
            <v>UN</v>
          </cell>
          <cell r="E4164" t="str">
            <v>41,12</v>
          </cell>
        </row>
        <row r="4165">
          <cell r="B4165">
            <v>92672</v>
          </cell>
          <cell r="C4165" t="str">
            <v>JOELHO 90 GRAUS, EM FERRO GALVANIZADO, CONEXÃO ROSQUEADA, DN 32 (1 1/4"), INSTALADO EM REDE DE ALIMENTAÇÃO PARA SPRINKLER - FORNECIMENTO E INSTALAÇÃO. AF_10/2020</v>
          </cell>
          <cell r="D4165" t="str">
            <v>UN</v>
          </cell>
          <cell r="E4165" t="str">
            <v>37,58</v>
          </cell>
        </row>
        <row r="4166">
          <cell r="B4166">
            <v>92673</v>
          </cell>
          <cell r="C4166" t="str">
            <v>JOELHO 45 GRAUS, EM FERRO GALVANIZADO, CONEXÃO ROSQUEADA, DN 40 (1 1/2"), INSTALADO EM REDE DE ALIMENTAÇÃO PARA SPRINKLER - FORNECIMENTO E INSTALAÇÃO. AF_10/2020</v>
          </cell>
          <cell r="D4166" t="str">
            <v>UN</v>
          </cell>
          <cell r="E4166" t="str">
            <v>47,09</v>
          </cell>
        </row>
        <row r="4167">
          <cell r="B4167">
            <v>92674</v>
          </cell>
          <cell r="C4167" t="str">
            <v>JOELHO 90 GRAUS, EM FERRO GALVANIZADO, CONEXÃO ROSQUEADA, DN 40 (1 1/2"), INSTALADO EM REDE DE ALIMENTAÇÃO PARA SPRINKLER - FORNECIMENTO E INSTALAÇÃO. AF_10/2020</v>
          </cell>
          <cell r="D4167" t="str">
            <v>UN</v>
          </cell>
          <cell r="E4167" t="str">
            <v>44,64</v>
          </cell>
        </row>
        <row r="4168">
          <cell r="B4168">
            <v>92675</v>
          </cell>
          <cell r="C4168" t="str">
            <v>JOELHO 45 GRAUS, EM FERRO GALVANIZADO, CONEXÃO ROSQUEADA, DN 50 (2"), INSTALADO EM REDE DE ALIMENTAÇÃO PARA SPRINKLER - FORNECIMENTO E INSTALAÇÃO. AF_10/2020</v>
          </cell>
          <cell r="D4168" t="str">
            <v>UN</v>
          </cell>
          <cell r="E4168" t="str">
            <v>60,61</v>
          </cell>
        </row>
        <row r="4169">
          <cell r="B4169">
            <v>92676</v>
          </cell>
          <cell r="C4169" t="str">
            <v>JOELHO 90 GRAUS, EM FERRO GALVANIZADO, CONEXÃO ROSQUEADA, DN 50 (2"), INSTALADO EM REDE DE ALIMENTAÇÃO PARA SPRINKLER - FORNECIMENTO E INSTALAÇÃO. AF_10/2020</v>
          </cell>
          <cell r="D4169" t="str">
            <v>UN</v>
          </cell>
          <cell r="E4169" t="str">
            <v>58,95</v>
          </cell>
        </row>
        <row r="4170">
          <cell r="B4170">
            <v>92677</v>
          </cell>
          <cell r="C4170" t="str">
            <v>JOELHO 45 GRAUS, EM FERRO GALVANIZADO, CONEXÃO ROSQUEADA, DN 65 (2 1/2"), INSTALADO EM REDE DE ALIMENTAÇÃO PARA SPRINKLER - FORNECIMENTO E INSTALAÇÃO. AF_10/2020</v>
          </cell>
          <cell r="D4170" t="str">
            <v>UN</v>
          </cell>
          <cell r="E4170" t="str">
            <v>98,35</v>
          </cell>
        </row>
        <row r="4171">
          <cell r="B4171">
            <v>92678</v>
          </cell>
          <cell r="C4171" t="str">
            <v>JOELHO 90 GRAUS, EM FERRO GALVANIZADO, CONEXÃO ROSQUEADA, DN 65 (2 1/2"), INSTALADO EM REDE DE ALIMENTAÇÃO PARA SPRINKLER - FORNECIMENTO E INSTALAÇÃO. AF_10/2020</v>
          </cell>
          <cell r="D4171" t="str">
            <v>UN</v>
          </cell>
          <cell r="E4171" t="str">
            <v>91,05</v>
          </cell>
        </row>
        <row r="4172">
          <cell r="B4172">
            <v>92679</v>
          </cell>
          <cell r="C4172" t="str">
            <v>JOELHO 45 GRAUS, EM FERRO GALVANIZADO, CONEXÃO ROSQUEADA, DN 80 (3"), INSTALADO EM REDE DE ALIMENTAÇÃO PARA SPRINKLER - FORNECIMENTO E INSTALAÇÃO. AF_10/2020</v>
          </cell>
          <cell r="D4172" t="str">
            <v>UN</v>
          </cell>
          <cell r="E4172" t="str">
            <v>134,56</v>
          </cell>
        </row>
        <row r="4173">
          <cell r="B4173">
            <v>92680</v>
          </cell>
          <cell r="C4173" t="str">
            <v>JOELHO 90 GRAUS, EM FERRO GALVANIZADO, CONEXÃO ROSQUEADA, DN 80 (3"), INSTALADO EM REDE DE ALIMENTAÇÃO PARA SPRINKLER - FORNECIMENTO E INSTALAÇÃO. AF_10/2020</v>
          </cell>
          <cell r="D4173" t="str">
            <v>UN</v>
          </cell>
          <cell r="E4173" t="str">
            <v>120,48</v>
          </cell>
        </row>
        <row r="4174">
          <cell r="B4174">
            <v>92681</v>
          </cell>
          <cell r="C4174" t="str">
            <v>TÊ, EM FERRO GALVANIZADO, CONEXÃO ROSQUEADA, DN 25 (1"), INSTALADO EM REDE DE ALIMENTAÇÃO PARA SPRINKLER - FORNECIMENTO E INSTALAÇÃO. AF_10/2020</v>
          </cell>
          <cell r="D4174" t="str">
            <v>UN</v>
          </cell>
          <cell r="E4174" t="str">
            <v>40,66</v>
          </cell>
        </row>
        <row r="4175">
          <cell r="B4175">
            <v>92682</v>
          </cell>
          <cell r="C4175" t="str">
            <v>TÊ, EM FERRO GALVANIZADO, CONEXÃO ROSQUEADA, DN 32 (1 1/4"), INSTALADO EM REDE DE ALIMENTAÇÃO PARA SPRINKLER - FORNECIMENTO E INSTALAÇÃO. AF_10/2020</v>
          </cell>
          <cell r="D4175" t="str">
            <v>UN</v>
          </cell>
          <cell r="E4175" t="str">
            <v>50,48</v>
          </cell>
        </row>
        <row r="4176">
          <cell r="B4176">
            <v>92683</v>
          </cell>
          <cell r="C4176" t="str">
            <v>TÊ, EM FERRO GALVANIZADO, CONEXÃO ROSQUEADA, DN 40 (1 1/2"), INSTALADO EM REDE DE ALIMENTAÇÃO PARA SPRINKLER - FORNECIMENTO E INSTALAÇÃO. AF_10/2020</v>
          </cell>
          <cell r="D4176" t="str">
            <v>UN</v>
          </cell>
          <cell r="E4176" t="str">
            <v>58,62</v>
          </cell>
        </row>
        <row r="4177">
          <cell r="B4177">
            <v>92684</v>
          </cell>
          <cell r="C4177" t="str">
            <v>TÊ, EM FERRO GALVANIZADO, CONEXÃO ROSQUEADA, DN 50 (2"), INSTALADO EM REDE DE ALIMENTAÇÃO PARA SPRINKLER - FORNECIMENTO E INSTALAÇÃO. AF_10/2020</v>
          </cell>
          <cell r="D4177" t="str">
            <v>UN</v>
          </cell>
          <cell r="E4177" t="str">
            <v>78,57</v>
          </cell>
        </row>
        <row r="4178">
          <cell r="B4178">
            <v>92685</v>
          </cell>
          <cell r="C4178" t="str">
            <v>TÊ, EM FERRO GALVANIZADO, CONEXÃO ROSQUEADA, DN 65 (2 1/2"), INSTALADO EM REDE DE ALIMENTAÇÃO PARA SPRINKLER - FORNECIMENTO E INSTALAÇÃO. AF_10/2020</v>
          </cell>
          <cell r="D4178" t="str">
            <v>UN</v>
          </cell>
          <cell r="E4178" t="str">
            <v>125,07</v>
          </cell>
        </row>
        <row r="4179">
          <cell r="B4179">
            <v>92686</v>
          </cell>
          <cell r="C4179" t="str">
            <v>TÊ, EM FERRO GALVANIZADO, CONEXÃO ROSQUEADA, DN 80 (3"), INSTALADO EM REDE DE ALIMENTAÇÃO PARA SPRINKLER - FORNECIMENTO E INSTALAÇÃO. AF_10/2020</v>
          </cell>
          <cell r="D4179" t="str">
            <v>UN</v>
          </cell>
          <cell r="E4179" t="str">
            <v>159,30</v>
          </cell>
        </row>
        <row r="4180">
          <cell r="B4180">
            <v>92692</v>
          </cell>
          <cell r="C4180" t="str">
            <v>NIPLE, EM FERRO GALVANIZADO, CONEXÃO ROSQUEADA, DN 15 (1/2"), INSTALADO EM RAMAIS E SUB-RAMAIS DE GÁS - FORNECIMENTO E INSTALAÇÃO. AF_10/2020</v>
          </cell>
          <cell r="D4180" t="str">
            <v>UN</v>
          </cell>
          <cell r="E4180" t="str">
            <v>11,33</v>
          </cell>
        </row>
        <row r="4181">
          <cell r="B4181">
            <v>92693</v>
          </cell>
          <cell r="C4181" t="str">
            <v>LUVA, EM FERRO GALVANIZADO, CONEXÃO ROSQUEADA, DN 15 (1/2"), INSTALADO EM RAMAIS E SUB-RAMAIS DE GÁS - FORNECIMENTO E INSTALAÇÃO. AF_10/2020</v>
          </cell>
          <cell r="D4181" t="str">
            <v>UN</v>
          </cell>
          <cell r="E4181" t="str">
            <v>11,63</v>
          </cell>
        </row>
        <row r="4182">
          <cell r="B4182">
            <v>92694</v>
          </cell>
          <cell r="C4182" t="str">
            <v>NIPLE, EM FERRO GALVANIZADO, CONEXÃO ROSQUEADA, DN 20 (3/4"), INSTALADO EM RAMAIS E SUB-RAMAIS DE GÁS - FORNECIMENTO E INSTALAÇÃO. AF_10/2020</v>
          </cell>
          <cell r="D4182" t="str">
            <v>UN</v>
          </cell>
          <cell r="E4182" t="str">
            <v>18,06</v>
          </cell>
        </row>
        <row r="4183">
          <cell r="B4183">
            <v>92695</v>
          </cell>
          <cell r="C4183" t="str">
            <v>LUVA, EM FERRO GALVANIZADO, CONEXÃO ROSQUEADA, DN 20 (3/4"), INSTALADO EM RAMAIS E SUB-RAMAIS DE GÁS - FORNECIMENTO E INSTALAÇÃO. AF_10/2020</v>
          </cell>
          <cell r="D4183" t="str">
            <v>UN</v>
          </cell>
          <cell r="E4183" t="str">
            <v>18,36</v>
          </cell>
        </row>
        <row r="4184">
          <cell r="B4184">
            <v>92696</v>
          </cell>
          <cell r="C4184" t="str">
            <v>NIPLE, EM FERRO GALVANIZADO, CONEXÃO ROSQUEADA, DN 25 (1"), INSTALADO EM RAMAIS E SUB-RAMAIS DE GÁS - FORNECIMENTO E INSTALAÇÃO. AF_10/2020</v>
          </cell>
          <cell r="D4184" t="str">
            <v>UN</v>
          </cell>
          <cell r="E4184" t="str">
            <v>28,33</v>
          </cell>
        </row>
        <row r="4185">
          <cell r="B4185">
            <v>92697</v>
          </cell>
          <cell r="C4185" t="str">
            <v>LUVA, EM FERRO GALVANIZADO, CONEXÃO ROSQUEADA, DN 25 (1"), INSTALADO EM RAMAIS E SUB-RAMAIS DE GÁS - FORNECIMENTO E INSTALAÇÃO. AF_10/2020</v>
          </cell>
          <cell r="D4185" t="str">
            <v>UN</v>
          </cell>
          <cell r="E4185" t="str">
            <v>29,68</v>
          </cell>
        </row>
        <row r="4186">
          <cell r="B4186">
            <v>92698</v>
          </cell>
          <cell r="C4186" t="str">
            <v>JOELHO 45 GRAUS, EM FERRO GALVANIZADO, CONEXÃO ROSQUEADA, DN 15 (1/2"), INSTALADO EM RAMAIS E SUB-RAMAIS DE GÁS - FORNECIMENTO E INSTALAÇÃO. AF_10/2020</v>
          </cell>
          <cell r="D4186" t="str">
            <v>UN</v>
          </cell>
          <cell r="E4186" t="str">
            <v>16,74</v>
          </cell>
        </row>
        <row r="4187">
          <cell r="B4187">
            <v>92699</v>
          </cell>
          <cell r="C4187" t="str">
            <v>JOELHO 90 GRAUS, EM FERRO GALVANIZADO, CONEXÃO ROSQUEADA, DN 15 (1/2"), INSTALADO EM RAMAIS E SUB-RAMAIS DE GÁS - FORNECIMENTO E INSTALAÇÃO. AF_10/2020</v>
          </cell>
          <cell r="D4187" t="str">
            <v>UN</v>
          </cell>
          <cell r="E4187" t="str">
            <v>15,76</v>
          </cell>
        </row>
        <row r="4188">
          <cell r="B4188">
            <v>92700</v>
          </cell>
          <cell r="C4188" t="str">
            <v>JOELHO 45 GRAUS, EM FERRO GALVANIZADO, CONEXÃO ROSQUEADA, DN 20 (3/4"), INSTALADO EM RAMAIS E SUB-RAMAIS DE GÁS - FORNECIMENTO E INSTALAÇÃO. AF_10/2020</v>
          </cell>
          <cell r="D4188" t="str">
            <v>UN</v>
          </cell>
          <cell r="E4188" t="str">
            <v>27,38</v>
          </cell>
        </row>
        <row r="4189">
          <cell r="B4189">
            <v>92701</v>
          </cell>
          <cell r="C4189" t="str">
            <v>JOELHO 90 GRAUS, EM FERRO GALVANIZADO, CONEXÃO ROSQUEADA, DN 20 (3/4"), INSTALADO EM RAMAIS E SUB-RAMAIS DE GÁS - FORNECIMENTO E INSTALAÇÃO. AF_10/2020</v>
          </cell>
          <cell r="D4189" t="str">
            <v>UN</v>
          </cell>
          <cell r="E4189" t="str">
            <v>25,94</v>
          </cell>
        </row>
        <row r="4190">
          <cell r="B4190">
            <v>92702</v>
          </cell>
          <cell r="C4190" t="str">
            <v>JOELHO 45 GRAUS, EM FERRO GALVANIZADO, CONEXÃO ROSQUEADA, DN 25 (1"), INSTALADO EM RAMAIS E SUB-RAMAIS DE GÁS - FORNECIMENTO E INSTALAÇÃO. AF_10/2020</v>
          </cell>
          <cell r="D4190" t="str">
            <v>UN</v>
          </cell>
          <cell r="E4190" t="str">
            <v>42,91</v>
          </cell>
        </row>
        <row r="4191">
          <cell r="B4191">
            <v>92703</v>
          </cell>
          <cell r="C4191" t="str">
            <v>JOELHO 90 GRAUS, EM FERRO GALVANIZADO, CONEXÃO ROSQUEADA, DN 25 (1"), INSTALADO EM RAMAIS E SUB-RAMAIS DE GÁS - FORNECIMENTO E INSTALAÇÃO. AF_10/2020</v>
          </cell>
          <cell r="D4191" t="str">
            <v>UN</v>
          </cell>
          <cell r="E4191" t="str">
            <v>41,13</v>
          </cell>
        </row>
        <row r="4192">
          <cell r="B4192">
            <v>92704</v>
          </cell>
          <cell r="C4192" t="str">
            <v>TÊ, EM FERRO GALVANIZADO, CONEXÃO ROSQUEADA, DN 15 (1/2"), INSTALADO EM RAMAIS E SUB-RAMAIS DE GÁS - FORNECIMENTO E INSTALAÇÃO. AF_10/2020</v>
          </cell>
          <cell r="D4192" t="str">
            <v>UN</v>
          </cell>
          <cell r="E4192" t="str">
            <v>21,25</v>
          </cell>
        </row>
        <row r="4193">
          <cell r="B4193">
            <v>92705</v>
          </cell>
          <cell r="C4193" t="str">
            <v>TÊ, EM FERRO GALVANIZADO, CONEXÃO ROSQUEADA, DN 20 (3/4"), INSTALADO EM RAMAIS E SUB-RAMAIS DE GÁS - FORNECIMENTO E INSTALAÇÃO. AF_10/2020</v>
          </cell>
          <cell r="D4193" t="str">
            <v>UN</v>
          </cell>
          <cell r="E4193" t="str">
            <v>34,30</v>
          </cell>
        </row>
        <row r="4194">
          <cell r="B4194">
            <v>92706</v>
          </cell>
          <cell r="C4194" t="str">
            <v>TÊ, EM FERRO GALVANIZADO, CONEXÃO ROSQUEADA, DN 25 (1"), INSTALADO EM RAMAIS E SUB-RAMAIS DE GÁS - FORNECIMENTO E INSTALAÇÃO. AF_10/2020</v>
          </cell>
          <cell r="D4194" t="str">
            <v>UN</v>
          </cell>
          <cell r="E4194" t="str">
            <v>55,50</v>
          </cell>
        </row>
        <row r="4195">
          <cell r="B4195">
            <v>92889</v>
          </cell>
          <cell r="C4195" t="str">
            <v>UNIÃO, EM FERRO GALVANIZADO, DN 50 (2"), CONEXÃO ROSQUEADA, INSTALADO EM PRUMADAS - FORNECIMENTO E INSTALAÇÃO. AF_10/2020</v>
          </cell>
          <cell r="D4195" t="str">
            <v>UN</v>
          </cell>
          <cell r="E4195" t="str">
            <v>100,85</v>
          </cell>
        </row>
        <row r="4196">
          <cell r="B4196">
            <v>92890</v>
          </cell>
          <cell r="C4196" t="str">
            <v>UNIÃO, EM FERRO GALVANIZADO, DN 65 (2 1/2"), CONEXÃO ROSQUEADA, INSTALADO EM PRUMADAS - FORNECIMENTO E INSTALAÇÃO. AF_10/2020</v>
          </cell>
          <cell r="D4196" t="str">
            <v>UN</v>
          </cell>
          <cell r="E4196" t="str">
            <v>151,75</v>
          </cell>
        </row>
        <row r="4197">
          <cell r="B4197">
            <v>92891</v>
          </cell>
          <cell r="C4197" t="str">
            <v>UNIÃO, EM FERRO GALVANIZADO, DN 80 (3"), CONEXÃO ROSQUEADA, INSTALADO EM PRUMADAS - FORNECIMENTO E INSTALAÇÃO. AF_10/2020</v>
          </cell>
          <cell r="D4197" t="str">
            <v>UN</v>
          </cell>
          <cell r="E4197" t="str">
            <v>221,39</v>
          </cell>
        </row>
        <row r="4198">
          <cell r="B4198">
            <v>92892</v>
          </cell>
          <cell r="C4198" t="str">
            <v>UNIÃO, EM FERRO GALVANIZADO, DN 25 (1"), CONEXÃO ROSQUEADA, INSTALADO EM REDE DE ALIMENTAÇÃO PARA HIDRANTE - FORNECIMENTO E INSTALAÇÃO. AF_10/2020</v>
          </cell>
          <cell r="D4198" t="str">
            <v>UN</v>
          </cell>
          <cell r="E4198" t="str">
            <v>44,44</v>
          </cell>
        </row>
        <row r="4199">
          <cell r="B4199">
            <v>92893</v>
          </cell>
          <cell r="C4199" t="str">
            <v>UNIÃO, EM FERRO GALVANIZADO, DN 32 (1 1/4"), CONEXÃO ROSQUEADA, INSTALADO EM REDE DE ALIMENTAÇÃO PARA HIDRANTE - FORNECIMENTO E INSTALAÇÃO. AF_10/2020</v>
          </cell>
          <cell r="D4199" t="str">
            <v>UN</v>
          </cell>
          <cell r="E4199" t="str">
            <v>62,55</v>
          </cell>
        </row>
        <row r="4200">
          <cell r="B4200">
            <v>92894</v>
          </cell>
          <cell r="C4200" t="str">
            <v>UNIÃO, EM FERRO GALVANIZADO, DN 40 (1 1/2"), CONEXÃO ROSQUEADA, INSTALADO EM REDE DE ALIMENTAÇÃO PARA HIDRANTE - FORNECIMENTO E INSTALAÇÃO. AF_10/2020</v>
          </cell>
          <cell r="D4200" t="str">
            <v>UN</v>
          </cell>
          <cell r="E4200" t="str">
            <v>74,50</v>
          </cell>
        </row>
        <row r="4201">
          <cell r="B4201">
            <v>92895</v>
          </cell>
          <cell r="C4201" t="str">
            <v>UNIÃO, EM FERRO GALVANIZADO, DN 50 (2"), CONEXÃO ROSQUEADA, INSTALADO EM REDE DE ALIMENTAÇÃO PARA HIDRANTE - FORNECIMENTO E INSTALAÇÃO. AF_10/2020</v>
          </cell>
          <cell r="D4201" t="str">
            <v>UN</v>
          </cell>
          <cell r="E4201" t="str">
            <v>100,81</v>
          </cell>
        </row>
        <row r="4202">
          <cell r="B4202">
            <v>92896</v>
          </cell>
          <cell r="C4202" t="str">
            <v>UNIÃO, EM FERRO GALVANIZADO, DN 65 (2 1/2"), CONEXÃO ROSQUEADA, INSTALADO EM REDE DE ALIMENTAÇÃO PARA HIDRANTE - FORNECIMENTO E INSTALAÇÃO. AF_10/2020</v>
          </cell>
          <cell r="D4202" t="str">
            <v>UN</v>
          </cell>
          <cell r="E4202" t="str">
            <v>153,14</v>
          </cell>
        </row>
        <row r="4203">
          <cell r="B4203">
            <v>92897</v>
          </cell>
          <cell r="C4203" t="str">
            <v>UNIÃO, EM FERRO GALVANIZADO, DN 80 (3"), CONEXÃO ROSQUEADA, INSTALADO EM REDE DE ALIMENTAÇÃO PARA HIDRANTE - FORNECIMENTO E INSTALAÇÃO. AF_10/2020</v>
          </cell>
          <cell r="D4203" t="str">
            <v>UN</v>
          </cell>
          <cell r="E4203" t="str">
            <v>224,25</v>
          </cell>
        </row>
        <row r="4204">
          <cell r="B4204">
            <v>92898</v>
          </cell>
          <cell r="C4204" t="str">
            <v>UNIÃO, EM FERRO GALVANIZADO, CONEXÃO ROSQUEADA, DN 25 (1"), INSTALADO EM REDE DE ALIMENTAÇÃO PARA SPRINKLER - FORNECIMENTO E INSTALAÇÃO. AF_10/2020</v>
          </cell>
          <cell r="D4204" t="str">
            <v>UN</v>
          </cell>
          <cell r="E4204" t="str">
            <v>36,73</v>
          </cell>
        </row>
        <row r="4205">
          <cell r="B4205">
            <v>92899</v>
          </cell>
          <cell r="C4205" t="str">
            <v>UNIÃO, EM FERRO GALVANIZADO, CONEXÃO ROSQUEADA, DN 32 (1 1/4"), INSTALADO EM REDE DE ALIMENTAÇÃO PARA SPRINKLER - FORNECIMENTO E INSTALAÇÃO. AF_10/2020</v>
          </cell>
          <cell r="D4205" t="str">
            <v>UN</v>
          </cell>
          <cell r="E4205" t="str">
            <v>53,79</v>
          </cell>
        </row>
        <row r="4206">
          <cell r="B4206">
            <v>92900</v>
          </cell>
          <cell r="C4206" t="str">
            <v>UNIÃO, EM FERRO GALVANIZADO, CONEXÃO ROSQUEADA, DN 40 (1 1/2"), INSTALADO EM REDE DE ALIMENTAÇÃO PARA SPRINKLER - FORNECIMENTO E INSTALAÇÃO. AF_10/2020</v>
          </cell>
          <cell r="D4206" t="str">
            <v>UN</v>
          </cell>
          <cell r="E4206" t="str">
            <v>64,52</v>
          </cell>
        </row>
        <row r="4207">
          <cell r="B4207">
            <v>92901</v>
          </cell>
          <cell r="C4207" t="str">
            <v>UNIÃO, EM FERRO GALVANIZADO, CONEXÃO ROSQUEADA, DN 50 (2"), INSTALADO EM REDE DE ALIMENTAÇÃO PARA SPRINKLER - FORNECIMENTO E INSTALAÇÃO. AF_10/2020</v>
          </cell>
          <cell r="D4207" t="str">
            <v>UN</v>
          </cell>
          <cell r="E4207" t="str">
            <v>89,32</v>
          </cell>
        </row>
        <row r="4208">
          <cell r="B4208">
            <v>92902</v>
          </cell>
          <cell r="C4208" t="str">
            <v>UNIÃO, EM FERRO GALVANIZADO, CONEXÃO ROSQUEADA, DN 65 (2 1/2"), INSTALADO EM REDE DE ALIMENTAÇÃO PARA SPRINKLER - FORNECIMENTO E INSTALAÇÃO. AF_10/2020</v>
          </cell>
          <cell r="D4208" t="str">
            <v>UN</v>
          </cell>
          <cell r="E4208" t="str">
            <v>139,36</v>
          </cell>
        </row>
        <row r="4209">
          <cell r="B4209">
            <v>92903</v>
          </cell>
          <cell r="C4209" t="str">
            <v>UNIÃO, EM FERRO GALVANIZADO, CONEXÃO ROSQUEADA, DN 80 (3"), INSTALADO EM REDE DE ALIMENTAÇÃO PARA SPRINKLER - FORNECIMENTO E INSTALAÇÃO. AF_10/2020</v>
          </cell>
          <cell r="D4209" t="str">
            <v>UN</v>
          </cell>
          <cell r="E4209" t="str">
            <v>208,23</v>
          </cell>
        </row>
        <row r="4210">
          <cell r="B4210">
            <v>92904</v>
          </cell>
          <cell r="C4210" t="str">
            <v>UNIÃO, EM FERRO GALVANIZADO, CONEXÃO ROSQUEADA, DN 15 (1/2"), INSTALADO EM RAMAIS E SUB-RAMAIS DE GÁS - FORNECIMENTO E INSTALAÇÃO. AF_10/2020</v>
          </cell>
          <cell r="D4210" t="str">
            <v>UN</v>
          </cell>
          <cell r="E4210" t="str">
            <v>24,87</v>
          </cell>
        </row>
        <row r="4211">
          <cell r="B4211">
            <v>92905</v>
          </cell>
          <cell r="C4211" t="str">
            <v>UNIÃO, EM FERRO GALVANIZADO, CONEXÃO ROSQUEADA, DN 20 (3/4"), INSTALADO EM RAMAIS E SUB-RAMAIS DE GÁS - FORNECIMENTO E INSTALAÇÃO. AF_10/2020</v>
          </cell>
          <cell r="D4211" t="str">
            <v>UN</v>
          </cell>
          <cell r="E4211" t="str">
            <v>35,73</v>
          </cell>
        </row>
        <row r="4212">
          <cell r="B4212">
            <v>92906</v>
          </cell>
          <cell r="C4212" t="str">
            <v>UNIÃO, EM FERRO GALVANIZADO, CONEXÃO ROSQUEADA, DN 25 (1"), INSTALADO EM RAMAIS E SUB-RAMAIS DE GÁS - FORNECIMENTO E INSTALAÇÃO. AF_10/2020</v>
          </cell>
          <cell r="D4212" t="str">
            <v>UN</v>
          </cell>
          <cell r="E4212" t="str">
            <v>44,11</v>
          </cell>
        </row>
        <row r="4213">
          <cell r="B4213">
            <v>92907</v>
          </cell>
          <cell r="C4213" t="str">
            <v>LUVA DE REDUÇÃO, EM FERRO GALVANIZADO, 2" X 1 1/2", CONEXÃO ROSQUEADA, INSTALADO EM PRUMADAS - FORNECIMENTO E INSTALAÇÃO. AF_10/2020</v>
          </cell>
          <cell r="D4213" t="str">
            <v>UN</v>
          </cell>
          <cell r="E4213" t="str">
            <v>55,19</v>
          </cell>
        </row>
        <row r="4214">
          <cell r="B4214">
            <v>92908</v>
          </cell>
          <cell r="C4214" t="str">
            <v>LUVA DE REDUÇÃO, EM FERRO GALVANIZADO, 2" X 1 1/4", CONEXÃO ROSQUEADA, INSTALADO EM PRUMADAS - FORNECIMENTO E INSTALAÇÃO. AF_10/2020</v>
          </cell>
          <cell r="D4214" t="str">
            <v>UN</v>
          </cell>
          <cell r="E4214" t="str">
            <v>55,19</v>
          </cell>
        </row>
        <row r="4215">
          <cell r="B4215">
            <v>92909</v>
          </cell>
          <cell r="C4215" t="str">
            <v>LUVA DE REDUÇÃO, EM FERRO GALVANIZADO, 2" X 1", CONEXÃO ROSQUEADA, INSTALADO EM PRUMADAS - FORNECIMENTO E INSTALAÇÃO. AF_10/2020</v>
          </cell>
          <cell r="D4215" t="str">
            <v>UN</v>
          </cell>
          <cell r="E4215" t="str">
            <v>55,19</v>
          </cell>
        </row>
        <row r="4216">
          <cell r="B4216">
            <v>92910</v>
          </cell>
          <cell r="C4216" t="str">
            <v>LUVA DE REDUÇÃO, EM FERRO GALVANIZADO, 2 1/2" X 1 1/2", CONEXÃO ROSQUEADA, INSTALADO EM PRUMADAS - FORNECIMENTO E INSTALAÇÃO. AF_10/2020</v>
          </cell>
          <cell r="D4216" t="str">
            <v>UN</v>
          </cell>
          <cell r="E4216" t="str">
            <v>79,02</v>
          </cell>
        </row>
        <row r="4217">
          <cell r="B4217">
            <v>92911</v>
          </cell>
          <cell r="C4217" t="str">
            <v>LUVA DE REDUÇÃO, EM FERRO GALVANIZADO, 2 1/2" X 2", CONEXÃO ROSQUEADA, INSTALADO EM PRUMADAS - FORNECIMENTO E INSTALAÇÃO. AF_10/2020</v>
          </cell>
          <cell r="D4217" t="str">
            <v>UN</v>
          </cell>
          <cell r="E4217" t="str">
            <v>79,02</v>
          </cell>
        </row>
        <row r="4218">
          <cell r="B4218">
            <v>92912</v>
          </cell>
          <cell r="C4218" t="str">
            <v>LUVA DE REDUÇÃO, EM FERRO GALVANIZADO, 3" X 1 1/2", CONEXÃO ROSQUEADA, INSTALADO EM PRUMADAS - FORNECIMENTO E INSTALAÇÃO. AF_10/2020</v>
          </cell>
          <cell r="D4218" t="str">
            <v>UN</v>
          </cell>
          <cell r="E4218" t="str">
            <v>105,05</v>
          </cell>
        </row>
        <row r="4219">
          <cell r="B4219">
            <v>92913</v>
          </cell>
          <cell r="C4219" t="str">
            <v>LUVA DE REDUÇÃO, EM FERRO GALVANIZADO, 3" X 2 1/2", CONEXÃO ROSQUEADA, INSTALADO EM PRUMADAS - FORNECIMENTO E INSTALAÇÃO. AF_10/2020</v>
          </cell>
          <cell r="D4219" t="str">
            <v>UN</v>
          </cell>
          <cell r="E4219" t="str">
            <v>107,44</v>
          </cell>
        </row>
        <row r="4220">
          <cell r="B4220">
            <v>92914</v>
          </cell>
          <cell r="C4220" t="str">
            <v>LUVA DE REDUÇÃO, EM FERRO GALVANIZADO, 3" X 2", CONEXÃO ROSQUEADA, INSTALADO EM PRUMADAS - FORNECIMENTO E INSTALAÇÃO. AF_10/2020</v>
          </cell>
          <cell r="D4220" t="str">
            <v>UN</v>
          </cell>
          <cell r="E4220" t="str">
            <v>107,44</v>
          </cell>
        </row>
        <row r="4221">
          <cell r="B4221">
            <v>92918</v>
          </cell>
          <cell r="C4221" t="str">
            <v>LUVA DE REDUÇÃO, EM FERRO GALVANIZADO, 1" X 1/2", CONEXÃO ROSQUEADA, INSTALADO EM REDE DE ALIMENTAÇÃO PARA HIDRANTE - FORNECIMENTO E INSTALAÇÃO. AF_10/2020</v>
          </cell>
          <cell r="D4221" t="str">
            <v>UN</v>
          </cell>
          <cell r="E4221" t="str">
            <v>29,90</v>
          </cell>
        </row>
        <row r="4222">
          <cell r="B4222">
            <v>92920</v>
          </cell>
          <cell r="C4222" t="str">
            <v>LUVA DE REDUÇÃO, EM FERRO GALVANIZADO, 1" X 3/4", CONEXÃO ROSQUEADA, INSTALADO EM REDE DE ALIMENTAÇÃO PARA HIDRANTE - FORNECIMENTO E INSTALAÇÃO. AF_10/2020</v>
          </cell>
          <cell r="D4222" t="str">
            <v>UN</v>
          </cell>
          <cell r="E4222" t="str">
            <v>30,08</v>
          </cell>
        </row>
        <row r="4223">
          <cell r="B4223">
            <v>92925</v>
          </cell>
          <cell r="C4223" t="str">
            <v>LUVA DE REDUÇÃO, EM FERRO GALVANIZADO, 1 1/4" X 1", CONEXÃO ROSQUEADA, INSTALADO EM REDE DE ALIMENTAÇÃO PARA HIDRANTE - FORNECIMENTO E INSTALAÇÃO. AF_10/2020</v>
          </cell>
          <cell r="D4223" t="str">
            <v>UN</v>
          </cell>
          <cell r="E4223" t="str">
            <v>36,73</v>
          </cell>
        </row>
        <row r="4224">
          <cell r="B4224">
            <v>92926</v>
          </cell>
          <cell r="C4224" t="str">
            <v>LUVA DE REDUÇÃO, EM FERRO GALVANIZADO, 1 1/4" X 1/2", CONEXÃO ROSQUEADA, INSTALADO EM REDE DE ALIMENTAÇÃO PARA HIDRANTE - FORNECIMENTO E INSTALAÇÃO. AF_10/2020</v>
          </cell>
          <cell r="D4224" t="str">
            <v>UN</v>
          </cell>
          <cell r="E4224" t="str">
            <v>36,72</v>
          </cell>
        </row>
        <row r="4225">
          <cell r="B4225">
            <v>92927</v>
          </cell>
          <cell r="C4225" t="str">
            <v>LUVA DE REDUÇÃO, EM FERRO GALVANIZADO, 1 1/4" X 3/4", CONEXÃO ROSQUEADA, INSTALADO EM REDE DE ALIMENTAÇÃO PARA HIDRANTE - FORNECIMENTO E INSTALAÇÃO. AF_10/2020</v>
          </cell>
          <cell r="D4225" t="str">
            <v>UN</v>
          </cell>
          <cell r="E4225" t="str">
            <v>36,72</v>
          </cell>
        </row>
        <row r="4226">
          <cell r="B4226">
            <v>92928</v>
          </cell>
          <cell r="C4226" t="str">
            <v>LUVA DE REDUÇÃO, EM FERRO GALVANIZADO, 1 1/2" X 1 1/4", CONEXÃO ROSQUEADA, INSTALADO EM REDE DE ALIMENTAÇÃO PARA HIDRANTE - FORNECIMENTO E INSTALAÇÃO. AF_10/2020</v>
          </cell>
          <cell r="D4226" t="str">
            <v>UN</v>
          </cell>
          <cell r="E4226" t="str">
            <v>41,87</v>
          </cell>
        </row>
        <row r="4227">
          <cell r="B4227">
            <v>92929</v>
          </cell>
          <cell r="C4227" t="str">
            <v>LUVA DE REDUÇÃO, EM FERRO GALVANIZADO, 1 1/2" X 1", CONEXÃO ROSQUEADA, INSTALADO EM REDE DE ALIMENTAÇÃO PARA HIDRANTE - FORNECIMENTO E INSTALAÇÃO. AF_10/2020</v>
          </cell>
          <cell r="D4227" t="str">
            <v>UN</v>
          </cell>
          <cell r="E4227" t="str">
            <v>41,87</v>
          </cell>
        </row>
        <row r="4228">
          <cell r="B4228">
            <v>92930</v>
          </cell>
          <cell r="C4228" t="str">
            <v>LUVA DE REDUÇÃO, EM FERRO GALVANIZADO, 1 1/2" X 3/4", CONEXÃO ROSQUEADA, INSTALADO EM REDE DE ALIMENTAÇÃO PARA HIDRANTE - FORNECIMENTO E INSTALAÇÃO. AF_10/2020</v>
          </cell>
          <cell r="D4228" t="str">
            <v>UN</v>
          </cell>
          <cell r="E4228" t="str">
            <v>41,87</v>
          </cell>
        </row>
        <row r="4229">
          <cell r="B4229">
            <v>92931</v>
          </cell>
          <cell r="C4229" t="str">
            <v>LUVA DE REDUÇÃO, EM FERRO GALVANIZADO, 2" X 1 1/2", CONEXÃO ROSQUEADA, INSTALADO EM REDE DE ALIMENTAÇÃO PARA HIDRANTE - FORNECIMENTO E INSTALAÇÃO. AF_10/2020</v>
          </cell>
          <cell r="D4229" t="str">
            <v>UN</v>
          </cell>
          <cell r="E4229" t="str">
            <v>55,15</v>
          </cell>
        </row>
        <row r="4230">
          <cell r="B4230">
            <v>92932</v>
          </cell>
          <cell r="C4230" t="str">
            <v>LUVA DE REDUÇÃO, EM FERRO GALVANIZADO, 2" X 1 1/4", CONEXÃO ROSQUEADA, INSTALADO EM REDE DE ALIMENTAÇÃO PARA HIDRANTE - FORNECIMENTO E INSTALAÇÃO. AF_10/2020</v>
          </cell>
          <cell r="D4230" t="str">
            <v>UN</v>
          </cell>
          <cell r="E4230" t="str">
            <v>55,15</v>
          </cell>
        </row>
        <row r="4231">
          <cell r="B4231">
            <v>92933</v>
          </cell>
          <cell r="C4231" t="str">
            <v>LUVA DE REDUÇÃO, EM FERRO GALVANIZADO, 2" X 1", CONEXÃO ROSQUEADA, INSTALADO EM REDE DE ALIMENTAÇÃO PARA HIDRANTE - FORNECIMENTO E INSTALAÇÃO. AF_10/2020</v>
          </cell>
          <cell r="D4231" t="str">
            <v>UN</v>
          </cell>
          <cell r="E4231" t="str">
            <v>55,15</v>
          </cell>
        </row>
        <row r="4232">
          <cell r="B4232">
            <v>92934</v>
          </cell>
          <cell r="C4232" t="str">
            <v>LUVA DE REDUÇÃO, EM FERRO GALVANIZADO, 2 1/2" X 1 1/2", CONEXÃO ROSQUEADA, INSTALADO EM REDE DE ALIMENTAÇÃO PARA HIDRANTE - FORNECIMENTO E INSTALAÇÃO. AF_10/2020</v>
          </cell>
          <cell r="D4232" t="str">
            <v>UN</v>
          </cell>
          <cell r="E4232" t="str">
            <v>80,41</v>
          </cell>
        </row>
        <row r="4233">
          <cell r="B4233">
            <v>92935</v>
          </cell>
          <cell r="C4233" t="str">
            <v>LUVA DE REDUÇÃO, EM FERRO GALVANIZADO, 2 1/2" X 2", CONEXÃO ROSQUEADA, INSTALADO EM REDE DE ALIMENTAÇÃO PARA HIDRANTE - FORNECIMENTO E INSTALAÇÃO. AF_10/2020</v>
          </cell>
          <cell r="D4233" t="str">
            <v>UN</v>
          </cell>
          <cell r="E4233" t="str">
            <v>80,41</v>
          </cell>
        </row>
        <row r="4234">
          <cell r="B4234">
            <v>92936</v>
          </cell>
          <cell r="C4234" t="str">
            <v>LUVA DE REDUÇÃO, EM FERRO GALVANIZADO, 3" X 2 1/2", CONEXÃO ROSQUEADA, INSTALADO EM REDE DE ALIMENTAÇÃO PARA HIDRANTE - FORNECIMENTO E INSTALAÇÃO. AF_10/2020</v>
          </cell>
          <cell r="D4234" t="str">
            <v>UN</v>
          </cell>
          <cell r="E4234" t="str">
            <v>110,30</v>
          </cell>
        </row>
        <row r="4235">
          <cell r="B4235">
            <v>92937</v>
          </cell>
          <cell r="C4235" t="str">
            <v>LUVA DE REDUÇÃO, EM FERRO GALVANIZADO, 3" X 2", CONEXÃO ROSQUEADA, INSTALADO EM REDE DE ALIMENTAÇÃO PARA HIDRANTE - FORNECIMENTO E INSTALAÇÃO. AF_10/2020</v>
          </cell>
          <cell r="D4235" t="str">
            <v>UN</v>
          </cell>
          <cell r="E4235" t="str">
            <v>110,30</v>
          </cell>
        </row>
        <row r="4236">
          <cell r="B4236">
            <v>92938</v>
          </cell>
          <cell r="C4236" t="str">
            <v>LUVA DE REDUÇÃO, EM FERRO GALVANIZADO, 1" X 1/2", CONEXÃO ROSQUEADA, INSTALADO EM REDE DE ALIMENTAÇÃO PARA SPRINKLER - FORNECIMENTO E INSTALAÇÃO. AF_10/2020</v>
          </cell>
          <cell r="D4236" t="str">
            <v>UN</v>
          </cell>
          <cell r="E4236" t="str">
            <v>22,19</v>
          </cell>
        </row>
        <row r="4237">
          <cell r="B4237">
            <v>92939</v>
          </cell>
          <cell r="C4237" t="str">
            <v>LUVA DE REDUÇÃO, EM FERRO GALVANIZADO, 1" X 3/4", CONEXÃO ROSQUEADA, INSTALADO EM REDE DE ALIMENTAÇÃO PARA SPRINKLER - FORNECIMENTO E INSTALAÇÃO. AF_10/2020</v>
          </cell>
          <cell r="D4237" t="str">
            <v>UN</v>
          </cell>
          <cell r="E4237" t="str">
            <v>22,37</v>
          </cell>
        </row>
        <row r="4238">
          <cell r="B4238">
            <v>92940</v>
          </cell>
          <cell r="C4238" t="str">
            <v>LUVA DE REDUÇÃO, EM FERRO GALVANIZADO, 1 1/4" X 1", CONEXÃO ROSQUEADA, INSTALADO EM REDE DE ALIMENTAÇÃO PARA SPRINKLER - FORNECIMENTO E INSTALAÇÃO. AF_10/2020</v>
          </cell>
          <cell r="D4238" t="str">
            <v>UN</v>
          </cell>
          <cell r="E4238" t="str">
            <v>27,97</v>
          </cell>
        </row>
        <row r="4239">
          <cell r="B4239">
            <v>92941</v>
          </cell>
          <cell r="C4239" t="str">
            <v>LUVA DE REDUÇÃO, EM FERRO GALVANIZADO, 1 1/4" X 1/2", CONEXÃO ROSQUEADA, INSTALADO EM REDE DE ALIMENTAÇÃO PARA SPRINKLER - FORNECIMENTO E INSTALAÇÃO. AF_10/2020</v>
          </cell>
          <cell r="D4239" t="str">
            <v>UN</v>
          </cell>
          <cell r="E4239" t="str">
            <v>27,96</v>
          </cell>
        </row>
        <row r="4240">
          <cell r="B4240">
            <v>92942</v>
          </cell>
          <cell r="C4240" t="str">
            <v>LUVA DE REDUÇÃO, EM FERRO GALVANIZADO, 1 1/4" X 3/4", CONEXÃO ROSQUEADA, INSTALADO EM REDE DE ALIMENTAÇÃO PARA SPRINKLER - FORNECIMENTO E INSTALAÇÃO. AF_10/2020</v>
          </cell>
          <cell r="D4240" t="str">
            <v>UN</v>
          </cell>
          <cell r="E4240" t="str">
            <v>27,96</v>
          </cell>
        </row>
        <row r="4241">
          <cell r="B4241">
            <v>92943</v>
          </cell>
          <cell r="C4241" t="str">
            <v>LUVA DE REDUÇÃO, EM FERRO GALVANIZADO, 1 1/2" X 1 1/4", CONEXÃO ROSQUEADA, INSTALADO EM REDE DE ALIMENTAÇÃO PARA SPRINKLER - FORNECIMENTO E INSTALAÇÃO. AF_10/2020</v>
          </cell>
          <cell r="D4241" t="str">
            <v>UN</v>
          </cell>
          <cell r="E4241" t="str">
            <v>31,89</v>
          </cell>
        </row>
        <row r="4242">
          <cell r="B4242">
            <v>92944</v>
          </cell>
          <cell r="C4242" t="str">
            <v>LUVA DE REDUÇÃO, EM FERRO GALVANIZADO, 1 1/2" X 1", CONEXÃO ROSQUEADA, INSTALADO EM REDE DE ALIMENTAÇÃO PARA SPRINKLER - FORNECIMENTO E INSTALAÇÃO. AF_10/2020</v>
          </cell>
          <cell r="D4242" t="str">
            <v>UN</v>
          </cell>
          <cell r="E4242" t="str">
            <v>31,89</v>
          </cell>
        </row>
        <row r="4243">
          <cell r="B4243">
            <v>92945</v>
          </cell>
          <cell r="C4243" t="str">
            <v>LUVA DE REDUÇÃO, EM FERRO GALVANIZADO, 1 1/2" X 3/4", CONEXÃO ROSQUEADA, INSTALADO EM REDE DE ALIMENTAÇÃO PARA SPRINKLER - FORNECIMENTO E INSTALAÇÃO. AF_10/2020</v>
          </cell>
          <cell r="D4243" t="str">
            <v>UN</v>
          </cell>
          <cell r="E4243" t="str">
            <v>31,89</v>
          </cell>
        </row>
        <row r="4244">
          <cell r="B4244">
            <v>92946</v>
          </cell>
          <cell r="C4244" t="str">
            <v>LUVA DE REDUÇÃO, EM FERRO GALVANIZADO, 2" X 1 1/2", CONEXÃO ROSQUEADA, INSTALADO EM REDE DE ALIMENTAÇÃO PARA SPRINKLER - FORNECIMENTO E INSTALAÇÃO. AF_10/2020</v>
          </cell>
          <cell r="D4244" t="str">
            <v>UN</v>
          </cell>
          <cell r="E4244" t="str">
            <v>43,66</v>
          </cell>
        </row>
        <row r="4245">
          <cell r="B4245">
            <v>92947</v>
          </cell>
          <cell r="C4245" t="str">
            <v>LUVA DE REDUÇÃO, EM FERRO GALVANIZADO, 2" X 1 1/4", CONEXÃO ROSQUEADA, INSTALADO EM REDE DE ALIMENTAÇÃO PARA SPRINKLER - FORNECIMENTO E INSTALAÇÃO. AF_10/2020</v>
          </cell>
          <cell r="D4245" t="str">
            <v>UN</v>
          </cell>
          <cell r="E4245" t="str">
            <v>43,66</v>
          </cell>
        </row>
        <row r="4246">
          <cell r="B4246">
            <v>92948</v>
          </cell>
          <cell r="C4246" t="str">
            <v>LUVA DE REDUÇÃO, EM FERRO GALVANIZADO, 2" X 1", CONEXÃO ROSQUEADA, INSTALADO EM REDE DE ALIMENTAÇÃO PARA SPRINKLER - FORNECIMENTO E INSTALAÇÃO. AF_10/2020</v>
          </cell>
          <cell r="D4246" t="str">
            <v>UN</v>
          </cell>
          <cell r="E4246" t="str">
            <v>43,66</v>
          </cell>
        </row>
        <row r="4247">
          <cell r="B4247">
            <v>92949</v>
          </cell>
          <cell r="C4247" t="str">
            <v>LUVA DE REDUÇÃO, EM FERRO GALVANIZADO, 2 1/2" X 1 1/2", CONEXÃO ROSQUEADA, INSTALADO EM REDE DE ALIMENTAÇÃO PARA SPRINKLER - FORNECIMENTO E INSTALAÇÃO. AF_10/2020</v>
          </cell>
          <cell r="D4247" t="str">
            <v>UN</v>
          </cell>
          <cell r="E4247" t="str">
            <v>66,63</v>
          </cell>
        </row>
        <row r="4248">
          <cell r="B4248">
            <v>92950</v>
          </cell>
          <cell r="C4248" t="str">
            <v>LUVA DE REDUÇÃO, EM FERRO GALVANIZADO, 2 1/2" X 2", CONEXÃO ROSQUEADA, INSTALADO EM REDE DE ALIMENTAÇÃO PARA SPRINKLER - FORNECIMENTO E INSTALAÇÃO. AF_10/2020</v>
          </cell>
          <cell r="D4248" t="str">
            <v>UN</v>
          </cell>
          <cell r="E4248" t="str">
            <v>66,63</v>
          </cell>
        </row>
        <row r="4249">
          <cell r="B4249">
            <v>92951</v>
          </cell>
          <cell r="C4249" t="str">
            <v>LUVA DE REDUÇÃO, EM FERRO GALVANIZADO, 3" X 2 1/2", CONEXÃO ROSQUEADA, INSTALADO EM REDE DE ALIMENTAÇÃO PARA SPRINKLER - FORNECIMENTO E INSTALAÇÃO. AF_10/2020</v>
          </cell>
          <cell r="D4249" t="str">
            <v>UN</v>
          </cell>
          <cell r="E4249" t="str">
            <v>94,28</v>
          </cell>
        </row>
        <row r="4250">
          <cell r="B4250">
            <v>92952</v>
          </cell>
          <cell r="C4250" t="str">
            <v>LUVA DE REDUÇÃO, EM FERRO GALVANIZADO, 3" X 2", CONEXÃO ROSQUEADA, INSTALADO EM REDE DE ALIMENTAÇÃO PARA SPRINKLER - FORNECIMENTO E INSTALAÇÃO. AF_10/2020</v>
          </cell>
          <cell r="D4250" t="str">
            <v>UN</v>
          </cell>
          <cell r="E4250" t="str">
            <v>94,28</v>
          </cell>
        </row>
        <row r="4251">
          <cell r="B4251">
            <v>92953</v>
          </cell>
          <cell r="C4251" t="str">
            <v>LUVA DE REDUÇÃO, EM FERRO GALVANIZADO, 3/4" X 1/2", CONEXÃO ROSQUEADA, INSTALADO EM RAMAIS E SUB-RAMAIS DE GÁS - FORNECIMENTO E INSTALAÇÃO. AF_10/2020</v>
          </cell>
          <cell r="D4251" t="str">
            <v>UN</v>
          </cell>
          <cell r="E4251" t="str">
            <v>19,33</v>
          </cell>
        </row>
        <row r="4252">
          <cell r="B4252">
            <v>93050</v>
          </cell>
          <cell r="C4252" t="str">
            <v>LUVA PASSANTE EM COBRE, DN 22 MM, SEM ANEL DE SOLDA, INSTALADO EM PRUMADA DE HIDRÁULICA PREDIAL - FORNECIMENTO E INSTALAÇÃO. AF_04/2022</v>
          </cell>
          <cell r="D4252" t="str">
            <v>UN</v>
          </cell>
          <cell r="E4252" t="str">
            <v>12,09</v>
          </cell>
        </row>
        <row r="4253">
          <cell r="B4253">
            <v>93052</v>
          </cell>
          <cell r="C4253" t="str">
            <v>JUNTA DE EXPANSÃO EM COBRE, DN 22 MM, PONTA X PONTA, INSTALADO EM PRUMADA DE HIDRÁULICA PREDIAL - FORNECIMENTO E INSTALAÇÃO. AF_04/2022</v>
          </cell>
          <cell r="D4253" t="str">
            <v>UN</v>
          </cell>
          <cell r="E4253" t="str">
            <v>600,23</v>
          </cell>
        </row>
        <row r="4254">
          <cell r="B4254">
            <v>93054</v>
          </cell>
          <cell r="C4254" t="str">
            <v>CONECTOR EM BRONZE/LATÃO, DN 22 MM X 3/4", SEM ANEL DE SOLDA, BOLSA X ROSCA F, INSTALADO EM PRUMADA DE HIDRÁULICA PREDIAL - FORNECIMENTO E INSTALAÇÃO. AF_04/2022</v>
          </cell>
          <cell r="D4254" t="str">
            <v>UN</v>
          </cell>
          <cell r="E4254" t="str">
            <v>24,56</v>
          </cell>
        </row>
        <row r="4255">
          <cell r="B4255">
            <v>93055</v>
          </cell>
          <cell r="C4255" t="str">
            <v>CURVA DE TRANSPOSIÇÃO EM BRONZE/LATÃO, DN 22 MM, SEM ANEL DE SOLDA, BOLSA X BOLSA, INSTALADO EM PRUMADA DE HIDRÁULICA PREDIAL - FORNECIMENTO E INSTALAÇÃO. AF_04/2022</v>
          </cell>
          <cell r="D4255" t="str">
            <v>UN</v>
          </cell>
          <cell r="E4255" t="str">
            <v>51,04</v>
          </cell>
        </row>
        <row r="4256">
          <cell r="B4256">
            <v>93056</v>
          </cell>
          <cell r="C4256" t="str">
            <v>LUVA PASSANTE EM COBRE, DN 28 MM, SEM ANEL DE SOLDA, INSTALADO EM PRUMADA DE HIDRÁULICA PREDIAL - FORNECIMENTO E INSTALAÇÃO. AF_04/2022</v>
          </cell>
          <cell r="D4256" t="str">
            <v>UN</v>
          </cell>
          <cell r="E4256" t="str">
            <v>18,25</v>
          </cell>
        </row>
        <row r="4257">
          <cell r="B4257">
            <v>93057</v>
          </cell>
          <cell r="C4257" t="str">
            <v>BUCHA DE REDUÇÃO EM COBRE, DN 28 MM X 22 MM, SEM ANEL DE SOLDA, PONTA X BOLSA, INSTALADO EM PRUMADA DE HIDRÁULICA PREDIAL - FORNECIMENTO E INSTALAÇÃO. AF_04/2022</v>
          </cell>
          <cell r="D4257" t="str">
            <v>UN</v>
          </cell>
          <cell r="E4257" t="str">
            <v>15,09</v>
          </cell>
        </row>
        <row r="4258">
          <cell r="B4258">
            <v>93058</v>
          </cell>
          <cell r="C4258" t="str">
            <v>JUNTA DE EXPANSÃO EM COBRE, DN 28 MM, PONTA X PONTA, INSTALADO EM PRUMADA DE HIDRÁULICA PREDIAL - FORNECIMENTO E INSTALAÇÃO. AF_04/2022</v>
          </cell>
          <cell r="D4258" t="str">
            <v>UN</v>
          </cell>
          <cell r="E4258" t="str">
            <v>660,14</v>
          </cell>
        </row>
        <row r="4259">
          <cell r="B4259">
            <v>93059</v>
          </cell>
          <cell r="C4259" t="str">
            <v>CONECTOR EM BRONZE/LATÃO, DN 28 MM X 1/2", SEM ANEL DE SOLDA, BOLSA X ROSCA F, INSTALADO EM PRUMADA DE HIDRÁULICA PREDIAL - FORNECIMENTO E INSTALAÇÃO. AF_04/2022</v>
          </cell>
          <cell r="D4259" t="str">
            <v>UN</v>
          </cell>
          <cell r="E4259" t="str">
            <v>32,66</v>
          </cell>
        </row>
        <row r="4260">
          <cell r="B4260">
            <v>93060</v>
          </cell>
          <cell r="C4260" t="str">
            <v>CURVA DE TRANSPOSIÇÃO EM BRONZE/LATÃO, DN 28 MM, SEM ANEL DE SOLDA, BOLSA X BOLSA, INSTALADO EM PRUMADA DE HIDRÁULICA PREDIAL - FORNECIMENTO E INSTALAÇÃO. AF_04/2022</v>
          </cell>
          <cell r="D4260" t="str">
            <v>UN</v>
          </cell>
          <cell r="E4260" t="str">
            <v>89,87</v>
          </cell>
        </row>
        <row r="4261">
          <cell r="B4261">
            <v>93061</v>
          </cell>
          <cell r="C4261" t="str">
            <v>LUVA PASSANTE EM COBRE, DN 35 MM, SEM ANEL DE SOLDA, INSTALADO EM PRUMADA DE HIDRÁULICA PREDIAL - FORNECIMENTO E INSTALAÇÃO. AF_04/2022</v>
          </cell>
          <cell r="D4261" t="str">
            <v>UN</v>
          </cell>
          <cell r="E4261" t="str">
            <v>35,38</v>
          </cell>
        </row>
        <row r="4262">
          <cell r="B4262">
            <v>93062</v>
          </cell>
          <cell r="C4262" t="str">
            <v>BUCHA DE REDUÇÃO EM COBRE, DN 35 MM X 28 MM, SEM ANEL DE SOLDA, PONTA X BOLSA, INSTALADO EM PRUMADA DE HIDRÁULICA PREDIAL - FORNECIMENTO E INSTALAÇÃO. AF_04/2022</v>
          </cell>
          <cell r="D4262" t="str">
            <v>UN</v>
          </cell>
          <cell r="E4262" t="str">
            <v>29,77</v>
          </cell>
        </row>
        <row r="4263">
          <cell r="B4263">
            <v>93063</v>
          </cell>
          <cell r="C4263" t="str">
            <v>JUNTA DE EXPANSÃO EM BRONZE/LATÃO, DN 35 MM, PONTA X PONTA, INSTALADO EM PRUMADA DE HIDRÁULICA PREDIAL - FORNECIMENTO E INSTALAÇÃO. AF_04/2022</v>
          </cell>
          <cell r="D4263" t="str">
            <v>UN</v>
          </cell>
          <cell r="E4263" t="str">
            <v>756,33</v>
          </cell>
        </row>
        <row r="4264">
          <cell r="B4264">
            <v>93064</v>
          </cell>
          <cell r="C4264" t="str">
            <v>LUVA PASSANTE EM COBRE, DN 42 MM, SEM ANEL DE SOLDA, INSTALADO EM PRUMADA DE HIDRÁULICA PREDIAL - FORNECIMENTO E INSTALAÇÃO. AF_04/2022</v>
          </cell>
          <cell r="D4264" t="str">
            <v>UN</v>
          </cell>
          <cell r="E4264" t="str">
            <v>54,83</v>
          </cell>
        </row>
        <row r="4265">
          <cell r="B4265">
            <v>93065</v>
          </cell>
          <cell r="C4265" t="str">
            <v>BUCHA DE REDUÇÃO EM COBRE, DN 42 MM X 35 MM, SEM ANEL DE SOLDA, PONTA X BOLSA, INSTALADO EM PRUMADA DE HIDRÁULICA PREDIAL - FORNECIMENTO E INSTALAÇÃO. AF_04/2022</v>
          </cell>
          <cell r="D4265" t="str">
            <v>UN</v>
          </cell>
          <cell r="E4265" t="str">
            <v>49,21</v>
          </cell>
        </row>
        <row r="4266">
          <cell r="B4266">
            <v>93066</v>
          </cell>
          <cell r="C4266" t="str">
            <v>JUNTA DE EXPANSÃO EM BRONZE/LATÃO, DN 42 MM, PONTA X PONTA, INSTALADO EM PRUMADA DE HIDRÁULICA PREDIAL - FORNECIMENTO E INSTALAÇÃO. AF_04/2022</v>
          </cell>
          <cell r="D4266" t="str">
            <v>UN</v>
          </cell>
          <cell r="E4266" t="str">
            <v>949,24</v>
          </cell>
        </row>
        <row r="4267">
          <cell r="B4267">
            <v>93067</v>
          </cell>
          <cell r="C4267" t="str">
            <v>LUVA PASSANTE EM COBRE, DN 54 MM, SEM ANEL DE SOLDA, INSTALADO EM PRUMADA DE HIDRÁULICA PREDIAL - FORNECIMENTO E INSTALAÇÃO. AF_04/2022</v>
          </cell>
          <cell r="D4267" t="str">
            <v>UN</v>
          </cell>
          <cell r="E4267" t="str">
            <v>81,90</v>
          </cell>
        </row>
        <row r="4268">
          <cell r="B4268">
            <v>93068</v>
          </cell>
          <cell r="C4268" t="str">
            <v>BUCHA DE REDUÇÃO EM COBRE, DN 54 MM X 42 MM, SEM ANEL DE SOLDA, PONTA X BOLSA, INSTALADO EM PRUMADA DE HIDRÁULICA PREDIAL - FORNECIMENTO E INSTALAÇÃO. AF_04/2022</v>
          </cell>
          <cell r="D4268" t="str">
            <v>UN</v>
          </cell>
          <cell r="E4268" t="str">
            <v>69,55</v>
          </cell>
        </row>
        <row r="4269">
          <cell r="B4269">
            <v>93069</v>
          </cell>
          <cell r="C4269" t="str">
            <v>JUNTA DE EXPANSÃO EM BRONZE/LATÃO, DN 54 MM, PONTA X PONTA, INSTALADO EM PRUMADA DE HIDRÁULICA PREDIAL - FORNECIMENTO E INSTALAÇÃO. AF_04/2022</v>
          </cell>
          <cell r="D4269" t="str">
            <v>UN</v>
          </cell>
          <cell r="E4269" t="str">
            <v>1.315,96</v>
          </cell>
        </row>
        <row r="4270">
          <cell r="B4270">
            <v>93070</v>
          </cell>
          <cell r="C4270" t="str">
            <v>LUVA PASSANTE EM COBRE, DN 66 MM, SEM ANEL DE SOLDA, INSTALADO EM PRUMADA DE HIDRÁULICA PREDIAL - FORNECIMENTO E INSTALAÇÃO. AF_04/2022</v>
          </cell>
          <cell r="D4270" t="str">
            <v>UN</v>
          </cell>
          <cell r="E4270" t="str">
            <v>209,88</v>
          </cell>
        </row>
        <row r="4271">
          <cell r="B4271">
            <v>93071</v>
          </cell>
          <cell r="C4271" t="str">
            <v>BUCHA DE REDUÇÃO EM COBRE, DN 66 MM X 54 MM, SEM ANEL DE SOLDA, PONTA X BOLSA, INSTALADO EM PRUMADA DE HIDRÁULICA PREDIAL - FORNECIMENTO E INSTALAÇÃO. AF_04/2022</v>
          </cell>
          <cell r="D4271" t="str">
            <v>UN</v>
          </cell>
          <cell r="E4271" t="str">
            <v>192,99</v>
          </cell>
        </row>
        <row r="4272">
          <cell r="B4272">
            <v>93072</v>
          </cell>
          <cell r="C4272" t="str">
            <v>JUNTA DE EXPANSÃO EM BRONZE/LATÃO, DN 66 MM, PONTA X PONTA, INSTALADO EM PRUMADA DE HIDRÁULICA PREDIAL - FORNECIMENTO E INSTALAÇÃO. AF_04/2022</v>
          </cell>
          <cell r="D4272" t="str">
            <v>UN</v>
          </cell>
          <cell r="E4272" t="str">
            <v>1.736,95</v>
          </cell>
        </row>
        <row r="4273">
          <cell r="B4273">
            <v>93074</v>
          </cell>
          <cell r="C4273" t="str">
            <v>CURVA EM COBRE, DN 15 MM, 45 GRAUS, SEM ANEL DE SOLDA, BOLSA X BOLSA, INSTALADO EM RAMAL DE DISTRIBUIÇÃO DE HIDRÁULICA PREDIAL - FORNECIMENTO E INSTALAÇÃO. AF_04/2022</v>
          </cell>
          <cell r="D4273" t="str">
            <v>UN</v>
          </cell>
          <cell r="E4273" t="str">
            <v>13,10</v>
          </cell>
        </row>
        <row r="4274">
          <cell r="B4274">
            <v>93075</v>
          </cell>
          <cell r="C4274" t="str">
            <v>COTOVELO EM BRONZE/LATÃO, DN 15 MM X 1/2", 90 GRAUS, SEM ANEL DE SOLDA, BOLSA X ROSCA F, INSTALADO EM RAMAL DE DISTRIBUIÇÃO DE HIDRÁULICA PREDIAL - FORNECIMENTO E INSTALAÇÃO. AF_04/2022</v>
          </cell>
          <cell r="D4274" t="str">
            <v>UN</v>
          </cell>
          <cell r="E4274" t="str">
            <v>21,01</v>
          </cell>
        </row>
        <row r="4275">
          <cell r="B4275">
            <v>93076</v>
          </cell>
          <cell r="C4275" t="str">
            <v>CURVA EM COBRE, DN 22 MM, 45 GRAUS, SEM ANEL DE SOLDA, BOLSA X BOLSA, INSTALADO EM RAMAL DE DISTRIBUIÇÃO DE HIDRÁULICA PREDIAL - FORNECIMENTO E INSTALAÇÃO. AF_04/2022</v>
          </cell>
          <cell r="D4275" t="str">
            <v>UN</v>
          </cell>
          <cell r="E4275" t="str">
            <v>21,96</v>
          </cell>
        </row>
        <row r="4276">
          <cell r="B4276">
            <v>93077</v>
          </cell>
          <cell r="C4276" t="str">
            <v>COTOVELO EM BRONZE/LATÃO, DN 22 MM X 1/2", 90 GRAUS, SEM ANEL DE SOLDA, BOLSA X ROSCA F, INSTALADO EM RAMAL DE DISTRIBUIÇÃO DE HIDRÁULICA PREDIAL - FORNECIMENTO E INSTALAÇÃO. AF_04/2022</v>
          </cell>
          <cell r="D4276" t="str">
            <v>UN</v>
          </cell>
          <cell r="E4276" t="str">
            <v>30,26</v>
          </cell>
        </row>
        <row r="4277">
          <cell r="B4277">
            <v>93078</v>
          </cell>
          <cell r="C4277" t="str">
            <v>COTOVELO EM BRONZE/LATÃO, DN 22 MM X 3/4", 90 GRAUS, SEM ANEL DE SOLDA, BOLSA X ROSCA F, INSTALADO EM RAMAL DE DISTRIBUIÇÃO DE HIDRÁULICA PREDIAL - FORNECIMENTO E INSTALAÇÃO. AF_04/2022</v>
          </cell>
          <cell r="D4277" t="str">
            <v>UN</v>
          </cell>
          <cell r="E4277" t="str">
            <v>34,00</v>
          </cell>
        </row>
        <row r="4278">
          <cell r="B4278">
            <v>93079</v>
          </cell>
          <cell r="C4278" t="str">
            <v>CURVA EM COBRE, DN 28 MM, 45 GRAUS, SEM ANEL DE SOLDA, BOLSA X BOLSA, INSTALADO EM RAMAL DE DISTRIBUIÇÃO DE HIDRÁULICA PREDIAL - FORNECIMENTO E INSTALAÇÃO. AF_04/2022</v>
          </cell>
          <cell r="D4278" t="str">
            <v>UN</v>
          </cell>
          <cell r="E4278" t="str">
            <v>31,26</v>
          </cell>
        </row>
        <row r="4279">
          <cell r="B4279">
            <v>93080</v>
          </cell>
          <cell r="C4279" t="str">
            <v>LUVA PASSANTE EM COBRE, DN 15 MM, SEM ANEL DE SOLDA, INSTALADO EM RAMAL DE DISTRIBUIÇÃO DE HIDRÁULICA PREDIAL - FORNECIMENTO E INSTALAÇÃO. AF_04/2022</v>
          </cell>
          <cell r="D4279" t="str">
            <v>UN</v>
          </cell>
          <cell r="E4279" t="str">
            <v>8,49</v>
          </cell>
        </row>
        <row r="4280">
          <cell r="B4280">
            <v>93081</v>
          </cell>
          <cell r="C4280" t="str">
            <v>CONECTOR EM BRONZE/LATÃO, DN 15 MM X 1/2", SEM ANEL DE SOLDA, BOLSA X ROSCA F, INSTALADO EM RAMAL DE DISTRIBUIÇÃO DE HIDRÁULICA PREDIAL - FORNECIMENTO E INSTALAÇÃO. AF_04/2022</v>
          </cell>
          <cell r="D4280" t="str">
            <v>UN</v>
          </cell>
          <cell r="E4280" t="str">
            <v>20,10</v>
          </cell>
        </row>
        <row r="4281">
          <cell r="B4281">
            <v>93082</v>
          </cell>
          <cell r="C4281" t="str">
            <v>CURVA DE TRANSPOSIÇÃO EM BRONZE/LATÃO, DN 15 MM, SEM ANEL DE SOLDA, BOLSA X BOLSA, INSTALADO EM RAMAL DE DISTRIBUIÇÃO DE HIDRÁULICA PREDIAL - FORNECIMENTO E INSTALAÇÃO. AF_04/2022</v>
          </cell>
          <cell r="D4281" t="str">
            <v>UN</v>
          </cell>
          <cell r="E4281" t="str">
            <v>26,21</v>
          </cell>
        </row>
        <row r="4282">
          <cell r="B4282">
            <v>93083</v>
          </cell>
          <cell r="C4282" t="str">
            <v>JUNTA DE EXPANSÃO EM COBRE, DN 15 MM, PONTA X PONTA, INSTALADO EM RAMAL DE DISTRIBUIÇÃO DE HIDRÁULICA PREDIAL - FORNECIMENTO E INSTALAÇÃO. AF_04/2022</v>
          </cell>
          <cell r="D4282" t="str">
            <v>UN</v>
          </cell>
          <cell r="E4282" t="str">
            <v>519,00</v>
          </cell>
        </row>
        <row r="4283">
          <cell r="B4283">
            <v>93084</v>
          </cell>
          <cell r="C4283" t="str">
            <v>LUVA PASSANTE EM COBRE, DN 22 MM, SEM ANEL DE SOLDA, INSTALADO EM RAMAL DE DISTRIBUIÇÃO DE HIDRÁULICA PREDIAL - FORNECIMENTO E INSTALAÇÃO. AF_04/2022</v>
          </cell>
          <cell r="D4283" t="str">
            <v>UN</v>
          </cell>
          <cell r="E4283" t="str">
            <v>14,40</v>
          </cell>
        </row>
        <row r="4284">
          <cell r="B4284">
            <v>93085</v>
          </cell>
          <cell r="C4284" t="str">
            <v>BUCHA DE REDUÇÃO EM COBRE, DN 22 MM X 15 MM, SEM ANEL DE SOLDA, PONTA X BOLSA, INSTALADO EM RAMAL DE DISTRIBUIÇÃO DE HIDRÁULICA PREDIAL - FORNECIMENTO E INSTALAÇÃO. AF_04/2022</v>
          </cell>
          <cell r="D4284" t="str">
            <v>UN</v>
          </cell>
          <cell r="E4284" t="str">
            <v>14,86</v>
          </cell>
        </row>
        <row r="4285">
          <cell r="B4285">
            <v>93086</v>
          </cell>
          <cell r="C4285" t="str">
            <v>JUNTA DE EXPANSÃO EM COBRE, DN 22 MM, PONTA X PONTA, INSTALADO EM RAMAL DE DISTRIBUIÇÃO DE HIDRÁULICA PREDIAL - FORNECIMENTO E INSTALAÇÃO. AF_04/2022</v>
          </cell>
          <cell r="D4285" t="str">
            <v>UN</v>
          </cell>
          <cell r="E4285" t="str">
            <v>602,54</v>
          </cell>
        </row>
        <row r="4286">
          <cell r="B4286">
            <v>93087</v>
          </cell>
          <cell r="C4286" t="str">
            <v>CONECTOR EM BRONZE/LATÃO, DN 22 MM X 1/2", SEM ANEL DE SOLDA, BOLSA X ROSCA F, INSTALADO EM RAMAL DE DISTRIBUIÇÃO DE HIDRÁULICA PREDIAL - FORNECIMENTO E INSTALAÇÃO. AF_04/2022</v>
          </cell>
          <cell r="D4286" t="str">
            <v>UN</v>
          </cell>
          <cell r="E4286" t="str">
            <v>21,00</v>
          </cell>
        </row>
        <row r="4287">
          <cell r="B4287">
            <v>93088</v>
          </cell>
          <cell r="C4287" t="str">
            <v>CONECTOR EM BRONZE/LATÃO, DN 22 MM X 3/4", SEM ANEL DE SOLDA, BOLSA X ROSCA F, INSTALADO EM RAMAL DE DISTRIBUIÇÃO DE HIDRÁULICA PREDIAL - FORNECIMENTO E INSTALAÇÃO. AF_04/2022</v>
          </cell>
          <cell r="D4287" t="str">
            <v>UN</v>
          </cell>
          <cell r="E4287" t="str">
            <v>26,07</v>
          </cell>
        </row>
        <row r="4288">
          <cell r="B4288">
            <v>93089</v>
          </cell>
          <cell r="C4288" t="str">
            <v>CURVA DE TRANSPOSIÇÃO EM BRONZE/LATÃO, DN 22 MM, SEM ANEL DE SOLDA, BOLSA X BOLSA, INSTALADO EM RAMAL DE DISTRIBUIÇÃO DE HIDRÁULICA PREDIAL - FORNECIMENTO E INSTALAÇÃO. AF_04/2022</v>
          </cell>
          <cell r="D4288" t="str">
            <v>UN</v>
          </cell>
          <cell r="E4288" t="str">
            <v>53,35</v>
          </cell>
        </row>
        <row r="4289">
          <cell r="B4289">
            <v>93090</v>
          </cell>
          <cell r="C4289" t="str">
            <v>LUVA PASSANTE EM COBRE, DN 28 MM, SEM ANEL DE SOLDA, INSTALADO EM RAMAL DE DISTRIBUIÇÃO DE HIDRÁULICA PREDIAL - FORNECIMENTO E INSTALAÇÃO. AF_04/2022</v>
          </cell>
          <cell r="D4289" t="str">
            <v>UN</v>
          </cell>
          <cell r="E4289" t="str">
            <v>20,38</v>
          </cell>
        </row>
        <row r="4290">
          <cell r="B4290">
            <v>93091</v>
          </cell>
          <cell r="C4290" t="str">
            <v>BUCHA DE REDUÇÃO EM COBRE, DN 28 MM X 22 MM, SEM ANEL DE SOLDA, INSTALADO EM RAMAL DE DISTRIBUIÇÃO DE HIDRÁULICA PREDIAL - FORNECIMENTO E INSTALAÇÃO. AF_04/2022</v>
          </cell>
          <cell r="D4290" t="str">
            <v>UN</v>
          </cell>
          <cell r="E4290" t="str">
            <v>17,32</v>
          </cell>
        </row>
        <row r="4291">
          <cell r="B4291">
            <v>93092</v>
          </cell>
          <cell r="C4291" t="str">
            <v>JUNTA DE EXPANSÃO EM COBRE, DN 28 MM, PONTA X PONTA, INSTALADO EM RAMAL DE DISTRIBUIÇÃO DE HIDRÁULICA PREDIAL - FORNECIMENTO E INSTALAÇÃO. AF_04/2022</v>
          </cell>
          <cell r="D4291" t="str">
            <v>UN</v>
          </cell>
          <cell r="E4291" t="str">
            <v>662,27</v>
          </cell>
        </row>
        <row r="4292">
          <cell r="B4292">
            <v>93093</v>
          </cell>
          <cell r="C4292" t="str">
            <v>CONECTOR EM BRONZE/LATÃO, DN 28 MM X 1/2", SEM ANEL DE SOLDA, BOLSA X ROSCA F, INSTALADO EM RAMAL DE DISTRIBUIÇÃO DE HIDRÁULICA PREDIAL - FORNECIMENTO E INSTALAÇÃO. AF_04/2022</v>
          </cell>
          <cell r="D4292" t="str">
            <v>UN</v>
          </cell>
          <cell r="E4292" t="str">
            <v>33,74</v>
          </cell>
        </row>
        <row r="4293">
          <cell r="B4293">
            <v>93094</v>
          </cell>
          <cell r="C4293" t="str">
            <v>CURVA DE TRANSPOSIÇÃO EM BRONZE/LATÃO, DN 28 MM, SEM ANEL DE SOLDA, BOLSA X BOLSA, INSTALADO EM RAMAL DE DISTRIBUIÇÃO DE HIDRÁULICA PREDIAL - FORNECIMENTO E INSTALAÇÃO. AF_04/2022</v>
          </cell>
          <cell r="D4293" t="str">
            <v>UN</v>
          </cell>
          <cell r="E4293" t="str">
            <v>92,00</v>
          </cell>
        </row>
        <row r="4294">
          <cell r="B4294">
            <v>93097</v>
          </cell>
          <cell r="C4294" t="str">
            <v>CURVA EM COBRE, DN 15 MM, 45 GRAUS, SEM ANEL DE SOLDA, BOLSA X BOLSA, INSTALADO EM RAMAL E SUB-RAMAL DE HIDRÁULICA PREDIAL - FORNECIMENTO E INSTALAÇÃO. AF_04/2022</v>
          </cell>
          <cell r="D4294" t="str">
            <v>UN</v>
          </cell>
          <cell r="E4294" t="str">
            <v>13,32</v>
          </cell>
        </row>
        <row r="4295">
          <cell r="B4295">
            <v>93098</v>
          </cell>
          <cell r="C4295" t="str">
            <v>COTOVELO EM BRONZE/LATÃO, DN 15 MM X 1/2", 90 GRAUS, SEM ANEL DE SOLDA, BOLSA X ROSCA F, INSTALADO EM RAMAL E SUB-RAMAL DE HIDRÁULICA PREDIAL - FORNECIMENTO E INSTALAÇÃO. AF_04/2022</v>
          </cell>
          <cell r="D4295" t="str">
            <v>UN</v>
          </cell>
          <cell r="E4295" t="str">
            <v>21,12</v>
          </cell>
        </row>
        <row r="4296">
          <cell r="B4296">
            <v>93099</v>
          </cell>
          <cell r="C4296" t="str">
            <v>CURVA EM COBRE, DN 22 MM, 45 GRAUS, SEM ANEL DE SOLDA, BOLSA X BOLSA, INSTALADO EM RAMAL E SUB-RAMAL DE HIDRÁULICA PREDIAL - FORNECIMENTO E INSTALAÇÃO. AF_04/2022</v>
          </cell>
          <cell r="D4296" t="str">
            <v>UN</v>
          </cell>
          <cell r="E4296" t="str">
            <v>24,53</v>
          </cell>
        </row>
        <row r="4297">
          <cell r="B4297">
            <v>93100</v>
          </cell>
          <cell r="C4297" t="str">
            <v>COTOVELO EM BRONZE/LATÃO, DN 22 MM X 1/2", 90 GRAUS, SEM ANEL DE SOLDA, BOLSA X ROSCA F, INSTALADO EM RAMAL E SUB-RAMAL DE HIDRÁULICA PREDIAL - FORNECIMENTO E INSTALAÇÃO. AF_04/2022</v>
          </cell>
          <cell r="D4297" t="str">
            <v>UN</v>
          </cell>
          <cell r="E4297" t="str">
            <v>31,55</v>
          </cell>
        </row>
        <row r="4298">
          <cell r="B4298">
            <v>93101</v>
          </cell>
          <cell r="C4298" t="str">
            <v>COTOVELO EM BRONZE/LATÃO, DN 22 MM X 3/4", 90 GRAUS, SEM ANEL DE SOLDA, BOLSA X ROSCA F, INSTALADO EM RAMAL E SUB-RAMAL DE HIDRÁULICA PREDIAL - FORNECIMENTO E INSTALAÇÃO. AF_04/2022</v>
          </cell>
          <cell r="D4298" t="str">
            <v>UN</v>
          </cell>
          <cell r="E4298" t="str">
            <v>35,28</v>
          </cell>
        </row>
        <row r="4299">
          <cell r="B4299">
            <v>93102</v>
          </cell>
          <cell r="C4299" t="str">
            <v>CURVA EM COBRE, DN 28 MM, 45 GRAUS, SEM ANEL DE SOLDA, BOLSA X BOLSA, INSTALADO EM RAMAL E SUB-RAMAL DE HIDRÁULICA PREDIAL - FORNECIMENTO E INSTALAÇÃO. AF_04/2022</v>
          </cell>
          <cell r="D4299" t="str">
            <v>UN</v>
          </cell>
          <cell r="E4299" t="str">
            <v>35,84</v>
          </cell>
        </row>
        <row r="4300">
          <cell r="B4300">
            <v>93103</v>
          </cell>
          <cell r="C4300" t="str">
            <v>LUVA PASSANTE EM COBRE, DN 15 MM, SEM ANEL DE SOLDA, INSTALADO EM RAMAL E SUB-RAMAL DE HIDRÁULICA PREDIAL - FORNECIMENTO E INSTALAÇÃO. AF_04/2022</v>
          </cell>
          <cell r="D4300" t="str">
            <v>UN</v>
          </cell>
          <cell r="E4300" t="str">
            <v>8,64</v>
          </cell>
        </row>
        <row r="4301">
          <cell r="B4301">
            <v>93104</v>
          </cell>
          <cell r="C4301" t="str">
            <v>CONECTOR EM BRONZE/LATÃO, DN 15 MM X 1/2", SEM ANEL DE SOLDA, BOLSA X ROSCA F, INSTALADO EM RAMAL E SUB-RAMAL DE HIDRÁULICA PREDIAL - FORNECIMENTO E INSTALAÇÃO. AF_04/2022</v>
          </cell>
          <cell r="D4301" t="str">
            <v>UN</v>
          </cell>
          <cell r="E4301" t="str">
            <v>20,18</v>
          </cell>
        </row>
        <row r="4302">
          <cell r="B4302">
            <v>93105</v>
          </cell>
          <cell r="C4302" t="str">
            <v>CURVA DE TRANSPOSIÇÃO EM BRONZE/LATÃO, DN 15 MM, SEM ANEL DE SOLDA, BOLSA X BOLSA, INSTALADO EM RAMAL E SUB-RAMAL DE HIDRÁULICA PREDIAL - FORNECIMENTO E INSTALAÇÃO. AF_04/2022</v>
          </cell>
          <cell r="D4302" t="str">
            <v>UN</v>
          </cell>
          <cell r="E4302" t="str">
            <v>26,36</v>
          </cell>
        </row>
        <row r="4303">
          <cell r="B4303">
            <v>93106</v>
          </cell>
          <cell r="C4303" t="str">
            <v>JUNTA DE EXPANSÃO EM COBRE, DN 15 MM, PONTA X PONTA, INSTALADO EM RAMAL E SUB-RAMAL DE HIDRÁULICA PREDIAL - FORNECIMENTO E INSTALAÇÃO. AF_04/2022</v>
          </cell>
          <cell r="D4303" t="str">
            <v>UN</v>
          </cell>
          <cell r="E4303" t="str">
            <v>519,15</v>
          </cell>
        </row>
        <row r="4304">
          <cell r="B4304">
            <v>93107</v>
          </cell>
          <cell r="C4304" t="str">
            <v>LUVA PASSANTE EM COBRE, DN 22 MM, SEM ANEL DE SOLDA, INSTALADO EM RAMAL E SUB-RAMAL DE HIDRÁULICA PREDIAL - FORNECIMENTO E INSTALAÇÃO. AF_04/2022</v>
          </cell>
          <cell r="D4304" t="str">
            <v>UN</v>
          </cell>
          <cell r="E4304" t="str">
            <v>16,12</v>
          </cell>
        </row>
        <row r="4305">
          <cell r="B4305">
            <v>93108</v>
          </cell>
          <cell r="C4305" t="str">
            <v>BUCHA DE REDUÇÃO EM COBRE, DN 22 MM X 15 MM, SEM ANEL DE SOLDA, PONTA X BOLSA, INSTALADO EM RAMAL E SUB-RAMAL DE HIDRÁULICA PREDIAL - FORNECIMENTO E INSTALAÇÃO. AF_04/2022</v>
          </cell>
          <cell r="D4305" t="str">
            <v>UN</v>
          </cell>
          <cell r="E4305" t="str">
            <v>13,60</v>
          </cell>
        </row>
        <row r="4306">
          <cell r="B4306">
            <v>93109</v>
          </cell>
          <cell r="C4306" t="str">
            <v>JUNTA DE EXPANSÃO EM COBRE, DN 22 MM, PONTA X PONTA, INSTALADO EM RAMAL E SUB-RAMAL DE HIDRÁULICA PREDIAL - FORNECIMENTO E INSTALAÇÃO. AF_04/2022</v>
          </cell>
          <cell r="D4306" t="str">
            <v>UN</v>
          </cell>
          <cell r="E4306" t="str">
            <v>604,26</v>
          </cell>
        </row>
        <row r="4307">
          <cell r="B4307">
            <v>93110</v>
          </cell>
          <cell r="C4307" t="str">
            <v>CONECTOR EM BRONZE/LATÃO, DN 22 MM X 1/2", SEM ANEL DE SOLDA, BOLSA X ROSCA F, INSTALADO EM RAMAL E SUB-RAMAL DE HIDRÁULICA PREDIAL - FORNECIMENTO E INSTALAÇÃO. AF_04/2022</v>
          </cell>
          <cell r="D4307" t="str">
            <v>UN</v>
          </cell>
          <cell r="E4307" t="str">
            <v>21,87</v>
          </cell>
        </row>
        <row r="4308">
          <cell r="B4308">
            <v>93111</v>
          </cell>
          <cell r="C4308" t="str">
            <v>CONECTOR EM BRONZE/LATÃO, DN 22 MM X 3/4", SEM ANEL DE SOLDA, BOLSA X ROSCA F, INSTALADO EM RAMAL E SUB-RAMAL DE HIDRÁULICA PREDIAL - FORNECIMENTO E INSTALAÇÃO. AF_04/2022</v>
          </cell>
          <cell r="D4308" t="str">
            <v>UN</v>
          </cell>
          <cell r="E4308" t="str">
            <v>26,57</v>
          </cell>
        </row>
        <row r="4309">
          <cell r="B4309">
            <v>93112</v>
          </cell>
          <cell r="C4309" t="str">
            <v>CURVA DE TRANSPOSIÇÃO EM BRONZE/LATÃO, DN 22 MM, SEM ANEL DE SOLDA, BOLSA X BOLSA, INSTALADO EM RAMAL E SUB-RAMAL DE HIDRÁULICA PREDIAL - FORNECIMENTO E INSTALAÇÃO. AF_04/2022</v>
          </cell>
          <cell r="D4309" t="str">
            <v>UN</v>
          </cell>
          <cell r="E4309" t="str">
            <v>55,07</v>
          </cell>
        </row>
        <row r="4310">
          <cell r="B4310">
            <v>93113</v>
          </cell>
          <cell r="C4310" t="str">
            <v>LUVA PASSANTE EM COBRE, DN 28 MM, SEM ANEL DE SOLDA, INSTALADO EM RAMAL E SUB-RAMAL  DE HIDRÁULICA PREDIAL - FORNECIMENTO E INSTALAÇÃO. AF_04/2022</v>
          </cell>
          <cell r="D4310" t="str">
            <v>UN</v>
          </cell>
          <cell r="E4310" t="str">
            <v>23,47</v>
          </cell>
        </row>
        <row r="4311">
          <cell r="B4311">
            <v>93114</v>
          </cell>
          <cell r="C4311" t="str">
            <v>CONECTOR EM BRONZE/LATÃO, DN 28 MM X 1/2", SEM ANEL DE SOLDA, BOLSA X ROSCA F, INSTALADO EM RAMAL E SUB-RAMAL DE HIDRÁULICA PREDIAL - FORNECIMENTO E INSTALAÇÃO. AF_04/2022</v>
          </cell>
          <cell r="D4311" t="str">
            <v>UN</v>
          </cell>
          <cell r="E4311" t="str">
            <v>35,28</v>
          </cell>
        </row>
        <row r="4312">
          <cell r="B4312">
            <v>93115</v>
          </cell>
          <cell r="C4312" t="str">
            <v>CURVA DE TRANSPOSIÇÃO EM BRONZE/LATÃO, DN 28 MM, SEM ANEL DE SOLDA, BOLSA X BOLSA, INSTALADO EM RAMAL E SUB-RAMAL DE HIDRÁULICA PREDIAL - FORNECIMENTO E INSTALAÇÃO. AF_04/2022</v>
          </cell>
          <cell r="D4312" t="str">
            <v>UN</v>
          </cell>
          <cell r="E4312" t="str">
            <v>95,09</v>
          </cell>
        </row>
        <row r="4313">
          <cell r="B4313">
            <v>93116</v>
          </cell>
          <cell r="C4313" t="str">
            <v>JUNTA DE EXPANSÃO EM COBRE, DN 28 MM, PONTA X PONTA, INSTALADO EM RAMAL E SUB-RAMAL DE HIDRÁULICA PREDIAL - FORNECIMENTO E INSTALAÇÃO. AF_04/2022</v>
          </cell>
          <cell r="D4313" t="str">
            <v>UN</v>
          </cell>
          <cell r="E4313" t="str">
            <v>665,36</v>
          </cell>
        </row>
        <row r="4314">
          <cell r="B4314">
            <v>93117</v>
          </cell>
          <cell r="C4314" t="str">
            <v>TE DUPLA CURVA EM BRONZE/LATÃO, DN 1/2" X 15 MM X 1/2", SEM ANEL DE SOLDA, ROSCA F X BOLSA X ROSCA F, INSTALADO EM RAMAL E SUB-RAMAL DE HIDRÁULICA PREDIAL - FORNECIMENTO E INSTALAÇÃO. AF_04/2022</v>
          </cell>
          <cell r="D4314" t="str">
            <v>UN</v>
          </cell>
          <cell r="E4314" t="str">
            <v>64,89</v>
          </cell>
        </row>
        <row r="4315">
          <cell r="B4315">
            <v>93118</v>
          </cell>
          <cell r="C4315" t="str">
            <v>TE DUPLA CURVA EM BRONZE/LATÃO, DN 3/4" X 22 MM X 3/4", SEM ANEL DE SOLDA, ROSCA F X BOLSA X ROSCA F, INSTALADO EM RAMAL E SUB-RAMAL DE HIDRÁULICA PREDIAL - FORNECIMENTO E INSTALAÇÃO. AF_04/2022</v>
          </cell>
          <cell r="D4315" t="str">
            <v>UN</v>
          </cell>
          <cell r="E4315" t="str">
            <v>95,55</v>
          </cell>
        </row>
        <row r="4316">
          <cell r="B4316">
            <v>93119</v>
          </cell>
          <cell r="C4316" t="str">
            <v>CURVA EM COBRE, DN 22 MM, 45 GRAUS, SEM ANEL DE SOLDA, BOLSA X BOLSA, INSTALADO EM PRUMADA DE HIDRÁULICA PREDIAL - FORNECIMENTO E INSTALAÇÃO. AF_04/2022</v>
          </cell>
          <cell r="D4316" t="str">
            <v>UN</v>
          </cell>
          <cell r="E4316" t="str">
            <v>18,52</v>
          </cell>
        </row>
        <row r="4317">
          <cell r="B4317">
            <v>93120</v>
          </cell>
          <cell r="C4317" t="str">
            <v>COTOVELO EM BRONZE/LATÃO, DN 22 MM X 1/2", 90 GRAUS, SEM ANEL DE SOLDA, BOLSA X ROSCA F, INSTALADO EM PRUMADA DE HIDRÁULICA PREDIAL - FORNECIMENTO E INSTALAÇÃO. AF_04/2022</v>
          </cell>
          <cell r="D4317" t="str">
            <v>UN</v>
          </cell>
          <cell r="E4317" t="str">
            <v>28,55</v>
          </cell>
        </row>
        <row r="4318">
          <cell r="B4318">
            <v>93121</v>
          </cell>
          <cell r="C4318" t="str">
            <v>COTOVELO EM BRONZE/LATÃO, DN 22 MM X 3/4", 90 GRAUS, SEM ANEL DE SOLDA, BOLSA X ROSCA F, INSTALADO EM PRUMADA DE HIDRÁULICA PREDIAL - FORNECIMENTO E INSTALAÇÃO. AF_04/2022</v>
          </cell>
          <cell r="D4318" t="str">
            <v>UN</v>
          </cell>
          <cell r="E4318" t="str">
            <v>32,28</v>
          </cell>
        </row>
        <row r="4319">
          <cell r="B4319">
            <v>93122</v>
          </cell>
          <cell r="C4319" t="str">
            <v>CURVA EM COBRE, DN 28 MM, 45 GRAUS, SEM ANEL DE SOLDA, BOLSA X BOLSA, INSTALADO EM PRUMADA DE HIDRÁULICA PREDIAL - FORNECIMENTO E INSTALAÇÃO. AF_04/2022</v>
          </cell>
          <cell r="D4319" t="str">
            <v>UN</v>
          </cell>
          <cell r="E4319" t="str">
            <v>28,08</v>
          </cell>
        </row>
        <row r="4320">
          <cell r="B4320">
            <v>93123</v>
          </cell>
          <cell r="C4320" t="str">
            <v>CURVA EM COBRE, DN 35 MM, 45 GRAUS, SEM ANEL DE SOLDA, BOLSA X BOLSA, INSTALADO EM PRUMADA DE HIDRÁULICA PREDIAL -  FORNECIMENTO E INSTALAÇÃO. AF_04/2022</v>
          </cell>
          <cell r="D4320" t="str">
            <v>UN</v>
          </cell>
          <cell r="E4320" t="str">
            <v>64,44</v>
          </cell>
        </row>
        <row r="4321">
          <cell r="B4321">
            <v>93124</v>
          </cell>
          <cell r="C4321" t="str">
            <v>CURVA EM COBRE, DN 42 MM, 45 GRAUS, SEM ANEL DE SOLDA, BOLSA X BOLSA, INSTALADO EM PRUMADA DE HIDRÁULICA PREDIAL - FORNECIMENTO E INSTALAÇÃO. AF_04/2022</v>
          </cell>
          <cell r="D4321" t="str">
            <v>UN</v>
          </cell>
          <cell r="E4321" t="str">
            <v>102,05</v>
          </cell>
        </row>
        <row r="4322">
          <cell r="B4322">
            <v>93125</v>
          </cell>
          <cell r="C4322" t="str">
            <v>CURVA EM COBRE, DN 54 MM, 45 GRAUS, SEM ANEL DE SOLDA, BOLSA X BOLSA, INSTALADO EM PRUMADA DE HIDRÁULICA PREDIAL - FORNECIMENTO E INSTALAÇÃO. AF_04/2022</v>
          </cell>
          <cell r="D4322" t="str">
            <v>UN</v>
          </cell>
          <cell r="E4322" t="str">
            <v>150,53</v>
          </cell>
        </row>
        <row r="4323">
          <cell r="B4323">
            <v>93126</v>
          </cell>
          <cell r="C4323" t="str">
            <v>CURVA EM COBRE, DN 66 MM, 45 GRAUS, SEM ANEL DE SOLDA, BOLSA X BOLSA, INSTALADO EM PRUMADA DE HIDRÁULICA PREDIAL - FORNECIMENTO E INSTALAÇÃO. AF_04/2022</v>
          </cell>
          <cell r="D4323" t="str">
            <v>UN</v>
          </cell>
          <cell r="E4323" t="str">
            <v>336,15</v>
          </cell>
        </row>
        <row r="4324">
          <cell r="B4324">
            <v>93133</v>
          </cell>
          <cell r="C4324" t="str">
            <v>BUCHA DE REDUÇÃO EM COBRE, DN 28 MM X 22 MM, SEM ANEL DE SOLDA, INSTALADO EM RAMAL E SUB-RAMAL DE HIDRÁULICA PREDIAL - FORNECIMENTO E INSTALAÇÃO. AF_04/2022</v>
          </cell>
          <cell r="D4324" t="str">
            <v>UN</v>
          </cell>
          <cell r="E4324" t="str">
            <v>19,73</v>
          </cell>
        </row>
        <row r="4325">
          <cell r="B4325">
            <v>94465</v>
          </cell>
          <cell r="C4325" t="str">
            <v>LUVA, EM FERRO GALVANIZADO, CONEXÃO ROSQUEADA, DN 50 (2), INSTALADO EM RESERVAÇÃO DE ÁGUA DE EDIFICAÇÃO QUE POSSUA RESERVATÓRIO DE FIBRA/FIBROCIMENTO  FORNECIMENTO E INSTALAÇÃO. AF_06/2016</v>
          </cell>
          <cell r="D4325" t="str">
            <v>UN</v>
          </cell>
          <cell r="E4325" t="str">
            <v>40,20</v>
          </cell>
        </row>
        <row r="4326">
          <cell r="B4326">
            <v>94466</v>
          </cell>
          <cell r="C4326" t="str">
            <v>NIPLE, EM FERRO GALVANIZADO, CONEXÃO ROSQUEADA, DN 50 (2), INSTALADO EM RESERVAÇÃO DE ÁGUA DE EDIFICAÇÃO QUE POSSUA RESERVATÓRIO DE FIBRA/FIBROCIMENTO  FORNECIMENTO E INSTALAÇÃO. AF_06/2016</v>
          </cell>
          <cell r="D4326" t="str">
            <v>UN</v>
          </cell>
          <cell r="E4326" t="str">
            <v>40,22</v>
          </cell>
        </row>
        <row r="4327">
          <cell r="B4327">
            <v>94467</v>
          </cell>
          <cell r="C4327" t="str">
            <v>LUVA, EM FERRO GALVANIZADO, CONEXÃO ROSQUEADA, DN 65 (2 1/2), INSTALADO EM RESERVAÇÃO DE ÁGUA DE EDIFICAÇÃO QUE POSSUA RESERVATÓRIO DE FIBRA/FIBROCIMENTO  FORNECIMENTO E INSTALAÇÃO. AF_06/2016</v>
          </cell>
          <cell r="D4327" t="str">
            <v>UN</v>
          </cell>
          <cell r="E4327" t="str">
            <v>61,23</v>
          </cell>
        </row>
        <row r="4328">
          <cell r="B4328">
            <v>94468</v>
          </cell>
          <cell r="C4328" t="str">
            <v>NIPLE, EM FERRO GALVANIZADO, CONEXÃO ROSQUEADA, DN 65 (2 1/2), INSTALADO EM RESERVAÇÃO DE ÁGUA DE EDIFICAÇÃO QUE POSSUA RESERVATÓRIO DE FIBRA/FIBROCIMENTO  FORNECIMENTO E INSTALAÇÃO. AF_06/2016</v>
          </cell>
          <cell r="D4328" t="str">
            <v>UN</v>
          </cell>
          <cell r="E4328" t="str">
            <v>53,77</v>
          </cell>
        </row>
        <row r="4329">
          <cell r="B4329">
            <v>94469</v>
          </cell>
          <cell r="C4329" t="str">
            <v>LUVA, EM FERRO GALVANIZADO, CONEXÃO ROSQUEADA, DN 80 (3), INSTALADO EM RESERVAÇÃO DE ÁGUA DE EDIFICAÇÃO QUE POSSUA RESERVATÓRIO DE FIBRA/FIBROCIMENTO  FORNECIMENTO E INSTALAÇÃO. AF_06/2016</v>
          </cell>
          <cell r="D4329" t="str">
            <v>UN</v>
          </cell>
          <cell r="E4329" t="str">
            <v>88,62</v>
          </cell>
        </row>
        <row r="4330">
          <cell r="B4330">
            <v>94470</v>
          </cell>
          <cell r="C4330" t="str">
            <v>NIPLE, EM FERRO GALVANIZADO, CONEXÃO ROSQUEADA, DN 80 (3), INSTALADO EM RESERVAÇÃO DE ÁGUA DE EDIFICAÇÃO QUE POSSUA RESERVATÓRIO DE FIBRA/FIBROCIMENTO  FORNECIMENTO E INSTALAÇÃO. AF_06/2016</v>
          </cell>
          <cell r="D4330" t="str">
            <v>UN</v>
          </cell>
          <cell r="E4330" t="str">
            <v>81,98</v>
          </cell>
        </row>
        <row r="4331">
          <cell r="B4331">
            <v>94471</v>
          </cell>
          <cell r="C4331" t="str">
            <v>COTOVELO 90 GRAUS, EM FERRO GALVANIZADO, CONEXÃO ROSQUEADA, DN 50 (2), INSTALADO EM RESERVAÇÃO DE ÁGUA DE EDIFICAÇÃO QUE POSSUA RESERVATÓRIO DE FIBRA/FIBROCIMENTO  FORNECIMENTO E INSTALAÇÃO. AF_06/2016</v>
          </cell>
          <cell r="D4331" t="str">
            <v>UN</v>
          </cell>
          <cell r="E4331" t="str">
            <v>58,02</v>
          </cell>
        </row>
        <row r="4332">
          <cell r="B4332">
            <v>94472</v>
          </cell>
          <cell r="C4332" t="str">
            <v>COTOVELO 45 GRAUS, EM FERRO GALVANIZADO, CONEXÃO ROSQUEADA, DN 50 (2), INSTALADO EM RESERVAÇÃO DE ÁGUA DE EDIFICAÇÃO QUE POSSUA RESERVATÓRIO DE FIBRA/FIBROCIMENTO  FORNECIMENTO E INSTALAÇÃO. AF_06/2016</v>
          </cell>
          <cell r="D4332" t="str">
            <v>UN</v>
          </cell>
          <cell r="E4332" t="str">
            <v>59,68</v>
          </cell>
        </row>
        <row r="4333">
          <cell r="B4333">
            <v>94473</v>
          </cell>
          <cell r="C4333" t="str">
            <v>COTOVELO 90 GRAUS, EM FERRO GALVANIZADO, CONEXÃO ROSQUEADA, DN 65 (2 1/2), INSTALADO EM RESERVAÇÃO DE ÁGUA DE EDIFICAÇÃO QUE POSSUA RESERVATÓRIO DE FIBRA/FIBROCIMENTO  FORNECIMENTO E INSTALAÇÃO. AF_06/2016</v>
          </cell>
          <cell r="D4333" t="str">
            <v>UN</v>
          </cell>
          <cell r="E4333" t="str">
            <v>87,75</v>
          </cell>
        </row>
        <row r="4334">
          <cell r="B4334">
            <v>94474</v>
          </cell>
          <cell r="C4334" t="str">
            <v>COTOVELO 45 GRAUS, EM FERRO GALVANIZADO, CONEXÃO ROSQUEADA, DN 65 (2 1/2), INSTALADO EM RESERVAÇÃO DE ÁGUA DE EDIFICAÇÃO QUE POSSUA RESERVATÓRIO DE FIBRA/FIBROCIMENTO  FORNECIMENTO E INSTALAÇÃO. AF_06/2016</v>
          </cell>
          <cell r="D4334" t="str">
            <v>UN</v>
          </cell>
          <cell r="E4334" t="str">
            <v>95,05</v>
          </cell>
        </row>
        <row r="4335">
          <cell r="B4335">
            <v>94475</v>
          </cell>
          <cell r="C4335" t="str">
            <v>COTOVELO 90 GRAUS, EM FERRO GALVANIZADO, CONEXÃO ROSQUEADA, DN 80 (3), INSTALADO EM RESERVAÇÃO DE ÁGUA DE EDIFICAÇÃO QUE POSSUA RESERVATÓRIO DE FIBRA/FIBROCIMENTO  FORNECIMENTO E INSTALAÇÃO. AF_06/2016</v>
          </cell>
          <cell r="D4335" t="str">
            <v>UN</v>
          </cell>
          <cell r="E4335" t="str">
            <v>120,29</v>
          </cell>
        </row>
        <row r="4336">
          <cell r="B4336">
            <v>94476</v>
          </cell>
          <cell r="C4336" t="str">
            <v>COTOVELO 45 GRAUS, EM FERRO GALVANIZADO, CONEXÃO ROSQUEADA, DN 80 (3), INSTALADO EM RESERVAÇÃO DE ÁGUA DE EDIFICAÇÃO QUE POSSUA RESERVATÓRIO DE FIBRA/FIBROCIMENTO  FORNECIMENTO E INSTALAÇÃO. AF_06/2016</v>
          </cell>
          <cell r="D4336" t="str">
            <v>UN</v>
          </cell>
          <cell r="E4336" t="str">
            <v>134,37</v>
          </cell>
        </row>
        <row r="4337">
          <cell r="B4337">
            <v>94477</v>
          </cell>
          <cell r="C4337" t="str">
            <v>TÊ, EM FERRO GALVANIZADO, CONEXÃO ROSQUEADA, DN 50 (2), INSTALADO EM RESERVAÇÃO DE ÁGUA DE EDIFICAÇÃO QUE POSSUA RESERVATÓRIO DE FIBRA/FIBROCIMENTO  FORNECIMENTO E INSTALAÇÃO. AF_06/2016</v>
          </cell>
          <cell r="D4337" t="str">
            <v>UN</v>
          </cell>
          <cell r="E4337" t="str">
            <v>77,23</v>
          </cell>
        </row>
        <row r="4338">
          <cell r="B4338">
            <v>94478</v>
          </cell>
          <cell r="C4338" t="str">
            <v>TÊ, EM FERRO GALVANIZADO, CONEXÃO ROSQUEADA, DN 65 (2 1/2), INSTALADO EM RESERVAÇÃO DE ÁGUA DE EDIFICAÇÃO QUE POSSUA RESERVATÓRIO DE FIBRA/FIBROCIMENTO  FORNECIMENTO E INSTALAÇÃO. AF_06/2016</v>
          </cell>
          <cell r="D4338" t="str">
            <v>UN</v>
          </cell>
          <cell r="E4338" t="str">
            <v>120,55</v>
          </cell>
        </row>
        <row r="4339">
          <cell r="B4339">
            <v>94479</v>
          </cell>
          <cell r="C4339" t="str">
            <v>TÊ, EM FERRO GALVANIZADO, CONEXÃO ROSQUEADA, DN 80 (3), INSTALADO EM RESERVAÇÃO DE ÁGUA DE EDIFICAÇÃO QUE POSSUA RESERVATÓRIO DE FIBRA/FIBROCIMENTO  FORNECIMENTO E INSTALAÇÃO. AF_06/2016</v>
          </cell>
          <cell r="D4339" t="str">
            <v>UN</v>
          </cell>
          <cell r="E4339" t="str">
            <v>158,91</v>
          </cell>
        </row>
        <row r="4340">
          <cell r="B4340">
            <v>94606</v>
          </cell>
          <cell r="C4340" t="str">
            <v>LUVA EM COBRE, DN 54 MM, SEM ANEL DE SOLDA, INSTALADO EM RESERVAÇÃO DE ÁGUA DE EDIFICAÇÃO QUE POSSUA RESERVATÓRIO DE FIBRA/FIBROCIMENTO  FORNECIMENTO E INSTALAÇÃO. AF_06/2016</v>
          </cell>
          <cell r="D4340" t="str">
            <v>UN</v>
          </cell>
          <cell r="E4340" t="str">
            <v>86,27</v>
          </cell>
        </row>
        <row r="4341">
          <cell r="B4341">
            <v>94608</v>
          </cell>
          <cell r="C4341" t="str">
            <v>LUVA EM COBRE, DN 66 MM, SEM ANEL DE SOLDA, INSTALADO EM RESERVAÇÃO DE ÁGUA DE EDIFICAÇÃO QUE POSSUA RESERVATÓRIO DE FIBRA/FIBROCIMENTO  FORNECIMENTO E INSTALAÇÃO. AF_06/2016</v>
          </cell>
          <cell r="D4341" t="str">
            <v>UN</v>
          </cell>
          <cell r="E4341" t="str">
            <v>219,37</v>
          </cell>
        </row>
        <row r="4342">
          <cell r="B4342">
            <v>94610</v>
          </cell>
          <cell r="C4342" t="str">
            <v>LUVA EM COBRE, DN 79 MM, SEM ANEL DE SOLDA, INSTALADO EM RESERVAÇÃO DE ÁGUA DE EDIFICAÇÃO QUE POSSUA RESERVATÓRIO DE FIBRA/FIBROCIMENTO  FORNECIMENTO E INSTALAÇÃO. AF_06/2016</v>
          </cell>
          <cell r="D4342" t="str">
            <v>UN</v>
          </cell>
          <cell r="E4342" t="str">
            <v>327,87</v>
          </cell>
        </row>
        <row r="4343">
          <cell r="B4343">
            <v>94612</v>
          </cell>
          <cell r="C4343" t="str">
            <v>LUVA DE COBRE, DN 104 MM, SEM ANEL DE SOLDA, INSTALADO EM RESERVAÇÃO DE ÁGUA DE EDIFICAÇÃO QUE POSSUA RESERVATÓRIO DE FIBRA/FIBROCIMENTO  FORNECIMENTO E INSTALAÇÃO. AF_06/2016</v>
          </cell>
          <cell r="D4343" t="str">
            <v>UN</v>
          </cell>
          <cell r="E4343" t="str">
            <v>462,24</v>
          </cell>
        </row>
        <row r="4344">
          <cell r="B4344">
            <v>94614</v>
          </cell>
          <cell r="C4344" t="str">
            <v>COTOVELO EM COBRE, DN 54 MM, 90 GRAUS, SEM ANEL DE SOLDA, INSTALADO EM RESERVAÇÃO DE ÁGUA DE EDIFICAÇÃO QUE POSSUA RESERVATÓRIO DE FIBRA/FIBROCIMENTO  FORNECIMENTO E INSTALAÇÃO. AF_06/2016</v>
          </cell>
          <cell r="D4344" t="str">
            <v>UN</v>
          </cell>
          <cell r="E4344" t="str">
            <v>146,88</v>
          </cell>
        </row>
        <row r="4345">
          <cell r="B4345">
            <v>94615</v>
          </cell>
          <cell r="C4345" t="str">
            <v>CURVA EM COBRE, DN 54 MM, 45 GRAUS, SEM ANEL DE SOLDA, BOLSA X BOLSA, INSTALADO EM RESERVAÇÃO DE ÁGUA DE EDIFICAÇÃO QUE POSSUA RESERVATÓRIO DE FIBRA/FIBROCIMENTO  FORNECIMENTO E INSTALAÇÃO. AF_06/2016</v>
          </cell>
          <cell r="D4345" t="str">
            <v>UN</v>
          </cell>
          <cell r="E4345" t="str">
            <v>167,77</v>
          </cell>
        </row>
        <row r="4346">
          <cell r="B4346">
            <v>94616</v>
          </cell>
          <cell r="C4346" t="str">
            <v>COTOVELO EM COBRE, DN 66 MM, 90 GRAUS, SEM ANEL DE SOLDA, INSTALADO EM RESERVAÇÃO DE ÁGUA DE EDIFICAÇÃO QUE POSSUA RESERVATÓRIO DE FIBRA/FIBROCIMENTO  FORNECIMENTO E INSTALAÇÃO. AF_06/2016</v>
          </cell>
          <cell r="D4346" t="str">
            <v>UN</v>
          </cell>
          <cell r="E4346" t="str">
            <v>421,49</v>
          </cell>
        </row>
        <row r="4347">
          <cell r="B4347">
            <v>94617</v>
          </cell>
          <cell r="C4347" t="str">
            <v>CURVA EM COBRE, DN 66 MM, 45 GRAUS, SEM ANEL DE SOLDA, BOLSA X BOLSA, INSTALADO EM RESERVAÇÃO DE ÁGUA DE EDIFICAÇÃO QUE POSSUA RESERVATÓRIO DE FIBRA/FIBROCIMENTO  FORNECIMENTO E INSTALAÇÃO. AF_06/2016</v>
          </cell>
          <cell r="D4347" t="str">
            <v>UN</v>
          </cell>
          <cell r="E4347" t="str">
            <v>348,84</v>
          </cell>
        </row>
        <row r="4348">
          <cell r="B4348">
            <v>94618</v>
          </cell>
          <cell r="C4348" t="str">
            <v>COTOVELO EM COBRE, DN 79 MM, 90 GRAUS, SEM ANEL DE SOLDA, INSTALADO EM RESERVAÇÃO DE ÁGUA DE EDIFICAÇÃO QUE POSSUA RESERVATÓRIO DE FIBRA/FIBROCIMENTO  FORNECIMENTO E INSTALAÇÃO. AF_06/2016</v>
          </cell>
          <cell r="D4348" t="str">
            <v>UN</v>
          </cell>
          <cell r="E4348" t="str">
            <v>413,15</v>
          </cell>
        </row>
        <row r="4349">
          <cell r="B4349">
            <v>94620</v>
          </cell>
          <cell r="C4349" t="str">
            <v>COTOVELO EM COBRE, DN 104 MM, 90 GRAUS, SEM ANEL DE SOLDA, INSTALADO EM RESERVAÇÃO DE ÁGUA DE EDIFICAÇÃO QUE POSSUA RESERVATÓRIO DE FIBRA/FIBROCIMENTO  FORNECIMENTO E INSTALAÇÃO. AF_06/2016</v>
          </cell>
          <cell r="D4349" t="str">
            <v>UN</v>
          </cell>
          <cell r="E4349" t="str">
            <v>956,57</v>
          </cell>
        </row>
        <row r="4350">
          <cell r="B4350">
            <v>94622</v>
          </cell>
          <cell r="C4350" t="str">
            <v>TE EM COBRE, DN 54 MM, SEM ANEL DE SOLDA, INSTALADO EM RESERVAÇÃO DE ÁGUA DE EDIFICAÇÃO QUE POSSUA RESERVATÓRIO DE FIBRA/FIBROCIMENTO  FORNECIMENTO E INSTALAÇÃO. AF_06/2016</v>
          </cell>
          <cell r="D4350" t="str">
            <v>UN</v>
          </cell>
          <cell r="E4350" t="str">
            <v>215,88</v>
          </cell>
        </row>
        <row r="4351">
          <cell r="B4351">
            <v>94623</v>
          </cell>
          <cell r="C4351" t="str">
            <v>TE EM COBRE, DN 66 MM, SEM ANEL DE SOLDA, INSTALADO EM RESERVAÇÃO DE ÁGUA DE EDIFICAÇÃO QUE POSSUA RESERVATÓRIO DE FIBRA/FIBROCIMENTO  FORNECIMENTO E INSTALAÇÃO. AF_06/2016</v>
          </cell>
          <cell r="D4351" t="str">
            <v>UN</v>
          </cell>
          <cell r="E4351" t="str">
            <v>521,33</v>
          </cell>
        </row>
        <row r="4352">
          <cell r="B4352">
            <v>94624</v>
          </cell>
          <cell r="C4352" t="str">
            <v>TE EM COBRE, DN 79 MM, SEM ANEL DE SOLDA, INSTALADO EM RESERVAÇÃO DE ÁGUA DE EDIFICAÇÃO QUE POSSUA RESERVATÓRIO DE FIBRA/FIBROCIMENTO  FORNECIMENTO E INSTALAÇÃO. AF_06/2016</v>
          </cell>
          <cell r="D4352" t="str">
            <v>UN</v>
          </cell>
          <cell r="E4352" t="str">
            <v>797,68</v>
          </cell>
        </row>
        <row r="4353">
          <cell r="B4353">
            <v>94625</v>
          </cell>
          <cell r="C4353" t="str">
            <v>TE EM COBRE, DN 104 MM, SEM ANEL DE SOLDA, INSTALADO EM RESERVAÇÃO DE ÁGUA DE EDIFICAÇÃO QUE POSSUA RESERVATÓRIO DE FIBRA/FIBROCIMENTO  FORNECIMENTO E INSTALAÇÃO. AF_06/2016</v>
          </cell>
          <cell r="D4353" t="str">
            <v>UN</v>
          </cell>
          <cell r="E4353" t="str">
            <v>1.671,73</v>
          </cell>
        </row>
        <row r="4354">
          <cell r="B4354">
            <v>94656</v>
          </cell>
          <cell r="C4354" t="str">
            <v>ADAPTADOR CURTO COM BOLSA E ROSCA PARA REGISTRO, PVC, SOLDÁVEL, DN  25 MM X 3/4 , INSTALADO EM RESERVAÇÃO DE ÁGUA DE EDIFICAÇÃO QUE POSSUA RESERVATÓRIO DE FIBRA/FIBROCIMENTO   FORNECIMENTO E INSTALAÇÃO. AF_06/2016</v>
          </cell>
          <cell r="D4354" t="str">
            <v>UN</v>
          </cell>
          <cell r="E4354" t="str">
            <v>6,30</v>
          </cell>
        </row>
        <row r="4355">
          <cell r="B4355">
            <v>94657</v>
          </cell>
          <cell r="C4355" t="str">
            <v>LUVA PVC, SOLDÁVEL, DN  25 MM, INSTALADA EM RESERVAÇÃO DE ÁGUA DE EDIFICAÇÃO QUE POSSUA RESERVATÓRIO DE FIBRA/FIBROCIMENTO   FORNECIMENTO E INSTALAÇÃO. AF_06/2016</v>
          </cell>
          <cell r="D4355" t="str">
            <v>UN</v>
          </cell>
          <cell r="E4355" t="str">
            <v>6,18</v>
          </cell>
        </row>
        <row r="4356">
          <cell r="B4356">
            <v>94658</v>
          </cell>
          <cell r="C4356" t="str">
            <v>ADAPTADOR CURTO COM BOLSA E ROSCA PARA REGISTRO, PVC, SOLDÁVEL, DN 32 MM X 1 , INSTALADO EM RESERVAÇÃO DE ÁGUA DE EDIFICAÇÃO QUE POSSUA RESERVATÓRIO DE FIBRA/FIBROCIMENTO   FORNECIMENTO E INSTALAÇÃO. AF_06/2016</v>
          </cell>
          <cell r="D4356" t="str">
            <v>UN</v>
          </cell>
          <cell r="E4356" t="str">
            <v>7,55</v>
          </cell>
        </row>
        <row r="4357">
          <cell r="B4357">
            <v>94659</v>
          </cell>
          <cell r="C4357" t="str">
            <v>LUVA PVC, SOLDÁVEL, DN 32 MM, INSTALADA EM RESERVAÇÃO DE ÁGUA DE EDIFICAÇÃO QUE POSSUA RESERVATÓRIO DE FIBRA/FIBROCIMENTO   FORNECIMENTO E INSTALAÇÃO. AF_06/2016</v>
          </cell>
          <cell r="D4357" t="str">
            <v>UN</v>
          </cell>
          <cell r="E4357" t="str">
            <v>7,69</v>
          </cell>
        </row>
        <row r="4358">
          <cell r="B4358">
            <v>94660</v>
          </cell>
          <cell r="C4358" t="str">
            <v>ADAPTADOR CURTO COM BOLSA E ROSCA PARA REGISTRO, PVC, SOLDÁVEL, DN 40 MM X 1 1/4 , INSTALADO EM RESERVAÇÃO DE ÁGUA DE EDIFICAÇÃO QUE POSSUA RESERVATÓRIO DE FIBRA/FIBROCIMENTO   FORNECIMENTO E INSTALAÇÃO. AF_06/2016</v>
          </cell>
          <cell r="D4358" t="str">
            <v>UN</v>
          </cell>
          <cell r="E4358" t="str">
            <v>12,60</v>
          </cell>
        </row>
        <row r="4359">
          <cell r="B4359">
            <v>94661</v>
          </cell>
          <cell r="C4359" t="str">
            <v>LUVA, PVC, SOLDÁVEL, DN 40 MM, INSTALADO EM RESERVAÇÃO DE ÁGUA DE EDIFICAÇÃO QUE POSSUA RESERVATÓRIO DE FIBRA/FIBROCIMENTO   FORNECIMENTO E INSTALAÇÃO. AF_06/2016</v>
          </cell>
          <cell r="D4359" t="str">
            <v>UN</v>
          </cell>
          <cell r="E4359" t="str">
            <v>13,19</v>
          </cell>
        </row>
        <row r="4360">
          <cell r="B4360">
            <v>94662</v>
          </cell>
          <cell r="C4360" t="str">
            <v>ADAPTADOR CURTO COM BOLSA E ROSCA PARA REGISTRO, PVC, SOLDÁVEL, DN 50 MM X 1 1/2 , INSTALADO EM RESERVAÇÃO DE ÁGUA DE EDIFICAÇÃO QUE POSSUA RESERVATÓRIO DE FIBRA/FIBROCIMENTO   FORNECIMENTO E INSTALAÇÃO. AF_06/2016</v>
          </cell>
          <cell r="D4360" t="str">
            <v>UN</v>
          </cell>
          <cell r="E4360" t="str">
            <v>13,85</v>
          </cell>
        </row>
        <row r="4361">
          <cell r="B4361">
            <v>94663</v>
          </cell>
          <cell r="C4361" t="str">
            <v>LUVA, PVC, SOLDÁVEL, DN 50 MM, INSTALADO EM RESERVAÇÃO DE ÁGUA DE EDIFICAÇÃO QUE POSSUA RESERVATÓRIO DE FIBRA/FIBROCIMENTO   FORNECIMENTO E INSTALAÇÃO. AF_06/2016</v>
          </cell>
          <cell r="D4361" t="str">
            <v>UN</v>
          </cell>
          <cell r="E4361" t="str">
            <v>14,09</v>
          </cell>
        </row>
        <row r="4362">
          <cell r="B4362">
            <v>94664</v>
          </cell>
          <cell r="C4362" t="str">
            <v>ADAPTADOR CURTO COM BOLSA E ROSCA PARA REGISTRO, PVC, SOLDÁVEL, DN 60 MM X 2 , INSTALADO EM RESERVAÇÃO DE ÁGUA DE EDIFICAÇÃO QUE POSSUA RESERVATÓRIO DE FIBRA/FIBROCIMENTO   FORNECIMENTO E INSTALAÇÃO. AF_06/2016</v>
          </cell>
          <cell r="D4362" t="str">
            <v>UN</v>
          </cell>
          <cell r="E4362" t="str">
            <v>30,85</v>
          </cell>
        </row>
        <row r="4363">
          <cell r="B4363">
            <v>94665</v>
          </cell>
          <cell r="C4363" t="str">
            <v>LUVA, PVC, SOLDÁVEL, DN 60 MM, INSTALADO EM RESERVAÇÃO DE ÁGUA DE EDIFICAÇÃO QUE POSSUA RESERVATÓRIO DE FIBRA/FIBROCIMENTO   FORNECIMENTO E INSTALAÇÃO. AF_06/2016</v>
          </cell>
          <cell r="D4363" t="str">
            <v>UN</v>
          </cell>
          <cell r="E4363" t="str">
            <v>30,83</v>
          </cell>
        </row>
        <row r="4364">
          <cell r="B4364">
            <v>94666</v>
          </cell>
          <cell r="C4364" t="str">
            <v>ADAPTADOR CURTO COM BOLSA E ROSCA PARA REGISTRO, PVC, SOLDÁVEL, DN 75 MM X 2 1/2 , INSTALADO EM RESERVAÇÃO DE ÁGUA DE EDIFICAÇÃO QUE POSSUA RESERVATÓRIO DE FIBRA/FIBROCIMENTO   FORNECIMENTO E INSTALAÇÃO. AF_06/2016</v>
          </cell>
          <cell r="D4364" t="str">
            <v>UN</v>
          </cell>
          <cell r="E4364" t="str">
            <v>38,07</v>
          </cell>
        </row>
        <row r="4365">
          <cell r="B4365">
            <v>94667</v>
          </cell>
          <cell r="C4365" t="str">
            <v>LUVA, PVC, SOLDÁVEL, DN 75 MM, INSTALADO EM RESERVAÇÃO DE ÁGUA DE EDIFICAÇÃO QUE POSSUA RESERVATÓRIO DE FIBRA/FIBROCIMENTO   FORNECIMENTO E INSTALAÇÃO. AF_06/2016</v>
          </cell>
          <cell r="D4365" t="str">
            <v>UN</v>
          </cell>
          <cell r="E4365" t="str">
            <v>42,57</v>
          </cell>
        </row>
        <row r="4366">
          <cell r="B4366">
            <v>94668</v>
          </cell>
          <cell r="C4366" t="str">
            <v>ADAPTADOR CURTO COM BOLSA E ROSCA PARA REGISTRO, PVC, SOLDÁVEL, DN 85 MM X 3 , INSTALADO EM RESERVAÇÃO DE ÁGUA DE EDIFICAÇÃO QUE POSSUA RESERVATÓRIO DE FIBRA/FIBROCIMENTO   FORNECIMENTO E INSTALAÇÃO. AF_06/2016</v>
          </cell>
          <cell r="D4366" t="str">
            <v>UN</v>
          </cell>
          <cell r="E4366" t="str">
            <v>65,04</v>
          </cell>
        </row>
        <row r="4367">
          <cell r="B4367">
            <v>94669</v>
          </cell>
          <cell r="C4367" t="str">
            <v>LUVA, PVC, SOLDÁVEL, DN 85 MM, INSTALADO EM RESERVAÇÃO DE ÁGUA DE EDIFICAÇÃO QUE POSSUA RESERVATÓRIO DE FIBRA/FIBROCIMENTO   FORNECIMENTO E INSTALAÇÃO. AF_06/2016</v>
          </cell>
          <cell r="D4367" t="str">
            <v>UN</v>
          </cell>
          <cell r="E4367" t="str">
            <v>90,28</v>
          </cell>
        </row>
        <row r="4368">
          <cell r="B4368">
            <v>94670</v>
          </cell>
          <cell r="C4368" t="str">
            <v>ADAPTADOR CURTO COM BOLSA E ROSCA PARA REGISTRO, PVC, SOLDÁVEL, DN 110 MM X 4 , INSTALADO EM RESERVAÇÃO DE ÁGUA DE EDIFICAÇÃO QUE POSSUA RESERVATÓRIO DE FIBRA/FIBROCIMENTO   FORNECIMENTO E INSTALAÇÃO. AF_06/2016</v>
          </cell>
          <cell r="D4368" t="str">
            <v>UN</v>
          </cell>
          <cell r="E4368" t="str">
            <v>87,51</v>
          </cell>
        </row>
        <row r="4369">
          <cell r="B4369">
            <v>94671</v>
          </cell>
          <cell r="C4369" t="str">
            <v>LUVA, PVC, SOLDÁVEL, DN 110 MM, INSTALADO EM RESERVAÇÃO DE ÁGUA DE EDIFICAÇÃO QUE POSSUA RESERVATÓRIO DE FIBRA/FIBROCIMENTO   FORNECIMENTO E INSTALAÇÃO. AF_06/2016</v>
          </cell>
          <cell r="D4369" t="str">
            <v>UN</v>
          </cell>
          <cell r="E4369" t="str">
            <v>129,59</v>
          </cell>
        </row>
        <row r="4370">
          <cell r="B4370">
            <v>94672</v>
          </cell>
          <cell r="C4370" t="str">
            <v>JOELHO 90 GRAUS COM BUCHA DE LATÃO, PVC, SOLDÁVEL, DN  25 MM, X 3/4 INSTALADO EM RESERVAÇÃO DE ÁGUA DE EDIFICAÇÃO QUE POSSUA RESERVATÓRIO DE FIBRA/FIBROCIMENTO   FORNECIMENTO E INSTALAÇÃO. AF_06/2016</v>
          </cell>
          <cell r="D4370" t="str">
            <v>UN</v>
          </cell>
          <cell r="E4370" t="str">
            <v>11,20</v>
          </cell>
        </row>
        <row r="4371">
          <cell r="B4371">
            <v>94673</v>
          </cell>
          <cell r="C4371" t="str">
            <v>CURVA 90 GRAUS, PVC, SOLDÁVEL, DN  25 MM, INSTALADO EM RESERVAÇÃO DE ÁGUA DE EDIFICAÇÃO QUE POSSUA RESERVATÓRIO DE FIBRA/FIBROCIMENTO   FORNECIMENTO E INSTALAÇÃO. AF_06/2016</v>
          </cell>
          <cell r="D4371" t="str">
            <v>UN</v>
          </cell>
          <cell r="E4371" t="str">
            <v>10,85</v>
          </cell>
        </row>
        <row r="4372">
          <cell r="B4372">
            <v>94674</v>
          </cell>
          <cell r="C4372" t="str">
            <v>JOELHO 90 GRAUS, PVC, SOLDÁVEL, DN 32 MM INSTALADO EM RESERVAÇÃO DE ÁGUA DE EDIFICAÇÃO QUE POSSUA RESERVATÓRIO DE FIBRA/FIBROCIMENTO   FORNECIMENTO E INSTALAÇÃO. AF_06/2016</v>
          </cell>
          <cell r="D4372" t="str">
            <v>UN</v>
          </cell>
          <cell r="E4372" t="str">
            <v>9,68</v>
          </cell>
        </row>
        <row r="4373">
          <cell r="B4373">
            <v>94675</v>
          </cell>
          <cell r="C4373" t="str">
            <v>CURVA 90 GRAUS, PVC, SOLDÁVEL, DN 32 MM, INSTALADO EM RESERVAÇÃO DE ÁGUA DE EDIFICAÇÃO QUE POSSUA RESERVATÓRIO DE FIBRA/FIBROCIMENTO   FORNECIMENTO E INSTALAÇÃO. AF_06/2016</v>
          </cell>
          <cell r="D4373" t="str">
            <v>UN</v>
          </cell>
          <cell r="E4373" t="str">
            <v>16,04</v>
          </cell>
        </row>
        <row r="4374">
          <cell r="B4374">
            <v>94676</v>
          </cell>
          <cell r="C4374" t="str">
            <v>JOELHO 90 GRAUS, PVC, SOLDÁVEL, DN 40 MM INSTALADO EM RESERVAÇÃO DE ÁGUA DE EDIFICAÇÃO QUE POSSUA RESERVATÓRIO DE FIBRA/FIBROCIMENTO   FORNECIMENTO E INSTALAÇÃO. AF_06/2016</v>
          </cell>
          <cell r="D4374" t="str">
            <v>UN</v>
          </cell>
          <cell r="E4374" t="str">
            <v>17,21</v>
          </cell>
        </row>
        <row r="4375">
          <cell r="B4375">
            <v>94677</v>
          </cell>
          <cell r="C4375" t="str">
            <v>CURVA 90 GRAUS, PVC, SOLDÁVEL, DN 40 MM, INSTALADO EM RESERVAÇÃO DE ÁGUA DE EDIFICAÇÃO QUE POSSUA RESERVATÓRIO DE FIBRA/FIBROCIMENTO   FORNECIMENTO E INSTALAÇÃO. AF_06/2016</v>
          </cell>
          <cell r="D4375" t="str">
            <v>UN</v>
          </cell>
          <cell r="E4375" t="str">
            <v>26,78</v>
          </cell>
        </row>
        <row r="4376">
          <cell r="B4376">
            <v>94678</v>
          </cell>
          <cell r="C4376" t="str">
            <v>JOELHO 90 GRAUS, PVC, SOLDÁVEL, DN 50 MM INSTALADO EM RESERVAÇÃO DE ÁGUA DE EDIFICAÇÃO QUE POSSUA RESERVATÓRIO DE FIBRA/FIBROCIMENTO   FORNECIMENTO E INSTALAÇÃO. AF_06/2016</v>
          </cell>
          <cell r="D4376" t="str">
            <v>UN</v>
          </cell>
          <cell r="E4376" t="str">
            <v>17,77</v>
          </cell>
        </row>
        <row r="4377">
          <cell r="B4377">
            <v>94679</v>
          </cell>
          <cell r="C4377" t="str">
            <v>CURVA 90 GRAUS, PVC, SOLDÁVEL, DN 50 MM, INSTALADO EM RESERVAÇÃO DE ÁGUA DE EDIFICAÇÃO QUE POSSUA RESERVATÓRIO DE FIBRA/FIBROCIMENTO   FORNECIMENTO E INSTALAÇÃO. AF_06/2016</v>
          </cell>
          <cell r="D4377" t="str">
            <v>UN</v>
          </cell>
          <cell r="E4377" t="str">
            <v>30,38</v>
          </cell>
        </row>
        <row r="4378">
          <cell r="B4378">
            <v>94680</v>
          </cell>
          <cell r="C4378" t="str">
            <v>JOELHO 90 GRAUS, PVC, SOLDÁVEL, DN 60 MM INSTALADO EM RESERVAÇÃO DE ÁGUA DE EDIFICAÇÃO QUE POSSUA RESERVATÓRIO DE FIBRA/FIBROCIMENTO   FORNECIMENTO E INSTALAÇÃO. AF_06/2016</v>
          </cell>
          <cell r="D4378" t="str">
            <v>UN</v>
          </cell>
          <cell r="E4378" t="str">
            <v>51,01</v>
          </cell>
        </row>
        <row r="4379">
          <cell r="B4379">
            <v>94681</v>
          </cell>
          <cell r="C4379" t="str">
            <v>CURVA 90 GRAUS, PVC, SOLDÁVEL, DN 60 MM, INSTALADO EM RESERVAÇÃO DE ÁGUA DE EDIFICAÇÃO QUE POSSUA RESERVATÓRIO DE FIBRA/FIBROCIMENTO   FORNECIMENTO E INSTALAÇÃO. AF_06/2016</v>
          </cell>
          <cell r="D4379" t="str">
            <v>UN</v>
          </cell>
          <cell r="E4379" t="str">
            <v>68,28</v>
          </cell>
        </row>
        <row r="4380">
          <cell r="B4380">
            <v>94682</v>
          </cell>
          <cell r="C4380" t="str">
            <v>JOELHO 90 GRAUS, PVC, SOLDÁVEL, DN 75 MM INSTALADO EM RESERVAÇÃO DE ÁGUA DE EDIFICAÇÃO QUE POSSUA RESERVATÓRIO DE FIBRA/FIBROCIMENTO   FORNECIMENTO E INSTALAÇÃO. AF_06/2016</v>
          </cell>
          <cell r="D4380" t="str">
            <v>UN</v>
          </cell>
          <cell r="E4380" t="str">
            <v>139,87</v>
          </cell>
        </row>
        <row r="4381">
          <cell r="B4381">
            <v>94683</v>
          </cell>
          <cell r="C4381" t="str">
            <v>CURVA 90 GRAUS, PVC, SOLDÁVEL, DN 75 MM, INSTALADO EM RESERVAÇÃO DE ÁGUA DE EDIFICAÇÃO QUE POSSUA RESERVATÓRIO DE FIBRA/FIBROCIMENTO   FORNECIMENTO E INSTALAÇÃO. AF_06/2016</v>
          </cell>
          <cell r="D4381" t="str">
            <v>UN</v>
          </cell>
          <cell r="E4381" t="str">
            <v>89,17</v>
          </cell>
        </row>
        <row r="4382">
          <cell r="B4382">
            <v>94684</v>
          </cell>
          <cell r="C4382" t="str">
            <v>JOELHO 90 GRAUS, PVC, SOLDÁVEL, DN 85 MM INSTALADO EM RESERVAÇÃO DE ÁGUA DE EDIFICAÇÃO QUE POSSUA RESERVATÓRIO DE FIBRA/FIBROCIMENTO   FORNECIMENTO E INSTALAÇÃO. AF_06/2016</v>
          </cell>
          <cell r="D4382" t="str">
            <v>UN</v>
          </cell>
          <cell r="E4382" t="str">
            <v>177,15</v>
          </cell>
        </row>
        <row r="4383">
          <cell r="B4383">
            <v>94685</v>
          </cell>
          <cell r="C4383" t="str">
            <v>CURVA 90 GRAUS, PVC, SOLDÁVEL, DN 85 MM, INSTALADO EM RESERVAÇÃO DE ÁGUA DE EDIFICAÇÃO QUE POSSUA RESERVATÓRIO DE FIBRA/FIBROCIMENTO   FORNECIMENTO E INSTALAÇÃO. AF_06/2016</v>
          </cell>
          <cell r="D4383" t="str">
            <v>UN</v>
          </cell>
          <cell r="E4383" t="str">
            <v>134,94</v>
          </cell>
        </row>
        <row r="4384">
          <cell r="B4384">
            <v>94686</v>
          </cell>
          <cell r="C4384" t="str">
            <v>JOELHO 90 GRAUS, PVC, SOLDÁVEL, DN 110 MM INSTALADO EM RESERVAÇÃO DE ÁGUA DE EDIFICAÇÃO QUE POSSUA RESERVATÓRIO DE FIBRA/FIBROCIMENTO   FORNECIMENTO E INSTALAÇÃO. AF_06/2016</v>
          </cell>
          <cell r="D4384" t="str">
            <v>UN</v>
          </cell>
          <cell r="E4384" t="str">
            <v>336,26</v>
          </cell>
        </row>
        <row r="4385">
          <cell r="B4385">
            <v>94687</v>
          </cell>
          <cell r="C4385" t="str">
            <v>CURVA 90 GRAUS, PVC, SOLDÁVEL, DN 110 MM, INSTALADO EM RESERVAÇÃO DE ÁGUA DE EDIFICAÇÃO QUE POSSUA RESERVATÓRIO DE FIBRA/FIBROCIMENTO   FORNECIMENTO E INSTALAÇÃO. AF_06/2016</v>
          </cell>
          <cell r="D4385" t="str">
            <v>UN</v>
          </cell>
          <cell r="E4385" t="str">
            <v>272,64</v>
          </cell>
        </row>
        <row r="4386">
          <cell r="B4386">
            <v>94688</v>
          </cell>
          <cell r="C4386" t="str">
            <v>TÊ, PVC, SOLDÁVEL, DN  25 MM INSTALADO EM RESERVAÇÃO DE ÁGUA DE EDIFICAÇÃO QUE POSSUA RESERVATÓRIO DE FIBRA/FIBROCIMENTO   FORNECIMENTO E INSTALAÇÃO. AF_06/2016</v>
          </cell>
          <cell r="D4386" t="str">
            <v>UN</v>
          </cell>
          <cell r="E4386" t="str">
            <v>10,88</v>
          </cell>
        </row>
        <row r="4387">
          <cell r="B4387">
            <v>94689</v>
          </cell>
          <cell r="C4387" t="str">
            <v>TÊ COM BUCHA DE LATÃO NA BOLSA CENTRAL, PVC, SOLDÁVEL, DN  25 MM X 3/4 , INSTALADO EM RESERVAÇÃO DE ÁGUA DE EDIFICAÇÃO QUE POSSUA RESERVATÓRIO DE FIBRA/FIBROCIMENTO   FORNECIMENTO E INSTALAÇÃO. AF_06/2016</v>
          </cell>
          <cell r="D4387" t="str">
            <v>UN</v>
          </cell>
          <cell r="E4387" t="str">
            <v>15,46</v>
          </cell>
        </row>
        <row r="4388">
          <cell r="B4388">
            <v>94690</v>
          </cell>
          <cell r="C4388" t="str">
            <v>TÊ, PVC, SOLDÁVEL, DN 32 MM INSTALADO EM RESERVAÇÃO DE ÁGUA DE EDIFICAÇÃO QUE POSSUA RESERVATÓRIO DE FIBRA/FIBROCIMENTO   FORNECIMENTO E INSTALAÇÃO. AF_06/2016</v>
          </cell>
          <cell r="D4388" t="str">
            <v>UN</v>
          </cell>
          <cell r="E4388" t="str">
            <v>14,71</v>
          </cell>
        </row>
        <row r="4389">
          <cell r="B4389">
            <v>94691</v>
          </cell>
          <cell r="C4389" t="str">
            <v>TÊ DE REDUÇÃO, PVC, SOLDÁVEL, DN 32 MM X  25 MM, INSTALADO EM RESERVAÇÃO DE ÁGUA DE EDIFICAÇÃO QUE POSSUA RESERVATÓRIO DE FIBRA/FIBROCIMENTO   FORNECIMENTO E INSTALAÇÃO. AF_06/2016</v>
          </cell>
          <cell r="D4389" t="str">
            <v>UN</v>
          </cell>
          <cell r="E4389" t="str">
            <v>17,36</v>
          </cell>
        </row>
        <row r="4390">
          <cell r="B4390">
            <v>94692</v>
          </cell>
          <cell r="C4390" t="str">
            <v>TÊ, PVC, SOLDÁVEL, DN 40 MM INSTALADO EM RESERVAÇÃO DE ÁGUA DE EDIFICAÇÃO QUE POSSUA RESERVATÓRIO DE FIBRA/FIBROCIMENTO   FORNECIMENTO E INSTALAÇÃO. AF_06/2016</v>
          </cell>
          <cell r="D4390" t="str">
            <v>UN</v>
          </cell>
          <cell r="E4390" t="str">
            <v>26,32</v>
          </cell>
        </row>
        <row r="4391">
          <cell r="B4391">
            <v>94693</v>
          </cell>
          <cell r="C4391" t="str">
            <v>TÊ DE REDUÇÃO, PVC, SOLDÁVEL, DN 40 MM X 32 MM, INSTALADO EM RESERVAÇÃO DE ÁGUA DE EDIFICAÇÃO QUE POSSUA RESERVATÓRIO DE FIBRA/FIBROCIMENTO   FORNECIMENTO E INSTALAÇÃO. AF_06/2016</v>
          </cell>
          <cell r="D4391" t="str">
            <v>UN</v>
          </cell>
          <cell r="E4391" t="str">
            <v>27,66</v>
          </cell>
        </row>
        <row r="4392">
          <cell r="B4392">
            <v>94694</v>
          </cell>
          <cell r="C4392" t="str">
            <v>TÊ, PVC, SOLDÁVEL, DN 50 MM INSTALADO EM RESERVAÇÃO DE ÁGUA DE EDIFICAÇÃO QUE POSSUA RESERVATÓRIO DE FIBRA/FIBROCIMENTO   FORNECIMENTO E INSTALAÇÃO. AF_06/2016</v>
          </cell>
          <cell r="D4392" t="str">
            <v>UN</v>
          </cell>
          <cell r="E4392" t="str">
            <v>27,74</v>
          </cell>
        </row>
        <row r="4393">
          <cell r="B4393">
            <v>94695</v>
          </cell>
          <cell r="C4393" t="str">
            <v>TÊ DE REDUÇÃO, PVC, SOLDÁVEL, DN 50 MM X 40 MM, INSTALADO EM RESERVAÇÃO DE ÁGUA DE EDIFICAÇÃO QUE POSSUA RESERVATÓRIO DE FIBRA/FIBROCIMENTO   FORNECIMENTO E INSTALAÇÃO. AF_06/2016</v>
          </cell>
          <cell r="D4393" t="str">
            <v>UN</v>
          </cell>
          <cell r="E4393" t="str">
            <v>38,04</v>
          </cell>
        </row>
        <row r="4394">
          <cell r="B4394">
            <v>94696</v>
          </cell>
          <cell r="C4394" t="str">
            <v>TÊ, PVC, SOLDÁVEL, DN 60 MM INSTALADO EM RESERVAÇÃO DE ÁGUA DE EDIFICAÇÃO QUE POSSUA RESERVATÓRIO DE FIBRA/FIBROCIMENTO   FORNECIMENTO E INSTALAÇÃO. AF_06/2016</v>
          </cell>
          <cell r="D4394" t="str">
            <v>UN</v>
          </cell>
          <cell r="E4394" t="str">
            <v>66,21</v>
          </cell>
        </row>
        <row r="4395">
          <cell r="B4395">
            <v>94697</v>
          </cell>
          <cell r="C4395" t="str">
            <v>TÊ, PVC, SOLDÁVEL, DN 75 MM INSTALADO EM RESERVAÇÃO DE ÁGUA DE EDIFICAÇÃO QUE POSSUA RESERVATÓRIO DE FIBRA/FIBROCIMENTO   FORNECIMENTO E INSTALAÇÃO. AF_06/2016</v>
          </cell>
          <cell r="D4395" t="str">
            <v>UN</v>
          </cell>
          <cell r="E4395" t="str">
            <v>106,12</v>
          </cell>
        </row>
        <row r="4396">
          <cell r="B4396">
            <v>94698</v>
          </cell>
          <cell r="C4396" t="str">
            <v>TÊ DE REDUÇÃO, PVC, SOLDÁVEL, DN 75 MM X 50 MM, INSTALADO EM RESERVAÇÃO DE ÁGUA DE EDIFICAÇÃO QUE POSSUA RESERVATÓRIO DE FIBRA/FIBROCIMENTO   FORNECIMENTO E INSTALAÇÃO. AF_06/2016</v>
          </cell>
          <cell r="D4396" t="str">
            <v>UN</v>
          </cell>
          <cell r="E4396" t="str">
            <v>92,09</v>
          </cell>
        </row>
        <row r="4397">
          <cell r="B4397">
            <v>94699</v>
          </cell>
          <cell r="C4397" t="str">
            <v>TÊ, PVC, SOLDÁVEL, DN 85 MM INSTALADO EM RESERVAÇÃO DE ÁGUA DE EDIFICAÇÃO QUE POSSUA RESERVATÓRIO DE FIBRA/FIBROCIMENTO   FORNECIMENTO E INSTALAÇÃO. AF_06/2016</v>
          </cell>
          <cell r="D4397" t="str">
            <v>UN</v>
          </cell>
          <cell r="E4397" t="str">
            <v>178,23</v>
          </cell>
        </row>
        <row r="4398">
          <cell r="B4398">
            <v>94700</v>
          </cell>
          <cell r="C4398" t="str">
            <v>TÊ DE REDUÇÃO, PVC, SOLDÁVEL, DN 85 MM X 60 MM, INSTALADO EM RESERVAÇÃO DE ÁGUA DE EDIFICAÇÃO QUE POSSUA RESERVATÓRIO DE FIBRA/FIBROCIMENTO   FORNECIMENTO E INSTALAÇÃO. AF_06/2016</v>
          </cell>
          <cell r="D4398" t="str">
            <v>UN</v>
          </cell>
          <cell r="E4398" t="str">
            <v>149,52</v>
          </cell>
        </row>
        <row r="4399">
          <cell r="B4399">
            <v>94701</v>
          </cell>
          <cell r="C4399" t="str">
            <v>TÊ, PVC, SOLDÁVEL, DN 110 MM INSTALADO EM RESERVAÇÃO DE ÁGUA DE EDIFICAÇÃO QUE POSSUA RESERVATÓRIO DE FIBRA/FIBROCIMENTO   FORNECIMENTO E INSTALAÇÃO. AF_06/2016</v>
          </cell>
          <cell r="D4399" t="str">
            <v>UN</v>
          </cell>
          <cell r="E4399" t="str">
            <v>269,31</v>
          </cell>
        </row>
        <row r="4400">
          <cell r="B4400">
            <v>94702</v>
          </cell>
          <cell r="C4400" t="str">
            <v>TÊ DE REDUÇÃO, PVC, SOLDÁVEL, DN 110 MM X 60 MM, INSTALADO EM RESERVAÇÃO DE ÁGUA DE EDIFICAÇÃO QUE POSSUA RESERVATÓRIO DE FIBRA/FIBROCIMENTO   FORNECIMENTO E INSTALAÇÃO. AF_06/2016</v>
          </cell>
          <cell r="D4400" t="str">
            <v>UN</v>
          </cell>
          <cell r="E4400" t="str">
            <v>254,62</v>
          </cell>
        </row>
        <row r="4401">
          <cell r="B4401">
            <v>94703</v>
          </cell>
          <cell r="C4401" t="str">
            <v>ADAPTADOR COM FLANGE E ANEL DE VEDAÇÃO, PVC, SOLDÁVEL, DN  25 MM X 3/4 , INSTALADO EM RESERVAÇÃO DE ÁGUA DE EDIFICAÇÃO QUE POSSUA RESERVATÓRIO DE FIBRA/FIBROCIMENTO   FORNECIMENTO E INSTALAÇÃO. AF_06/2016</v>
          </cell>
          <cell r="D4401" t="str">
            <v>UN</v>
          </cell>
          <cell r="E4401" t="str">
            <v>22,44</v>
          </cell>
        </row>
        <row r="4402">
          <cell r="B4402">
            <v>94704</v>
          </cell>
          <cell r="C4402" t="str">
            <v>ADAPTADOR COM FLANGE E ANEL DE VEDAÇÃO, PVC, SOLDÁVEL, DN 32 MM X 1 , INSTALADO EM RESERVAÇÃO DE ÁGUA DE EDIFICAÇÃO QUE POSSUA RESERVATÓRIO DE FIBRA/FIBROCIMENTO   FORNECIMENTO E INSTALAÇÃO. AF_06/2016</v>
          </cell>
          <cell r="D4402" t="str">
            <v>UN</v>
          </cell>
          <cell r="E4402" t="str">
            <v>26,85</v>
          </cell>
        </row>
        <row r="4403">
          <cell r="B4403">
            <v>94705</v>
          </cell>
          <cell r="C4403" t="str">
            <v>ADAPTADOR COM FLANGE E ANEL DE VEDAÇÃO, PVC, SOLDÁVEL, DN 40 MM X 1 1/4 , INSTALADO EM RESERVAÇÃO DE ÁGUA DE EDIFICAÇÃO QUE POSSUA RESERVATÓRIO DE FIBRA/FIBROCIMENTO   FORNECIMENTO E INSTALAÇÃO. AF_06/2016</v>
          </cell>
          <cell r="D4403" t="str">
            <v>UN</v>
          </cell>
          <cell r="E4403" t="str">
            <v>33,52</v>
          </cell>
        </row>
        <row r="4404">
          <cell r="B4404">
            <v>94706</v>
          </cell>
          <cell r="C4404" t="str">
            <v>ADAPTADOR COM FLANGE E ANEL DE VEDAÇÃO, PVC, SOLDÁVEL, DN 50 MM X 1 1/2 , INSTALADO EM RESERVAÇÃO DE ÁGUA DE EDIFICAÇÃO QUE POSSUA RESERVATÓRIO DE FIBRA/FIBROCIMENTO   FORNECIMENTO E INSTALAÇÃO. AF_06/2016</v>
          </cell>
          <cell r="D4404" t="str">
            <v>UN</v>
          </cell>
          <cell r="E4404" t="str">
            <v>48,14</v>
          </cell>
        </row>
        <row r="4405">
          <cell r="B4405">
            <v>94707</v>
          </cell>
          <cell r="C4405" t="str">
            <v>ADAPTADOR COM FLANGE E ANEL DE VEDAÇÃO, PVC, SOLDÁVEL, DN 60 MM X 2 , INSTALADO EM RESERVAÇÃO DE ÁGUA DE EDIFICAÇÃO QUE POSSUA RESERVATÓRIO DE FIBRA/FIBROCIMENTO   FORNECIMENTO E INSTALAÇÃO. AF_06/2016</v>
          </cell>
          <cell r="D4405" t="str">
            <v>UN</v>
          </cell>
          <cell r="E4405" t="str">
            <v>60,52</v>
          </cell>
        </row>
        <row r="4406">
          <cell r="B4406">
            <v>94708</v>
          </cell>
          <cell r="C4406" t="str">
            <v>ADAPTADOR COM FLANGES LIVRES, PVC, SOLDÁVEL, DN  25 MM X 3/4 , INSTALADO EM RESERVAÇÃO DE ÁGUA DE EDIFICAÇÃO QUE POSSUA RESERVATÓRIO DE FIBRA/FIBROCIMENTO   FORNECIMENTO E INSTALAÇÃO. AF_06/2016</v>
          </cell>
          <cell r="D4406" t="str">
            <v>UN</v>
          </cell>
          <cell r="E4406" t="str">
            <v>28,17</v>
          </cell>
        </row>
        <row r="4407">
          <cell r="B4407">
            <v>94709</v>
          </cell>
          <cell r="C4407" t="str">
            <v>ADAPTADOR COM FLANGES LIVRES, PVC, SOLDÁVEL, DN 32 MM X 1 , INSTALADO EM RESERVAÇÃO DE ÁGUA DE EDIFICAÇÃO QUE POSSUA RESERVATÓRIO DE FIBRA/FIBROCIMENTO   FORNECIMENTO E INSTALAÇÃO. AF_06/2016</v>
          </cell>
          <cell r="D4407" t="str">
            <v>UN</v>
          </cell>
          <cell r="E4407" t="str">
            <v>36,96</v>
          </cell>
        </row>
        <row r="4408">
          <cell r="B4408">
            <v>94710</v>
          </cell>
          <cell r="C4408" t="str">
            <v>ADAPTADOR COM FLANGES LIVRES, PVC, SOLDÁVEL, DN 40 MM X 1 1/4 , INSTALADO EM RESERVAÇÃO DE ÁGUA DE EDIFICAÇÃO QUE POSSUA RESERVATÓRIO DE FIBRA/FIBROCIMENTO   FORNECIMENTO E INSTALAÇÃO. AF_06/2016</v>
          </cell>
          <cell r="D4408" t="str">
            <v>UN</v>
          </cell>
          <cell r="E4408" t="str">
            <v>58,78</v>
          </cell>
        </row>
        <row r="4409">
          <cell r="B4409">
            <v>94711</v>
          </cell>
          <cell r="C4409" t="str">
            <v>ADAPTADOR COM FLANGES LIVRES, PVC, SOLDÁVEL, DN 50 MM X 1 1/2 , INSTALADO EM RESERVAÇÃO DE ÁGUA DE EDIFICAÇÃO QUE POSSUA RESERVATÓRIO DE FIBRA/FIBROCIMENTO   FORNECIMENTO E INSTALAÇÃO. AF_06/2016</v>
          </cell>
          <cell r="D4409" t="str">
            <v>UN</v>
          </cell>
          <cell r="E4409" t="str">
            <v>69,39</v>
          </cell>
        </row>
        <row r="4410">
          <cell r="B4410">
            <v>94712</v>
          </cell>
          <cell r="C4410" t="str">
            <v>ADAPTADOR COM FLANGES LIVRES, PVC, SOLDÁVEL, DN 60 MM X 2 , INSTALADO EM RESERVAÇÃO DE ÁGUA DE EDIFICAÇÃO QUE POSSUA RESERVATÓRIO DE FIBRA/FIBROCIMENTO   FORNECIMENTO E INSTALAÇÃO. AF_06/2016</v>
          </cell>
          <cell r="D4410" t="str">
            <v>UN</v>
          </cell>
          <cell r="E4410" t="str">
            <v>94,43</v>
          </cell>
        </row>
        <row r="4411">
          <cell r="B4411">
            <v>94713</v>
          </cell>
          <cell r="C4411" t="str">
            <v>ADAPTADOR COM FLANGES LIVRES, PVC, SOLDÁVEL, DN 75 MM X 2 1/2 , INSTALADO EM RESERVAÇÃO DE ÁGUA DE EDIFICAÇÃO QUE POSSUA RESERVATÓRIO DE FIBRA/FIBROCIMENTO   FORNECIMENTO E INSTALAÇÃO. AF_06/2016</v>
          </cell>
          <cell r="D4411" t="str">
            <v>UN</v>
          </cell>
          <cell r="E4411" t="str">
            <v>253,33</v>
          </cell>
        </row>
        <row r="4412">
          <cell r="B4412">
            <v>94714</v>
          </cell>
          <cell r="C4412" t="str">
            <v>ADAPTADOR COM FLANGES LIVRES, PVC, SOLDÁVEL, DN 85 MM X 3 , INSTALADO EM RESERVAÇÃO DE ÁGUA DE EDIFICAÇÃO QUE POSSUA RESERVATÓRIO DE FIBRA/FIBROCIMENTO   FORNECIMENTO E INSTALAÇÃO. AF_06/2016</v>
          </cell>
          <cell r="D4412" t="str">
            <v>UN</v>
          </cell>
          <cell r="E4412" t="str">
            <v>344,95</v>
          </cell>
        </row>
        <row r="4413">
          <cell r="B4413">
            <v>94715</v>
          </cell>
          <cell r="C4413" t="str">
            <v>ADAPTADOR COM FLANGES LIVRES, PVC, SOLDÁVEL, DN 110 MM X 4 , INSTALADO EM RESERVAÇÃO DE ÁGUA DE EDIFICAÇÃO QUE POSSUA RESERVATÓRIO DE FIBRA/FIBROCIMENTO   FORNECIMENTO E INSTALAÇÃO. AF_06/2016</v>
          </cell>
          <cell r="D4413" t="str">
            <v>UN</v>
          </cell>
          <cell r="E4413" t="str">
            <v>477,82</v>
          </cell>
        </row>
        <row r="4414">
          <cell r="B4414">
            <v>94724</v>
          </cell>
          <cell r="C4414" t="str">
            <v>CONECTOR, CPVC, SOLDÁVEL, DN 22 MM X 3/4, INSTALADO EM RESERVAÇÃO DE ÁGUA DE EDIFICAÇÃO QUE POSSUA RESERVATÓRIO DE FIBRA/FIBROCIMENTO  FORNECIMENTO E INSTALAÇÃO. AF_06/2016</v>
          </cell>
          <cell r="D4414" t="str">
            <v>UN</v>
          </cell>
          <cell r="E4414" t="str">
            <v>26,82</v>
          </cell>
        </row>
        <row r="4415">
          <cell r="B4415">
            <v>94725</v>
          </cell>
          <cell r="C4415" t="str">
            <v>LUVA, CPVC, SOLDÁVEL, DN 22 MM, INSTALADO EM RESERVAÇÃO DE ÁGUA DE EDIFICAÇÃO QUE POSSUA RESERVATÓRIO DE FIBRA/FIBROCIMENTO  FORNECIMENTO E INSTALAÇÃO. AF_06/2016</v>
          </cell>
          <cell r="D4415" t="str">
            <v>UN</v>
          </cell>
          <cell r="E4415" t="str">
            <v>6,29</v>
          </cell>
        </row>
        <row r="4416">
          <cell r="B4416">
            <v>94726</v>
          </cell>
          <cell r="C4416" t="str">
            <v>CONECTOR, CPVC, SOLDÁVEL, DN 28 MM X 1, INSTALADO EM RESERVAÇÃO DE ÁGUA DE EDIFICAÇÃO QUE POSSUA RESERVATÓRIO DE FIBRA/FIBROCIMENTO  FORNECIMENTO E INSTALAÇÃO. AF_06/2016</v>
          </cell>
          <cell r="D4416" t="str">
            <v>UN</v>
          </cell>
          <cell r="E4416" t="str">
            <v>41,50</v>
          </cell>
        </row>
        <row r="4417">
          <cell r="B4417">
            <v>94727</v>
          </cell>
          <cell r="C4417" t="str">
            <v>LUVA, CPVC, SOLDÁVEL, DN 28 MM, INSTALADO EM RESERVAÇÃO DE ÁGUA DE EDIFICAÇÃO QUE POSSUA RESERVATÓRIO DE FIBRA/FIBROCIMENTO  FORNECIMENTO E INSTALAÇÃO. AF_06/2016</v>
          </cell>
          <cell r="D4417" t="str">
            <v>UN</v>
          </cell>
          <cell r="E4417" t="str">
            <v>9,02</v>
          </cell>
        </row>
        <row r="4418">
          <cell r="B4418">
            <v>94728</v>
          </cell>
          <cell r="C4418" t="str">
            <v>CONECTOR, CPVC, SOLDÁVEL, DN 35 MM X 1 1/4, INSTALADO EM RESERVAÇÃO DE ÁGUA DE EDIFICAÇÃO QUE POSSUA RESERVATÓRIO DE FIBRA/FIBROCIMENTO  FORNECIMENTO E INSTALAÇÃO. AF_06/2016</v>
          </cell>
          <cell r="D4418" t="str">
            <v>UN</v>
          </cell>
          <cell r="E4418" t="str">
            <v>157,42</v>
          </cell>
        </row>
        <row r="4419">
          <cell r="B4419">
            <v>94729</v>
          </cell>
          <cell r="C4419" t="str">
            <v>LUVA, CPVC, SOLDÁVEL, DN 35 MM, INSTALADO EM RESERVAÇÃO DE ÁGUA DE EDIFICAÇÃO QUE POSSUA RESERVATÓRIO DE FIBRA/FIBROCIMENTO  FORNECIMENTO E INSTALAÇÃO. AF_06/2016</v>
          </cell>
          <cell r="D4419" t="str">
            <v>UN</v>
          </cell>
          <cell r="E4419" t="str">
            <v>16,01</v>
          </cell>
        </row>
        <row r="4420">
          <cell r="B4420">
            <v>94730</v>
          </cell>
          <cell r="C4420" t="str">
            <v>CONECTOR, CPVC, SOLDÁVEL, DN 42 MM X 1 1/2, INSTALADO EM RESERVAÇÃO DE ÁGUA DE EDIFICAÇÃO QUE POSSUA RESERVATÓRIO DE FIBRA/FIBROCIMENTO  FORNECIMENTO E INSTALAÇÃO. AF_06/2016</v>
          </cell>
          <cell r="D4420" t="str">
            <v>UN</v>
          </cell>
          <cell r="E4420" t="str">
            <v>191,28</v>
          </cell>
        </row>
        <row r="4421">
          <cell r="B4421">
            <v>94731</v>
          </cell>
          <cell r="C4421" t="str">
            <v>LUVA, CPVC, SOLDÁVEL, DN 42 MM, INSTALADO EM RESERVAÇÃO DE ÁGUA DE EDIFICAÇÃO QUE POSSUA RESERVATÓRIO DE FIBRA/FIBROCIMENTO  FORNECIMENTO E INSTALAÇÃO. AF_06/2016</v>
          </cell>
          <cell r="D4421" t="str">
            <v>UN</v>
          </cell>
          <cell r="E4421" t="str">
            <v>20,13</v>
          </cell>
        </row>
        <row r="4422">
          <cell r="B4422">
            <v>94733</v>
          </cell>
          <cell r="C4422" t="str">
            <v>LUVA, CPVC, SOLDÁVEL, DN 54 MM, INSTALADO EM RESERVAÇÃO DE ÁGUA DE EDIFICAÇÃO QUE POSSUA RESERVATÓRIO DE FIBRA/FIBROCIMENTO  FORNECIMENTO E INSTALAÇÃO. AF_06/2016</v>
          </cell>
          <cell r="D4422" t="str">
            <v>UN</v>
          </cell>
          <cell r="E4422" t="str">
            <v>39,04</v>
          </cell>
        </row>
        <row r="4423">
          <cell r="B4423">
            <v>94737</v>
          </cell>
          <cell r="C4423" t="str">
            <v>LUVA, CPVC, SOLDÁVEL, DN 89 MM, INSTALADO EM RESERVAÇÃO DE ÁGUA DE EDIFICAÇÃO QUE POSSUA RESERVATÓRIO DE FIBRA/FIBROCIMENTO  FORNECIMENTO E INSTALAÇÃO. AF_06/2016</v>
          </cell>
          <cell r="D4423" t="str">
            <v>UN</v>
          </cell>
          <cell r="E4423" t="str">
            <v>163,89</v>
          </cell>
        </row>
        <row r="4424">
          <cell r="B4424">
            <v>94740</v>
          </cell>
          <cell r="C4424" t="str">
            <v>JOELHO 90 GRAUS, CPVC, SOLDÁVEL, DN 22 MM, INSTALADO EM RESERVAÇÃO DE ÁGUA DE EDIFICAÇÃO QUE POSSUA RESERVATÓRIO DE FIBRA/FIBROCIMENTO  FORNECIMENTO E INSTALAÇÃO. AF_06/2016</v>
          </cell>
          <cell r="D4424" t="str">
            <v>UN</v>
          </cell>
          <cell r="E4424" t="str">
            <v>9,91</v>
          </cell>
        </row>
        <row r="4425">
          <cell r="B4425">
            <v>94741</v>
          </cell>
          <cell r="C4425" t="str">
            <v>CURVA 90 GRAUS, CPVC, SOLDÁVEL, DN 22 MM, INSTALADO EM RESERVAÇÃO DE ÁGUA DE EDIFICAÇÃO QUE POSSUA RESERVATÓRIO DE FIBRA/FIBROCIMENTO  FORNECIMENTO E INSTALAÇÃO. AF_06/2016</v>
          </cell>
          <cell r="D4425" t="str">
            <v>UN</v>
          </cell>
          <cell r="E4425" t="str">
            <v>12,38</v>
          </cell>
        </row>
        <row r="4426">
          <cell r="B4426">
            <v>94742</v>
          </cell>
          <cell r="C4426" t="str">
            <v>JOELHO 90 GRAUS, CPVC, SOLDÁVEL, DN 28 MM, INSTALADO EM RESERVAÇÃO DE ÁGUA DE EDIFICAÇÃO QUE POSSUA RESERVATÓRIO DE FIBRA/FIBROCIMENTO  FORNECIMENTO E INSTALAÇÃO. AF_06/2016</v>
          </cell>
          <cell r="D4426" t="str">
            <v>UN</v>
          </cell>
          <cell r="E4426" t="str">
            <v>15,16</v>
          </cell>
        </row>
        <row r="4427">
          <cell r="B4427">
            <v>94743</v>
          </cell>
          <cell r="C4427" t="str">
            <v>CURVA 90 GRAUS, CPVC, SOLDÁVEL, DN 28 MM, INSTALADO EM RESERVAÇÃO DE ÁGUA DE EDIFICAÇÃO QUE POSSUA RESERVATÓRIO DE FIBRA/FIBROCIMENTO  FORNECIMENTO E INSTALAÇÃO. AF_06/2016</v>
          </cell>
          <cell r="D4427" t="str">
            <v>UN</v>
          </cell>
          <cell r="E4427" t="str">
            <v>16,72</v>
          </cell>
        </row>
        <row r="4428">
          <cell r="B4428">
            <v>94744</v>
          </cell>
          <cell r="C4428" t="str">
            <v>JOELHO 90 GRAUS, CPVC, SOLDÁVEL, DN 35 MM, INSTALADO EM RESERVAÇÃO DE ÁGUA DE EDIFICAÇÃO QUE POSSUA RESERVATÓRIO DE FIBRA/FIBROCIMENTO  FORNECIMENTO E INSTALAÇÃO. AF_06/2016</v>
          </cell>
          <cell r="D4428" t="str">
            <v>UN</v>
          </cell>
          <cell r="E4428" t="str">
            <v>24,29</v>
          </cell>
        </row>
        <row r="4429">
          <cell r="B4429">
            <v>94746</v>
          </cell>
          <cell r="C4429" t="str">
            <v>JOELHO 90 GRAUS, CPVC, SOLDÁVEL, DN 42 MM, INSTALADO EM RESERVAÇÃO DE ÁGUA DE EDIFICAÇÃO QUE POSSUA RESERVATÓRIO DE FIBRA/FIBROCIMENTO  FORNECIMENTO E INSTALAÇÃO. AF_06/2016</v>
          </cell>
          <cell r="D4429" t="str">
            <v>UN</v>
          </cell>
          <cell r="E4429" t="str">
            <v>34,74</v>
          </cell>
        </row>
        <row r="4430">
          <cell r="B4430">
            <v>94748</v>
          </cell>
          <cell r="C4430" t="str">
            <v>JOELHO 90 GRAUS, CPVC, SOLDÁVEL, DN 54 MM, INSTALADO EM RESERVAÇÃO DE ÁGUA DE EDIFICAÇÃO QUE POSSUA RESERVATÓRIO DE FIBRA/FIBROCIMENTO  FORNECIMENTO E INSTALAÇÃO. AF_06/2016</v>
          </cell>
          <cell r="D4430" t="str">
            <v>UN</v>
          </cell>
          <cell r="E4430" t="str">
            <v>71,69</v>
          </cell>
        </row>
        <row r="4431">
          <cell r="B4431">
            <v>94750</v>
          </cell>
          <cell r="C4431" t="str">
            <v>JOELHO 90 GRAUS, CPVC, SOLDÁVEL, DN 73 MM, INSTALADO EM RESERVAÇÃO DE ÁGUA DE EDIFICAÇÃO QUE POSSUA RESERVATÓRIO DE FIBRA/FIBROCIMENTO  FORNECIMENTO E INSTALAÇÃO. AF_06/2016</v>
          </cell>
          <cell r="D4431" t="str">
            <v>UN</v>
          </cell>
          <cell r="E4431" t="str">
            <v>170,54</v>
          </cell>
        </row>
        <row r="4432">
          <cell r="B4432">
            <v>94752</v>
          </cell>
          <cell r="C4432" t="str">
            <v>JOELHO 90 GRAUS, CPVC, SOLDÁVEL, DN 89 MM, INSTALADO EM RESERVAÇÃO DE ÁGUA DE EDIFICAÇÃO QUE POSSUA RESERVATÓRIO DE FIBRA/FIBROCIMENTO  FORNECIMENTO E INSTALAÇÃO. AF_06/2016</v>
          </cell>
          <cell r="D4432" t="str">
            <v>UN</v>
          </cell>
          <cell r="E4432" t="str">
            <v>207,45</v>
          </cell>
        </row>
        <row r="4433">
          <cell r="B4433">
            <v>94756</v>
          </cell>
          <cell r="C4433" t="str">
            <v>TE, CPVC, SOLDÁVEL, DN 22 MM, INSTALADO EM RESERVAÇÃO DE ÁGUA DE EDIFICAÇÃO QUE POSSUA RESERVATÓRIO DE FIBRA/FIBROCIMENTO  FORNECIMENTO E INSTALAÇÃO. AF_06/2016</v>
          </cell>
          <cell r="D4433" t="str">
            <v>UN</v>
          </cell>
          <cell r="E4433" t="str">
            <v>12,53</v>
          </cell>
        </row>
        <row r="4434">
          <cell r="B4434">
            <v>94757</v>
          </cell>
          <cell r="C4434" t="str">
            <v>TE, CPVC, SOLDÁVEL, DN 28 MM, INSTALADO EM RESERVAÇÃO DE ÁGUA DE EDIFICAÇÃO QUE POSSUA RESERVATÓRIO DE FIBRA/FIBROCIMENTO  FORNECIMENTO E INSTALAÇÃO. AF_06/2016</v>
          </cell>
          <cell r="D4434" t="str">
            <v>UN</v>
          </cell>
          <cell r="E4434" t="str">
            <v>17,22</v>
          </cell>
        </row>
        <row r="4435">
          <cell r="B4435">
            <v>94758</v>
          </cell>
          <cell r="C4435" t="str">
            <v>TE, CPVC, SOLDÁVEL, DN 35 MM, INSTALADO EM RESERVAÇÃO DE ÁGUA DE EDIFICAÇÃO QUE POSSUA RESERVATÓRIO DE FIBRA/FIBROCIMENTO  FORNECIMENTO E INSTALAÇÃO. AF_06/2016</v>
          </cell>
          <cell r="D4435" t="str">
            <v>UN</v>
          </cell>
          <cell r="E4435" t="str">
            <v>44,40</v>
          </cell>
        </row>
        <row r="4436">
          <cell r="B4436">
            <v>94759</v>
          </cell>
          <cell r="C4436" t="str">
            <v>TE, CPVC, SOLDÁVEL, DN 42 MM, INSTALADO EM RESERVAÇÃO DE ÁGUA DE EDIFICAÇÃO QUE POSSUA RESERVATÓRIO DE FIBRA/FIBROCIMENTO  FORNECIMENTO E INSTALAÇÃO. AF_06/2016</v>
          </cell>
          <cell r="D4436" t="str">
            <v>UN</v>
          </cell>
          <cell r="E4436" t="str">
            <v>54,82</v>
          </cell>
        </row>
        <row r="4437">
          <cell r="B4437">
            <v>94760</v>
          </cell>
          <cell r="C4437" t="str">
            <v>TE, CPVC, SOLDÁVEL, DN 54 MM, INSTALADO EM RESERVAÇÃO DE ÁGUA DE EDIFICAÇÃO QUE POSSUA RESERVATÓRIO DE FIBRA/FIBROCIMENTO  FORNECIMENTO E INSTALAÇÃO. AF_06/2016</v>
          </cell>
          <cell r="D4437" t="str">
            <v>UN</v>
          </cell>
          <cell r="E4437" t="str">
            <v>89,97</v>
          </cell>
        </row>
        <row r="4438">
          <cell r="B4438">
            <v>94761</v>
          </cell>
          <cell r="C4438" t="str">
            <v>TE, CPVC, SOLDÁVEL, DN 73 MM, INSTALADO EM RESERVAÇÃO DE ÁGUA DE EDIFICAÇÃO QUE POSSUA RESERVATÓRIO DE FIBRA/FIBROCIMENTO  FORNECIMENTO E INSTALAÇÃO. AF_06/2016</v>
          </cell>
          <cell r="D4438" t="str">
            <v>UN</v>
          </cell>
          <cell r="E4438" t="str">
            <v>194,45</v>
          </cell>
        </row>
        <row r="4439">
          <cell r="B4439">
            <v>94762</v>
          </cell>
          <cell r="C4439" t="str">
            <v>TE, CPVC, SOLDÁVEL, DN 89 MM, INSTALADO EM RESERVAÇÃO DE ÁGUA DE EDIFICAÇÃO QUE POSSUA RESERVATÓRIO DE FIBRA/FIBROCIMENTO  FORNECIMENTO E INSTALAÇÃO. AF_06/2016</v>
          </cell>
          <cell r="D4439" t="str">
            <v>UN</v>
          </cell>
          <cell r="E4439" t="str">
            <v>248,19</v>
          </cell>
        </row>
        <row r="4440">
          <cell r="B4440">
            <v>94783</v>
          </cell>
          <cell r="C4440" t="str">
            <v>ADAPTADOR COM FLANGE E ANEL DE VEDAÇÃO, PVC, SOLDÁVEL, DN  20 MM X 1/2 , INSTALADO EM RESERVAÇÃO DE ÁGUA DE EDIFICAÇÃO QUE POSSUA RESERVATÓRIO DE FIBRA/FIBROCIMENTO   FORNECIMENTO E INSTALAÇÃO. AF_06/2016</v>
          </cell>
          <cell r="D4440" t="str">
            <v>UN</v>
          </cell>
          <cell r="E4440" t="str">
            <v>20,51</v>
          </cell>
        </row>
        <row r="4441">
          <cell r="B4441">
            <v>94785</v>
          </cell>
          <cell r="C4441" t="str">
            <v>ADAPTADOR COM FLANGES LIVRES, PVC, SOLDÁVEL LONGO, DN 32 MM X 1 , INSTALADO EM RESERVAÇÃO DE ÁGUA DE EDIFICAÇÃO QUE POSSUA RESERVATÓRIO DE FIBRA/FIBROCIMENTO   FORNECIMENTO E INSTALAÇÃO. AF_06/2016</v>
          </cell>
          <cell r="D4441" t="str">
            <v>UN</v>
          </cell>
          <cell r="E4441" t="str">
            <v>37,58</v>
          </cell>
        </row>
        <row r="4442">
          <cell r="B4442">
            <v>94786</v>
          </cell>
          <cell r="C4442" t="str">
            <v>ADAPTADOR COM FLANGES LIVRES, PVC, SOLDÁVEL LONGO, DN 40 MM X 1 1/4 , INSTALADO EM RESERVAÇÃO DE ÁGUA DE EDIFICAÇÃO QUE POSSUA RESERVATÓRIO DE FIBRA/FIBROCIMENTO   FORNECIMENTO E INSTALAÇÃO. AF_06/2016</v>
          </cell>
          <cell r="D4442" t="str">
            <v>UN</v>
          </cell>
          <cell r="E4442" t="str">
            <v>50,04</v>
          </cell>
        </row>
        <row r="4443">
          <cell r="B4443">
            <v>94787</v>
          </cell>
          <cell r="C4443" t="str">
            <v>ADAPTADOR COM FLANGES LIVRES, PVC, SOLDÁVEL LONGO, DN 50 MM X 1 1/2 , INSTALADO EM RESERVAÇÃO DE ÁGUA DE EDIFICAÇÃO QUE POSSUA RESERVATÓRIO DE FIBRA/FIBROCIMENTO   FORNECIMENTO E INSTALAÇÃO. AF_06/2016</v>
          </cell>
          <cell r="D4443" t="str">
            <v>UN</v>
          </cell>
          <cell r="E4443" t="str">
            <v>66,09</v>
          </cell>
        </row>
        <row r="4444">
          <cell r="B4444">
            <v>94788</v>
          </cell>
          <cell r="C4444" t="str">
            <v>ADAPTADOR COM FLANGES LIVRES, PVC, SOLDÁVEL LONGO, DN 60 MM X 2 , INSTALADO EM RESERVAÇÃO DE ÁGUA DE EDIFICAÇÃO QUE POSSUA RESERVATÓRIO DE FIBRA/FIBROCIMENTO   FORNECIMENTO E INSTALAÇÃO. AF_06/2016</v>
          </cell>
          <cell r="D4444" t="str">
            <v>UN</v>
          </cell>
          <cell r="E4444" t="str">
            <v>97,41</v>
          </cell>
        </row>
        <row r="4445">
          <cell r="B4445">
            <v>94789</v>
          </cell>
          <cell r="C4445" t="str">
            <v>ADAPTADOR COM FLANGES LIVRES, PVC, SOLDÁVEL LONGO, DN 75 MM X 2 1/2 , INSTALADO EM RESERVAÇÃO DE ÁGUA DE EDIFICAÇÃO QUE POSSUA RESERVATÓRIO DE FIBRA/FIBROCIMENTO   FORNECIMENTO E INSTALAÇÃO. AF_06/2016</v>
          </cell>
          <cell r="D4445" t="str">
            <v>UN</v>
          </cell>
          <cell r="E4445" t="str">
            <v>314,74</v>
          </cell>
        </row>
        <row r="4446">
          <cell r="B4446">
            <v>94790</v>
          </cell>
          <cell r="C4446" t="str">
            <v>ADAPTADOR COM FLANGES LIVRES, PVC, SOLDÁVEL LONGO, DN 85 MM X 3 , INSTALADO EM RESERVAÇÃO DE ÁGUA DE EDIFICAÇÃO QUE POSSUA RESERVATÓRIO DE FIBRA/FIBROCIMENTO   FORNECIMENTO E INSTALAÇÃO. AF_06/2016</v>
          </cell>
          <cell r="D4446" t="str">
            <v>UN</v>
          </cell>
          <cell r="E4446" t="str">
            <v>364,72</v>
          </cell>
        </row>
        <row r="4447">
          <cell r="B4447">
            <v>94791</v>
          </cell>
          <cell r="C4447" t="str">
            <v>ADAPTADOR COM FLANGES LIVRES, PVC, SOLDÁVEL LONGO, DN 110 MM X 4 , INSTALADO EM RESERVAÇÃO DE ÁGUA DE EDIFICAÇÃO QUE POSSUA RESERVATÓRIO DE FIBRA/FIBROCIMENTO   FORNECIMENTO E INSTALAÇÃO. AF_06/2016</v>
          </cell>
          <cell r="D4447" t="str">
            <v>UN</v>
          </cell>
          <cell r="E4447" t="str">
            <v>512,62</v>
          </cell>
        </row>
        <row r="4448">
          <cell r="B4448">
            <v>94863</v>
          </cell>
          <cell r="C4448" t="str">
            <v>LUVA, CPVC, SOLDÁVEL, DN 73 MM, INSTALADO EM RESERVAÇÃO DE ÁGUA DE EDIFICAÇÃO QUE POSSUA RESERVATÓRIO DE FIBRA/FIBROCIMENTO  FORNECIMENTO E INSTALAÇÃO. AF_06/2016</v>
          </cell>
          <cell r="D4448" t="str">
            <v>UN</v>
          </cell>
          <cell r="E4448" t="str">
            <v>139,98</v>
          </cell>
        </row>
        <row r="4449">
          <cell r="B4449">
            <v>95141</v>
          </cell>
          <cell r="C4449" t="str">
            <v>ADAPTADOR COM FLANGES LIVRES, PVC, SOLDÁVEL LONGO, DN  25 MM X 3/4 , INSTALADO EM RESERVAÇÃO DE ÁGUA DE EDIFICAÇÃO QUE POSSUA RESERVATÓRIO DE FIBRA/FIBROCIMENTO    FORNECIMENTO E INSTALAÇÃO. AF_06/2016</v>
          </cell>
          <cell r="D4449" t="str">
            <v>UN</v>
          </cell>
          <cell r="E4449" t="str">
            <v>34,88</v>
          </cell>
        </row>
        <row r="4450">
          <cell r="B4450">
            <v>95237</v>
          </cell>
          <cell r="C4450" t="str">
            <v>LUVA COM BUCHA DE LATÃO, PVC, SOLDÁVEL, DN 32MM X 1 , INSTALADO EM RAMAL DE DISTRIBUIÇÃO DE ÁGUA   FORNECIMENTO E INSTALAÇÃO. AF_12/2014</v>
          </cell>
          <cell r="D4450" t="str">
            <v>UN</v>
          </cell>
          <cell r="E4450" t="str">
            <v>28,94</v>
          </cell>
        </row>
        <row r="4451">
          <cell r="B4451">
            <v>95693</v>
          </cell>
          <cell r="C4451" t="str">
            <v>LUVA SIMPLES, PVC, SÉRIE NORMAL, ESGOTO PREDIAL, DN 150 MM, JUNTA ELÁSTICA, FORNECIDO E INSTALADO EM SUBCOLETOR AÉREO DE ESGOTO SANITÁRIO. AF_12/2014</v>
          </cell>
          <cell r="D4451" t="str">
            <v>UN</v>
          </cell>
          <cell r="E4451" t="str">
            <v>66,80</v>
          </cell>
        </row>
        <row r="4452">
          <cell r="B4452">
            <v>95694</v>
          </cell>
          <cell r="C4452" t="str">
            <v>CURVA 90 GRAUS, PVC, SERIE R, ÁGUA PLUVIAL, DN 100 MM, JUNTA ELÁSTICA, FORNECIDO E INSTALADO EM RAMAL DE ENCAMINHAMENTO. AF_12/2014</v>
          </cell>
          <cell r="D4452" t="str">
            <v>UN</v>
          </cell>
          <cell r="E4452" t="str">
            <v>95,64</v>
          </cell>
        </row>
        <row r="4453">
          <cell r="B4453">
            <v>95695</v>
          </cell>
          <cell r="C4453" t="str">
            <v>CURVA 90 GRAUS, PVC, SERIE R, ÁGUA PLUVIAL, DN 100 MM, JUNTA ELÁSTICA, FORNECIDO E INSTALADO EM CONDUTORES VERTICAIS DE ÁGUAS PLUVIAIS. AF_12/2014</v>
          </cell>
          <cell r="D4453" t="str">
            <v>UN</v>
          </cell>
          <cell r="E4453" t="str">
            <v>94,01</v>
          </cell>
        </row>
        <row r="4454">
          <cell r="B4454">
            <v>95696</v>
          </cell>
          <cell r="C4454" t="str">
            <v>SPRINKLER TIPO PENDENTE, 68 °C, UNIÃO POR ROSCA DN 15 (1/2") - FORNECIMENTO E INSTALAÇÃO. AF_10/2020</v>
          </cell>
          <cell r="D4454" t="str">
            <v>UN</v>
          </cell>
          <cell r="E4454" t="str">
            <v>40,12</v>
          </cell>
        </row>
        <row r="4455">
          <cell r="B4455">
            <v>96637</v>
          </cell>
          <cell r="C4455" t="str">
            <v>JOELHO 90 GRAUS, PPR, DN 25 MM, CLASSE PN 25, INSTALADO EM RAMAL OU SUB-RAMAL DE ÁGUA  FORNECIMENTO E INSTALAÇÃO . AF_06/2015</v>
          </cell>
          <cell r="D4455" t="str">
            <v>UN</v>
          </cell>
          <cell r="E4455" t="str">
            <v>13,18</v>
          </cell>
        </row>
        <row r="4456">
          <cell r="B4456">
            <v>96638</v>
          </cell>
          <cell r="C4456" t="str">
            <v>JOELHO 45 GRAUS, PPR, DN 25 MM, CLASSE PN 25, INSTALADO EM RAMAL OU SUB-RAMAL DE ÁGUA  FORNECIMENTO E INSTALAÇÃO . AF_06/2015</v>
          </cell>
          <cell r="D4456" t="str">
            <v>UN</v>
          </cell>
          <cell r="E4456" t="str">
            <v>12,52</v>
          </cell>
        </row>
        <row r="4457">
          <cell r="B4457">
            <v>96639</v>
          </cell>
          <cell r="C4457" t="str">
            <v>LUVA, PPR, DN 25 MM, CLASSE PN 25, INSTALADO EM RAMAL OU SUB-RAMAL DE ÁGUA  FORNECIMENTO E INSTALAÇÃO . AF_06/2015</v>
          </cell>
          <cell r="D4457" t="str">
            <v>UN</v>
          </cell>
          <cell r="E4457" t="str">
            <v>9,33</v>
          </cell>
        </row>
        <row r="4458">
          <cell r="B4458">
            <v>96640</v>
          </cell>
          <cell r="C4458" t="str">
            <v>CONECTOR MACHO, PPR, 25 X 1/2'', CLASSE PN 25, INSTALADO EM RAMAL OU SUB-RAMAL DE ÁGUA   FORNECIMENTO E INSTALAÇÃO . AF_06/2015</v>
          </cell>
          <cell r="D4458" t="str">
            <v>UN</v>
          </cell>
          <cell r="E4458" t="str">
            <v>27,65</v>
          </cell>
        </row>
        <row r="4459">
          <cell r="B4459">
            <v>96641</v>
          </cell>
          <cell r="C4459" t="str">
            <v>CONECTOR FÊMEA, PPR, 25 X 1/2'', CLASSE PN 25, INSTALADO EM RAMAL OU SUB-RAMAL DE ÁGUA   FORNECIMENTO E INSTALAÇÃO . AF_06/2015</v>
          </cell>
          <cell r="D4459" t="str">
            <v>UN</v>
          </cell>
          <cell r="E4459" t="str">
            <v>21,10</v>
          </cell>
        </row>
        <row r="4460">
          <cell r="B4460">
            <v>96642</v>
          </cell>
          <cell r="C4460" t="str">
            <v>TÊ NORMAL, PPR, DN 25 MM, CLASSE PN 25, INSTALADO EM RAMAL OU SUB-RAMAL DE ÁGUA  FORNECIMENTO E INSTALAÇÃO . AF_06/2015</v>
          </cell>
          <cell r="D4460" t="str">
            <v>UN</v>
          </cell>
          <cell r="E4460" t="str">
            <v>17,40</v>
          </cell>
        </row>
        <row r="4461">
          <cell r="B4461">
            <v>96643</v>
          </cell>
          <cell r="C4461" t="str">
            <v>TÊ MISTURADOR, PPR, 25 X 3/4'' , CLASSE PN 25, INSTALADO EM RAMAL OU SUB-RAMAL DE ÁGUA  FORNECIMENTO E INSTALAÇÃO . AF_06/2015</v>
          </cell>
          <cell r="D4461" t="str">
            <v>UN</v>
          </cell>
          <cell r="E4461" t="str">
            <v>55,75</v>
          </cell>
        </row>
        <row r="4462">
          <cell r="B4462">
            <v>96650</v>
          </cell>
          <cell r="C4462" t="str">
            <v>JOELHO 90 GRAUS, PPR, DN 25 MM, CLASSE PN 25, INSTALADO EM RAMAL DE DISTRIBUIÇÃO  FORNECIMENTO E INSTALAÇÃO . AF_06/2015</v>
          </cell>
          <cell r="D4462" t="str">
            <v>UN</v>
          </cell>
          <cell r="E4462" t="str">
            <v>10,08</v>
          </cell>
        </row>
        <row r="4463">
          <cell r="B4463">
            <v>96651</v>
          </cell>
          <cell r="C4463" t="str">
            <v>JOELHO 45 GRAUS, PPR, DN 25 MM, CLASSE PN 25, INSTALADO EM RAMAL DE DISTRIBUIÇÃO DE ÁGUA  FORNECIMENTO E INSTALAÇÃO . AF_06/2015</v>
          </cell>
          <cell r="D4463" t="str">
            <v>UN</v>
          </cell>
          <cell r="E4463" t="str">
            <v>9,42</v>
          </cell>
        </row>
        <row r="4464">
          <cell r="B4464">
            <v>96652</v>
          </cell>
          <cell r="C4464" t="str">
            <v>JOELHO 90 GRAUS, PPR, DN 32 MM, CLASSE PN 25, INSTALADO EM RAMAL DE DISTRIBUIÇÃO  FORNECIMENTO E INSTALAÇÃO . AF_06/2015</v>
          </cell>
          <cell r="D4464" t="str">
            <v>UN</v>
          </cell>
          <cell r="E4464" t="str">
            <v>18,82</v>
          </cell>
        </row>
        <row r="4465">
          <cell r="B4465">
            <v>96653</v>
          </cell>
          <cell r="C4465" t="str">
            <v>JOELHO 45 GRAUS, PPR, DN 32 MM, CLASSE PN 25, INSTALADO EM RAMAL DE DISTRIBUIÇÃO DE ÁGUA  FORNECIMENTO E INSTALAÇÃO . AF_06/2015</v>
          </cell>
          <cell r="D4465" t="str">
            <v>UN</v>
          </cell>
          <cell r="E4465" t="str">
            <v>18,75</v>
          </cell>
        </row>
        <row r="4466">
          <cell r="B4466">
            <v>96654</v>
          </cell>
          <cell r="C4466" t="str">
            <v>JOELHO 90 GRAUS, PPR, DN 40 MM, CLASSE PN 25, INSTALADO EM RAMAL DE DISTRIBUIÇÃO  FORNECIMENTO E INSTALAÇÃO . AF_06/2015</v>
          </cell>
          <cell r="D4466" t="str">
            <v>UN</v>
          </cell>
          <cell r="E4466" t="str">
            <v>31,56</v>
          </cell>
        </row>
        <row r="4467">
          <cell r="B4467">
            <v>96655</v>
          </cell>
          <cell r="C4467" t="str">
            <v>JOELHO 45 GRAUS, PPR, DN 40 MM, CLASSE PN 25, INSTALADO EM RAMAL DE DISTRIBUIÇÃO DE ÁGUA  FORNECIMENTO E INSTALAÇÃO . AF_06/2015</v>
          </cell>
          <cell r="D4467" t="str">
            <v>UN</v>
          </cell>
          <cell r="E4467" t="str">
            <v>30,85</v>
          </cell>
        </row>
        <row r="4468">
          <cell r="B4468">
            <v>96656</v>
          </cell>
          <cell r="C4468" t="str">
            <v>LUVA, PPR, DN 25 MM, CLASSE PN 25, INSTALADO EM RAMAL DE DISTRIBUIÇÃO DE ÁGUA  FORNECIMENTO E INSTALAÇÃO . AF_06/2015</v>
          </cell>
          <cell r="D4468" t="str">
            <v>UN</v>
          </cell>
          <cell r="E4468" t="str">
            <v>7,29</v>
          </cell>
        </row>
        <row r="4469">
          <cell r="B4469">
            <v>96657</v>
          </cell>
          <cell r="C4469" t="str">
            <v>CONECTOR MACHO, PPR, 25 X 1/2, CLASSE PN 25, INSTALADO EM RAMAL DE DISTRIBUIÇÃO DE ÁGUA  FORNECIMENTO E INSTALAÇÃO . AF_06/2015</v>
          </cell>
          <cell r="D4469" t="str">
            <v>UN</v>
          </cell>
          <cell r="E4469" t="str">
            <v>25,61</v>
          </cell>
        </row>
        <row r="4470">
          <cell r="B4470">
            <v>96658</v>
          </cell>
          <cell r="C4470" t="str">
            <v>CONECTOR FÊMEA, PPR, 25 X 1/2'', CLASSE PN 25, INSTALADO EM RAMAL DE DISTRIBUIÇÃO DE ÁGUA   FORNECIMENTO E INSTALAÇÃO . AF_06/2015</v>
          </cell>
          <cell r="D4470" t="str">
            <v>UN</v>
          </cell>
          <cell r="E4470" t="str">
            <v>19,06</v>
          </cell>
        </row>
        <row r="4471">
          <cell r="B4471">
            <v>96659</v>
          </cell>
          <cell r="C4471" t="str">
            <v>LUVA, PPR, DN 32 MM, CLASSE PN 25, INSTALADO EM RAMAL DE DISTRIBUIÇÃO DE ÁGUA  FORNECIMENTO E INSTALAÇÃO. AF_06/2015</v>
          </cell>
          <cell r="D4471" t="str">
            <v>UN</v>
          </cell>
          <cell r="E4471" t="str">
            <v>12,77</v>
          </cell>
        </row>
        <row r="4472">
          <cell r="B4472">
            <v>96660</v>
          </cell>
          <cell r="C4472" t="str">
            <v>CONECTOR MACHO, PPR, 32 X 3/4'', CLASSE PN 25, INSTALADO EM RAMAL DE DISTRIBUIÇÃO DE ÁGUA   FORNECIMENTO E INSTALAÇÃO. AF_06/2015</v>
          </cell>
          <cell r="D4472" t="str">
            <v>UN</v>
          </cell>
          <cell r="E4472" t="str">
            <v>43,32</v>
          </cell>
        </row>
        <row r="4473">
          <cell r="B4473">
            <v>96661</v>
          </cell>
          <cell r="C4473" t="str">
            <v>CONECTOR FÊMEA, PPR, 32 X 3/4'', CLASSE PN 25, INSTALADO EM RAMAL DE DISTRIBUIÇÃO DE ÁGUA   FORNECIMENTO E INSTALAÇÃO . AF_06/2015</v>
          </cell>
          <cell r="D4473" t="str">
            <v>UN</v>
          </cell>
          <cell r="E4473" t="str">
            <v>33,26</v>
          </cell>
        </row>
        <row r="4474">
          <cell r="B4474">
            <v>96662</v>
          </cell>
          <cell r="C4474" t="str">
            <v>BUCHA DE REDUÇÃO, PPR, 32 X 25, CLASSE PN 25, INSTALADO EM RAMAL DE DISTRIBUIÇÃO DE ÁGUA  FORNECIMENTO E INSTALAÇÃO . AF_06/2015</v>
          </cell>
          <cell r="D4474" t="str">
            <v>UN</v>
          </cell>
          <cell r="E4474" t="str">
            <v>13,11</v>
          </cell>
        </row>
        <row r="4475">
          <cell r="B4475">
            <v>96663</v>
          </cell>
          <cell r="C4475" t="str">
            <v>LUVA, PPR, DN 40 MM, CLASSE PN 25, INSTALADO EM RAMAL DE DISTRIBUIÇÃO DE ÁGUA  FORNECIMENTO E INSTALAÇÃO. AF_06/2015</v>
          </cell>
          <cell r="D4475" t="str">
            <v>UN</v>
          </cell>
          <cell r="E4475" t="str">
            <v>23,96</v>
          </cell>
        </row>
        <row r="4476">
          <cell r="B4476">
            <v>96664</v>
          </cell>
          <cell r="C4476" t="str">
            <v>BUCHA DE REDUÇÃO, PPR, 40 X 25, CLASSE PN 25, INSTALADO EM RAMAL DE DISTRIBUIÇÃO DE ÁGUA  FORNECIMENTO E INSTALAÇÃO . AF_06/2015</v>
          </cell>
          <cell r="D4476" t="str">
            <v>UN</v>
          </cell>
          <cell r="E4476" t="str">
            <v>26,11</v>
          </cell>
        </row>
        <row r="4477">
          <cell r="B4477">
            <v>96665</v>
          </cell>
          <cell r="C4477" t="str">
            <v>TÊ NORMAL, PPR, DN 25 MM, CLASSE PN 25, INSTALADO EM RAMAL DE DISTRIBUIÇÃO DE ÁGUA  FORNECIMENTO E INSTALAÇÃO . AF_06/2015</v>
          </cell>
          <cell r="D4477" t="str">
            <v>UN</v>
          </cell>
          <cell r="E4477" t="str">
            <v>13,24</v>
          </cell>
        </row>
        <row r="4478">
          <cell r="B4478">
            <v>96666</v>
          </cell>
          <cell r="C4478" t="str">
            <v>TÊ NORMAL, PPR, DN 32 MM, CLASSE PN 25, INSTALADO EM RAMAL DE DISTRIBUIÇÃO DE ÁGUA  FORNECIMENTO E INSTALAÇÃO . AF_06/2015</v>
          </cell>
          <cell r="D4478" t="str">
            <v>UN</v>
          </cell>
          <cell r="E4478" t="str">
            <v>25,26</v>
          </cell>
        </row>
        <row r="4479">
          <cell r="B4479">
            <v>96667</v>
          </cell>
          <cell r="C4479" t="str">
            <v>TÊ NORMAL, PPR, DN 40 MM, CLASSE PN 25, INSTALADO EM RAMAL DE DISTRIBUIÇÃO DE ÁGUA  FORNECIMENTO E INSTALAÇÃO . AF_06/2015</v>
          </cell>
          <cell r="D4479" t="str">
            <v>UN</v>
          </cell>
          <cell r="E4479" t="str">
            <v>45,06</v>
          </cell>
        </row>
        <row r="4480">
          <cell r="B4480">
            <v>96684</v>
          </cell>
          <cell r="C4480" t="str">
            <v>JOELHO 90 GRAUS, PPR, DN 25 MM, CLASSE PN 25, INSTALADO EM PRUMADA DE ÁGUA  FORNECIMENTO E INSTALAÇÃO . AF_06/2015</v>
          </cell>
          <cell r="D4480" t="str">
            <v>UN</v>
          </cell>
          <cell r="E4480" t="str">
            <v>5,43</v>
          </cell>
        </row>
        <row r="4481">
          <cell r="B4481">
            <v>96685</v>
          </cell>
          <cell r="C4481" t="str">
            <v>JOELHO 45 GRAUS, PPR, DN 25 MM, CLASSE PN 25, INSTALADO EM PRUMADA DE ÁGUA  FORNECIMENTO E INSTALAÇÃO . AF_06/2015</v>
          </cell>
          <cell r="D4481" t="str">
            <v>UN</v>
          </cell>
          <cell r="E4481" t="str">
            <v>4,77</v>
          </cell>
        </row>
        <row r="4482">
          <cell r="B4482">
            <v>96686</v>
          </cell>
          <cell r="C4482" t="str">
            <v>JOELHO 90 GRAUS, PPR, DN 32 MM, CLASSE PN 25, INSTALADO EM PRUMADA DE ÁGUA  FORNECIMENTO E INSTALAÇÃO . AF_06/2015</v>
          </cell>
          <cell r="D4482" t="str">
            <v>UN</v>
          </cell>
          <cell r="E4482" t="str">
            <v>8,18</v>
          </cell>
        </row>
        <row r="4483">
          <cell r="B4483">
            <v>96687</v>
          </cell>
          <cell r="C4483" t="str">
            <v>JOELHO 45 GRAUS, PPR, DN 32 MM, CLASSE PN 25, INSTALADO EM PRUMADA DE ÁGUA  FORNECIMENTO E INSTALAÇÃO . AF_06/2015</v>
          </cell>
          <cell r="D4483" t="str">
            <v>UN</v>
          </cell>
          <cell r="E4483" t="str">
            <v>8,11</v>
          </cell>
        </row>
        <row r="4484">
          <cell r="B4484">
            <v>96688</v>
          </cell>
          <cell r="C4484" t="str">
            <v>JOELHO 90 GRAUS, PPR, DN 40 MM, CLASSE PN 25, INSTALADO EM PRUMADA DE ÁGUA  FORNECIMENTO E INSTALAÇÃO . AF_06/2015</v>
          </cell>
          <cell r="D4484" t="str">
            <v>UN</v>
          </cell>
          <cell r="E4484" t="str">
            <v>14,36</v>
          </cell>
        </row>
        <row r="4485">
          <cell r="B4485">
            <v>96689</v>
          </cell>
          <cell r="C4485" t="str">
            <v>JOELHO 45 GRAUS, PPR, DN 40 MM, CLASSE PN 25, INSTALADO EM PRUMADA DE ÁGUA  FORNECIMENTO E INSTALAÇÃO . AF_06/2015</v>
          </cell>
          <cell r="D4485" t="str">
            <v>UN</v>
          </cell>
          <cell r="E4485" t="str">
            <v>13,65</v>
          </cell>
        </row>
        <row r="4486">
          <cell r="B4486">
            <v>96690</v>
          </cell>
          <cell r="C4486" t="str">
            <v>JOELHO 90 GRAUS, PPR, DN 50 MM, CLASSE PN 25, INSTALADO EM PRUMADA DE ÁGUA  FORNECIMENTO E INSTALAÇÃO . AF_06/2015</v>
          </cell>
          <cell r="D4486" t="str">
            <v>UN</v>
          </cell>
          <cell r="E4486" t="str">
            <v>27,35</v>
          </cell>
        </row>
        <row r="4487">
          <cell r="B4487">
            <v>96691</v>
          </cell>
          <cell r="C4487" t="str">
            <v>JOELHO 45 GRAUS, PPR, DN 50 MM, CLASSE PN 25, INSTALADO EM PRUMADA DE ÁGUA  FORNECIMENTO E INSTALAÇÃO . AF_06/2015</v>
          </cell>
          <cell r="D4487" t="str">
            <v>UN</v>
          </cell>
          <cell r="E4487" t="str">
            <v>28,33</v>
          </cell>
        </row>
        <row r="4488">
          <cell r="B4488">
            <v>96692</v>
          </cell>
          <cell r="C4488" t="str">
            <v>JOELHO 90 GRAUS, PPR, DN 63 MM, CLASSE PN 25, INSTALADO EM PRUMADA DE ÁGUA  FORNECIMENTO E INSTALAÇÃO . AF_06/2015</v>
          </cell>
          <cell r="D4488" t="str">
            <v>UN</v>
          </cell>
          <cell r="E4488" t="str">
            <v>41,29</v>
          </cell>
        </row>
        <row r="4489">
          <cell r="B4489">
            <v>96693</v>
          </cell>
          <cell r="C4489" t="str">
            <v>JOELHO 45 GRAUS, PPR, DN 63 MM, CLASSE PN 25, INSTALADO EM PRUMADA DE ÁGUA  FORNECIMENTO E INSTALAÇÃO . AF_06/2015</v>
          </cell>
          <cell r="D4489" t="str">
            <v>UN</v>
          </cell>
          <cell r="E4489" t="str">
            <v>38,88</v>
          </cell>
        </row>
        <row r="4490">
          <cell r="B4490">
            <v>96694</v>
          </cell>
          <cell r="C4490" t="str">
            <v>JOELHO 90 GRAUS, PPR, DN 75 MM, CLASSE PN 25, INSTALADO EM PRUMADA DE ÁGUA  FORNECIMENTO E INSTALAÇÃO . AF_06/2015</v>
          </cell>
          <cell r="D4490" t="str">
            <v>UN</v>
          </cell>
          <cell r="E4490" t="str">
            <v>94,02</v>
          </cell>
        </row>
        <row r="4491">
          <cell r="B4491">
            <v>96695</v>
          </cell>
          <cell r="C4491" t="str">
            <v>JOELHO 45 GRAUS, PPR, DN 75 MM, CLASSE PN 25, INSTALADO EM PRUMADA DE ÁGUA  FORNECIMENTO E INSTALAÇÃO . AF_06/2015</v>
          </cell>
          <cell r="D4491" t="str">
            <v>UN</v>
          </cell>
          <cell r="E4491" t="str">
            <v>91,19</v>
          </cell>
        </row>
        <row r="4492">
          <cell r="B4492">
            <v>96696</v>
          </cell>
          <cell r="C4492" t="str">
            <v>JOELHO 90 GRAUS, PPR, DN 90 MM, CLASSE PN 25, INSTALADO EM PRUMADA DE ÁGUA  FORNECIMENTO E INSTALAÇÃO . AF_06/2015</v>
          </cell>
          <cell r="D4492" t="str">
            <v>UN</v>
          </cell>
          <cell r="E4492" t="str">
            <v>142,02</v>
          </cell>
        </row>
        <row r="4493">
          <cell r="B4493">
            <v>96697</v>
          </cell>
          <cell r="C4493" t="str">
            <v>JOELHO 90 GRAUS, PPR, DN 110 MM, CLASSE PN 25, INSTALADO EM PRUMADA DE ÁGUA  FORNECIMENTO E INSTALAÇÃO . AF_06/2015</v>
          </cell>
          <cell r="D4493" t="str">
            <v>UN</v>
          </cell>
          <cell r="E4493" t="str">
            <v>212,61</v>
          </cell>
        </row>
        <row r="4494">
          <cell r="B4494">
            <v>96698</v>
          </cell>
          <cell r="C4494" t="str">
            <v>LUVA, PPR, DN 25 MM, CLASSE PN 25, INSTALADO EM PRUMADA DE ÁGUA  FORNECIMENTO E INSTALAÇÃO . AF_06/2015</v>
          </cell>
          <cell r="D4494" t="str">
            <v>UN</v>
          </cell>
          <cell r="E4494" t="str">
            <v>4,20</v>
          </cell>
        </row>
        <row r="4495">
          <cell r="B4495">
            <v>96699</v>
          </cell>
          <cell r="C4495" t="str">
            <v>CONECTOR MACHO, PPR, 25 X 1/2'', CLASSE PN 25, INSTALADO EM PRUMADA DE ÁGUA   FORNECIMENTO E INSTALAÇÃO . AF_06/2015</v>
          </cell>
          <cell r="D4495" t="str">
            <v>UN</v>
          </cell>
          <cell r="E4495" t="str">
            <v>22,52</v>
          </cell>
        </row>
        <row r="4496">
          <cell r="B4496">
            <v>96700</v>
          </cell>
          <cell r="C4496" t="str">
            <v>CONECTOR FÊMEA, PPR, 25 X 1/2'', CLASSE PN 25, INSTALADO EM PRUMADA DE ÁGUA   FORNECIMENTO E INSTALAÇÃO . AF_06/2015</v>
          </cell>
          <cell r="D4496" t="str">
            <v>UN</v>
          </cell>
          <cell r="E4496" t="str">
            <v>15,97</v>
          </cell>
        </row>
        <row r="4497">
          <cell r="B4497">
            <v>96701</v>
          </cell>
          <cell r="C4497" t="str">
            <v>LUVA, PPR, DN 32 MM, CLASSE PN 25, INSTALADO EM PRUMADA DE ÁGUA  FORNECIMENTO E INSTALAÇÃO. AF_06/2015</v>
          </cell>
          <cell r="D4497" t="str">
            <v>UN</v>
          </cell>
          <cell r="E4497" t="str">
            <v>5,68</v>
          </cell>
        </row>
        <row r="4498">
          <cell r="B4498">
            <v>96702</v>
          </cell>
          <cell r="C4498" t="str">
            <v>BUCHA DE REDUÇÃO, PPR, 32 X 25, CLASSE PN 25, INSTALADO EM PRUMADA DE ÁGUA  FORNECIMENTO E INSTALAÇÃO . AF_06/2015</v>
          </cell>
          <cell r="D4498" t="str">
            <v>UN</v>
          </cell>
          <cell r="E4498" t="str">
            <v>6,02</v>
          </cell>
        </row>
        <row r="4499">
          <cell r="B4499">
            <v>96703</v>
          </cell>
          <cell r="C4499" t="str">
            <v>LUVA, PPR, DN 40 MM, CLASSE PN 25, INSTALADO EM PRUMADA DE ÁGUA  FORNECIMENTO E INSTALAÇÃO. AF_06/2015</v>
          </cell>
          <cell r="D4499" t="str">
            <v>UN</v>
          </cell>
          <cell r="E4499" t="str">
            <v>12,46</v>
          </cell>
        </row>
        <row r="4500">
          <cell r="B4500">
            <v>96704</v>
          </cell>
          <cell r="C4500" t="str">
            <v>BUCHA DE REDUÇÃO, PPR, 40 X 25, CLASSE PN 25, INSTALADO EM PRUMADA DE ÁGUA  FORNECIMENTO E INSTALAÇÃO . AF_06/2015</v>
          </cell>
          <cell r="D4500" t="str">
            <v>UN</v>
          </cell>
          <cell r="E4500" t="str">
            <v>14,61</v>
          </cell>
        </row>
        <row r="4501">
          <cell r="B4501">
            <v>96705</v>
          </cell>
          <cell r="C4501" t="str">
            <v>LUVA, PPR, DN 50 MM, CLASSE PN 25, INSTALADO EM PRUMADA DE ÁGUA  FORNECIMENTO E INSTALAÇÃO. AF_06/2015</v>
          </cell>
          <cell r="D4501" t="str">
            <v>UN</v>
          </cell>
          <cell r="E4501" t="str">
            <v>18,77</v>
          </cell>
        </row>
        <row r="4502">
          <cell r="B4502">
            <v>96706</v>
          </cell>
          <cell r="C4502" t="str">
            <v>LUVA, PPR, DN 63 MM, CLASSE PN 25, INSTALADO EM PRUMADA DE ÁGUA  FORNECIMENTO E INSTALAÇÃO. AF_06/2015</v>
          </cell>
          <cell r="D4502" t="str">
            <v>UN</v>
          </cell>
          <cell r="E4502" t="str">
            <v>28,15</v>
          </cell>
        </row>
        <row r="4503">
          <cell r="B4503">
            <v>96707</v>
          </cell>
          <cell r="C4503" t="str">
            <v>LUVA, PPR, DN 75 MM, CLASSE PN 25, INSTALADO EM PRUMADA DE ÁGUA  FORNECIMENTO E INSTALAÇÃO. AF_06/2015</v>
          </cell>
          <cell r="D4503" t="str">
            <v>UN</v>
          </cell>
          <cell r="E4503" t="str">
            <v>60,28</v>
          </cell>
        </row>
        <row r="4504">
          <cell r="B4504">
            <v>96708</v>
          </cell>
          <cell r="C4504" t="str">
            <v>LUVA, PPR, DN 90 MM, CLASSE PN 25, INSTALADO EM PRUMADA DE ÁGUA  FORNECIMENTO E INSTALAÇÃO. AF_06/2015</v>
          </cell>
          <cell r="D4504" t="str">
            <v>UN</v>
          </cell>
          <cell r="E4504" t="str">
            <v>95,65</v>
          </cell>
        </row>
        <row r="4505">
          <cell r="B4505">
            <v>96709</v>
          </cell>
          <cell r="C4505" t="str">
            <v>LUVA, PPR, DN 110 MM, CLASSE PN 25, INSTALADO EM PRUMADA DE ÁGUA  FORNECIMENTO E INSTALAÇÃO. AF_06/2015</v>
          </cell>
          <cell r="D4505" t="str">
            <v>UN</v>
          </cell>
          <cell r="E4505" t="str">
            <v>151,63</v>
          </cell>
        </row>
        <row r="4506">
          <cell r="B4506">
            <v>96710</v>
          </cell>
          <cell r="C4506" t="str">
            <v>TÊ NORMAL, PPR, DN 25 MM, CLASSE PN 25, INSTALADO EM PRUMADA DE ÁGUA  FORNECIMENTO E INSTALAÇÃO . AF_06/2015</v>
          </cell>
          <cell r="D4506" t="str">
            <v>UN</v>
          </cell>
          <cell r="E4506" t="str">
            <v>7,09</v>
          </cell>
        </row>
        <row r="4507">
          <cell r="B4507">
            <v>96711</v>
          </cell>
          <cell r="C4507" t="str">
            <v>TÊ NORMAL, PPR, DN 32 MM, CLASSE PN 25, INSTALADO EM PRUMADA DE ÁGUA  FORNECIMENTO E INSTALAÇÃO . AF_06/2015</v>
          </cell>
          <cell r="D4507" t="str">
            <v>UN</v>
          </cell>
          <cell r="E4507" t="str">
            <v>11,11</v>
          </cell>
        </row>
        <row r="4508">
          <cell r="B4508">
            <v>96712</v>
          </cell>
          <cell r="C4508" t="str">
            <v>TÊ NORMAL, PPR, DN 40 MM, CLASSE PN 25, INSTALADO EM PRUMADA DE ÁGUA  FORNECIMENTO E INSTALAÇÃO . AF_06/2015</v>
          </cell>
          <cell r="D4508" t="str">
            <v>UN</v>
          </cell>
          <cell r="E4508" t="str">
            <v>22,07</v>
          </cell>
        </row>
        <row r="4509">
          <cell r="B4509">
            <v>96713</v>
          </cell>
          <cell r="C4509" t="str">
            <v>TÊ NORMAL, PPR, DN 50 MM, CLASSE PN 25, INSTALADO EM PRUMADA DE ÁGUA  FORNECIMENTO E INSTALAÇÃO . AF_06/2015</v>
          </cell>
          <cell r="D4509" t="str">
            <v>UN</v>
          </cell>
          <cell r="E4509" t="str">
            <v>30,38</v>
          </cell>
        </row>
        <row r="4510">
          <cell r="B4510">
            <v>96714</v>
          </cell>
          <cell r="C4510" t="str">
            <v>TÊ NORMAL, PPR, DN 63 MM, CLASSE PN 25, INSTALADO EM PRUMADA DE ÁGUA  FORNECIMENTO E INSTALAÇÃO . AF_06/2015</v>
          </cell>
          <cell r="D4510" t="str">
            <v>UN</v>
          </cell>
          <cell r="E4510" t="str">
            <v>51,80</v>
          </cell>
        </row>
        <row r="4511">
          <cell r="B4511">
            <v>96715</v>
          </cell>
          <cell r="C4511" t="str">
            <v>TÊ NORMAL, PPR, DN 75 MM, CLASSE PN 25, INSTALADO EM PRUMADA DE ÁGUA  FORNECIMENTO E INSTALAÇÃO . AF_06/2015</v>
          </cell>
          <cell r="D4511" t="str">
            <v>UN</v>
          </cell>
          <cell r="E4511" t="str">
            <v>99,79</v>
          </cell>
        </row>
        <row r="4512">
          <cell r="B4512">
            <v>96716</v>
          </cell>
          <cell r="C4512" t="str">
            <v>TÊ NORMAL, PPR, DN 90 MM, CLASSE PN 25, INSTALADO EM PRUMADA DE ÁGUA  FORNECIMENTO E INSTALAÇÃO . AF_06/2015</v>
          </cell>
          <cell r="D4512" t="str">
            <v>UN</v>
          </cell>
          <cell r="E4512" t="str">
            <v>150,45</v>
          </cell>
        </row>
        <row r="4513">
          <cell r="B4513">
            <v>96717</v>
          </cell>
          <cell r="C4513" t="str">
            <v>TÊ NORMAL, PPR, DN 110 MM, CLASSE PN 25, INSTALADO EM PRUMADA DE ÁGUA  FORNECIMENTO E INSTALAÇÃO . AF_06/2015</v>
          </cell>
          <cell r="D4513" t="str">
            <v>UN</v>
          </cell>
          <cell r="E4513" t="str">
            <v>237,87</v>
          </cell>
        </row>
        <row r="4514">
          <cell r="B4514">
            <v>96736</v>
          </cell>
          <cell r="C4514" t="str">
            <v>LUVA, PPR, DN 20 MM, CLASSE PN 25, INSTALADO EM RESERVAÇÃO DE ÁGUA DE EDIFICAÇÃO QUE POSSUA RESERVATÓRIO DE FIBRA/FIBROCIMENTO  FORNECIMENTO E INSTALAÇÃO. AF_06/2016</v>
          </cell>
          <cell r="D4514" t="str">
            <v>UN</v>
          </cell>
          <cell r="E4514" t="str">
            <v>5,44</v>
          </cell>
        </row>
        <row r="4515">
          <cell r="B4515">
            <v>96737</v>
          </cell>
          <cell r="C4515" t="str">
            <v>LUVA, PPR, DN 25 MM, CLASSE PN 25, INSTALADO EM RESERVAÇÃO DE ÁGUA DE EDIFICAÇÃO QUE POSSUA RESERVATÓRIO DE FIBRA/FIBROCIMENTO  FORNECIMENTO E INSTALAÇÃO. AF_06/2016</v>
          </cell>
          <cell r="D4515" t="str">
            <v>UN</v>
          </cell>
          <cell r="E4515" t="str">
            <v>6,44</v>
          </cell>
        </row>
        <row r="4516">
          <cell r="B4516">
            <v>96738</v>
          </cell>
          <cell r="C4516" t="str">
            <v>CONECTOR MACHO, PPR, 25 X 1/2'', CLASSE PN 25,  INSTALADO EM RESERVAÇÃO DE ÁGUA DE EDIFICAÇÃO QUE POSSUA RESERVATÓRIO DE FIBRA/FIBROCIMENTO   FORNECIMENTO E INSTALAÇÃO. AF_06/2016</v>
          </cell>
          <cell r="D4516" t="str">
            <v>UN</v>
          </cell>
          <cell r="E4516" t="str">
            <v>24,76</v>
          </cell>
        </row>
        <row r="4517">
          <cell r="B4517">
            <v>96739</v>
          </cell>
          <cell r="C4517" t="str">
            <v>LUVA, PPR, DN 32 MM, CLASSE PN 25, INSTALADO EM RESERVAÇÃO DE ÁGUA DE EDIFICAÇÃO QUE POSSUA RESERVATÓRIO DE FIBRA/FIBROCIMENTO  FORNECIMENTO E INSTALAÇÃO. AF_06/2016</v>
          </cell>
          <cell r="D4517" t="str">
            <v>UN</v>
          </cell>
          <cell r="E4517" t="str">
            <v>8,34</v>
          </cell>
        </row>
        <row r="4518">
          <cell r="B4518">
            <v>96740</v>
          </cell>
          <cell r="C4518" t="str">
            <v>CONECTOR MACHO, PPR, 32 X 3/4'', CLASSE PN 25,  INSTALADO EM RESERVAÇÃO DE ÁGUA DE EDIFICAÇÃO QUE POSSUA RESERVATÓRIO DE FIBRA/FIBROCIMENTO   FORNECIMENTO E INSTALAÇÃO. AF_06/2016</v>
          </cell>
          <cell r="D4518" t="str">
            <v>UN</v>
          </cell>
          <cell r="E4518" t="str">
            <v>38,89</v>
          </cell>
        </row>
        <row r="4519">
          <cell r="B4519">
            <v>96741</v>
          </cell>
          <cell r="C4519" t="str">
            <v>LUVA, PPR, DN 40 MM, CLASSE PN 25, INSTALADO EM RESERVAÇÃO DE ÁGUA DE EDIFICAÇÃO QUE POSSUA RESERVATÓRIO DE FIBRA/FIBROCIMENTO  FORNECIMENTO E INSTALAÇÃO. AF_06/2016</v>
          </cell>
          <cell r="D4519" t="str">
            <v>UN</v>
          </cell>
          <cell r="E4519" t="str">
            <v>14,30</v>
          </cell>
        </row>
        <row r="4520">
          <cell r="B4520">
            <v>96742</v>
          </cell>
          <cell r="C4520" t="str">
            <v>LUVA, PPR, DN 50 MM, CLASSE PN 25, INSTALADO EM RESERVAÇÃO DE ÁGUA DE EDIFICAÇÃO QUE POSSUA RESERVATÓRIO DE FIBRA/FIBROCIMENTO  FORNECIMENTO E INSTALAÇÃO. AF_06/2016</v>
          </cell>
          <cell r="D4520" t="str">
            <v>UN</v>
          </cell>
          <cell r="E4520" t="str">
            <v>21,67</v>
          </cell>
        </row>
        <row r="4521">
          <cell r="B4521">
            <v>96743</v>
          </cell>
          <cell r="C4521" t="str">
            <v>LUVA, PPR, DN 63 MM, CLASSE PN 25, INSTALADO EM RESERVAÇÃO DE ÁGUA DE EDIFICAÇÃO QUE POSSUA RESERVATÓRIO DE FIBRA/FIBROCIMENTO  FORNECIMENTO E INSTALAÇÃO. AF_06/2016</v>
          </cell>
          <cell r="D4521" t="str">
            <v>UN</v>
          </cell>
          <cell r="E4521" t="str">
            <v>28,92</v>
          </cell>
        </row>
        <row r="4522">
          <cell r="B4522">
            <v>96744</v>
          </cell>
          <cell r="C4522" t="str">
            <v>LUVA, PPR, DN 75 MM, CLASSE PN 25, INSTALADO EM RESERVAÇÃO DE ÁGUA DE EDIFICAÇÃO QUE POSSUA RESERVATÓRIO DE FIBRA/FIBROCIMENTO  FORNECIMENTO E INSTALAÇÃO. AF_06/2016</v>
          </cell>
          <cell r="D4522" t="str">
            <v>UN</v>
          </cell>
          <cell r="E4522" t="str">
            <v>63,13</v>
          </cell>
        </row>
        <row r="4523">
          <cell r="B4523">
            <v>96745</v>
          </cell>
          <cell r="C4523" t="str">
            <v>LUVA, PPR, DN 90 MM, CLASSE PN 25, INSTALADO EM RESERVAÇÃO DE ÁGUA DE EDIFICAÇÃO QUE POSSUA RESERVATÓRIO DE FIBRA/FIBROCIMENTO  FORNECIMENTO E INSTALAÇÃO. AF_06/2016</v>
          </cell>
          <cell r="D4523" t="str">
            <v>UN</v>
          </cell>
          <cell r="E4523" t="str">
            <v>94,96</v>
          </cell>
        </row>
        <row r="4524">
          <cell r="B4524">
            <v>96746</v>
          </cell>
          <cell r="C4524" t="str">
            <v>LUVA, PPR, DN 110 MM, CLASSE PN 25, INSTALADO EM RESERVAÇÃO DE ÁGUA DE EDIFICAÇÃO QUE POSSUA RESERVATÓRIO DE FIBRA/FIBROCIMENTO  FORNECIMENTO E INSTALAÇÃO. AF_06/2016</v>
          </cell>
          <cell r="D4524" t="str">
            <v>UN</v>
          </cell>
          <cell r="E4524" t="str">
            <v>151,58</v>
          </cell>
        </row>
        <row r="4525">
          <cell r="B4525">
            <v>96747</v>
          </cell>
          <cell r="C4525" t="str">
            <v>JOELHO 90 GRAUS, PPR, DN 20 MM, CLASSE PN 25,  INSTALADO EM RESERVAÇÃO DE ÁGUA DE EDIFICAÇÃO QUE POSSUA RESERVATÓRIO DE FIBRA/FIBROCIMENTO  FORNECIMENTO E INSTALAÇÃO. AF_06/2016</v>
          </cell>
          <cell r="D4525" t="str">
            <v>UN</v>
          </cell>
          <cell r="E4525" t="str">
            <v>7,56</v>
          </cell>
        </row>
        <row r="4526">
          <cell r="B4526">
            <v>96748</v>
          </cell>
          <cell r="C4526" t="str">
            <v>JOELHO 90 GRAUS, PPR, DN 25 MM, CLASSE PN 25,  INSTALADO EM RESERVAÇÃO DE ÁGUA DE EDIFICAÇÃO QUE POSSUA RESERVATÓRIO DE FIBRA/FIBROCIMENTO  FORNECIMENTO E INSTALAÇÃO. AF_06/2016</v>
          </cell>
          <cell r="D4526" t="str">
            <v>UN</v>
          </cell>
          <cell r="E4526" t="str">
            <v>8,82</v>
          </cell>
        </row>
        <row r="4527">
          <cell r="B4527">
            <v>96749</v>
          </cell>
          <cell r="C4527" t="str">
            <v>JOELHO 90 GRAUS, PPR, DN 32 MM, CLASSE PN 25,  INSTALADO EM RESERVAÇÃO DE ÁGUA DE EDIFICAÇÃO QUE POSSUA RESERVATÓRIO DE FIBRA/FIBROCIMENTO  FORNECIMENTO E INSTALAÇÃO. AF_06/2016</v>
          </cell>
          <cell r="D4527" t="str">
            <v>UN</v>
          </cell>
          <cell r="E4527" t="str">
            <v>12,18</v>
          </cell>
        </row>
        <row r="4528">
          <cell r="B4528">
            <v>96750</v>
          </cell>
          <cell r="C4528" t="str">
            <v>JOELHO 90 GRAUS, PPR, DN 40 MM, CLASSE PN 25,  INSTALADO EM RESERVAÇÃO DE ÁGUA DE EDIFICAÇÃO QUE POSSUA RESERVATÓRIO DE FIBRA/FIBROCIMENTO  FORNECIMENTO E INSTALAÇÃO. AF_06/2016</v>
          </cell>
          <cell r="D4528" t="str">
            <v>UN</v>
          </cell>
          <cell r="E4528" t="str">
            <v>17,09</v>
          </cell>
        </row>
        <row r="4529">
          <cell r="B4529">
            <v>96751</v>
          </cell>
          <cell r="C4529" t="str">
            <v>JOELHO 90 GRAUS, PPR, DN 50 MM, CLASSE PN 25,  INSTALADO EM RESERVAÇÃO DE ÁGUA DE EDIFICAÇÃO QUE POSSUA RESERVATÓRIO DE FIBRA/FIBROCIMENTO  FORNECIMENTO E INSTALAÇÃO. AF_06/2016</v>
          </cell>
          <cell r="D4529" t="str">
            <v>UN</v>
          </cell>
          <cell r="E4529" t="str">
            <v>31,67</v>
          </cell>
        </row>
        <row r="4530">
          <cell r="B4530">
            <v>96752</v>
          </cell>
          <cell r="C4530" t="str">
            <v>JOELHO 90 GRAUS, PPR, DN 63 MM, CLASSE PN 25,  INSTALADO EM RESERVAÇÃO DE ÁGUA DE EDIFICAÇÃO QUE POSSUA RESERVATÓRIO DE FIBRA/FIBROCIMENTO  FORNECIMENTO E INSTALAÇÃO. AF_06/2016</v>
          </cell>
          <cell r="D4530" t="str">
            <v>UN</v>
          </cell>
          <cell r="E4530" t="str">
            <v>42,43</v>
          </cell>
        </row>
        <row r="4531">
          <cell r="B4531">
            <v>96753</v>
          </cell>
          <cell r="C4531" t="str">
            <v>JOELHO 90 GRAUS, PPR, DN 75 MM, CLASSE PN 25,  INSTALADO EM RESERVAÇÃO DE ÁGUA DE EDIFICAÇÃO QUE POSSUA RESERVATÓRIO DE FIBRA/FIBROCIMENTO  FORNECIMENTO E INSTALAÇÃO. AF_06/2016</v>
          </cell>
          <cell r="D4531" t="str">
            <v>UN</v>
          </cell>
          <cell r="E4531" t="str">
            <v>98,30</v>
          </cell>
        </row>
        <row r="4532">
          <cell r="B4532">
            <v>96754</v>
          </cell>
          <cell r="C4532" t="str">
            <v>JOELHO 90 GRAUS, PPR, DN 90 MM, CLASSE PN 25,  INSTALADO EM RESERVAÇÃO DE ÁGUA DE EDIFICAÇÃO QUE POSSUA RESERVATÓRIO DE FIBRA/FIBROCIMENTO  FORNECIMENTO E INSTALAÇÃO. AF_06/2016</v>
          </cell>
          <cell r="D4532" t="str">
            <v>UN</v>
          </cell>
          <cell r="E4532" t="str">
            <v>140,96</v>
          </cell>
        </row>
        <row r="4533">
          <cell r="B4533">
            <v>96755</v>
          </cell>
          <cell r="C4533" t="str">
            <v>JOELHO 90 GRAUS, PPR, DN 110 MM, CLASSE PN 25,  INSTALADO EM RESERVAÇÃO DE ÁGUA DE EDIFICAÇÃO QUE POSSUA RESERVATÓRIO DE FIBRA/FIBROCIMENTO  FORNECIMENTO E INSTALAÇÃO. AF_06/2016</v>
          </cell>
          <cell r="D4533" t="str">
            <v>UN</v>
          </cell>
          <cell r="E4533" t="str">
            <v>212,57</v>
          </cell>
        </row>
        <row r="4534">
          <cell r="B4534">
            <v>96756</v>
          </cell>
          <cell r="C4534" t="str">
            <v>TÊ MISTURADOR, PPR, DN 20 MM, CLASSE PN 25,  INSTALADO EM RESERVAÇÃO DE ÁGUA DE EDIFICAÇÃO QUE POSSUA RESERVATÓRIO DE FIBRA/FIBROCIMENTO  FORNECIMENTO E INSTALAÇÃO. AF_06/2016</v>
          </cell>
          <cell r="D4534" t="str">
            <v>UN</v>
          </cell>
          <cell r="E4534" t="str">
            <v>14,83</v>
          </cell>
        </row>
        <row r="4535">
          <cell r="B4535">
            <v>96757</v>
          </cell>
          <cell r="C4535" t="str">
            <v>TÊ MISTURADOR, PPR, DN 25 MM, CLASSE PN 25,  INSTALADO EM RESERVAÇÃO DE ÁGUA DE EDIFICAÇÃO QUE POSSUA RESERVATÓRIO DE FIBRA/FIBROCIMENTO  FORNECIMENTO E INSTALAÇÃO. AF_06/2016</v>
          </cell>
          <cell r="D4535" t="str">
            <v>UN</v>
          </cell>
          <cell r="E4535" t="str">
            <v>14,17</v>
          </cell>
        </row>
        <row r="4536">
          <cell r="B4536">
            <v>96758</v>
          </cell>
          <cell r="C4536" t="str">
            <v>TÊ, PPR, DN 32 MM, CLASSE PN 25,  INSTALADO EM RESERVAÇÃO DE ÁGUA DE EDIFICAÇÃO QUE POSSUA RESERVATÓRIO DE FIBRA/FIBROCIMENTO  FORNECIMENTO E INSTALAÇÃO. AF_06/2016</v>
          </cell>
          <cell r="D4536" t="str">
            <v>UN</v>
          </cell>
          <cell r="E4536" t="str">
            <v>16,41</v>
          </cell>
        </row>
        <row r="4537">
          <cell r="B4537">
            <v>96759</v>
          </cell>
          <cell r="C4537" t="str">
            <v>TÊ, PPR, DN 40 MM, CLASSE PN 25,  INSTALADO EM RESERVAÇÃO DE ÁGUA DE EDIFICAÇÃO QUE POSSUA RESERVATÓRIO DE FIBRA/FIBROCIMENTO  FORNECIMENTO E INSTALAÇÃO. AF_06/2016</v>
          </cell>
          <cell r="D4537" t="str">
            <v>UN</v>
          </cell>
          <cell r="E4537" t="str">
            <v>25,74</v>
          </cell>
        </row>
        <row r="4538">
          <cell r="B4538">
            <v>96760</v>
          </cell>
          <cell r="C4538" t="str">
            <v>TÊ, PPR, DN 50 MM, CLASSE PN 25,  INSTALADO EM RESERVAÇÃO DE ÁGUA DE EDIFICAÇÃO QUE POSSUA RESERVATÓRIO DE FIBRA/FIBROCIMENTO  FORNECIMENTO E INSTALAÇÃO. AF_06/2016</v>
          </cell>
          <cell r="D4538" t="str">
            <v>UN</v>
          </cell>
          <cell r="E4538" t="str">
            <v>36,14</v>
          </cell>
        </row>
        <row r="4539">
          <cell r="B4539">
            <v>96761</v>
          </cell>
          <cell r="C4539" t="str">
            <v>TÊ, PPR, DN 63 MM, CLASSE PN 25,  INSTALADO EM RESERVAÇÃO DE ÁGUA DE EDIFICAÇÃO QUE POSSUA RESERVATÓRIO DE FIBRA/FIBROCIMENTO  FORNECIMENTO E INSTALAÇÃO. AF_06/2016</v>
          </cell>
          <cell r="D4539" t="str">
            <v>UN</v>
          </cell>
          <cell r="E4539" t="str">
            <v>53,35</v>
          </cell>
        </row>
        <row r="4540">
          <cell r="B4540">
            <v>96762</v>
          </cell>
          <cell r="C4540" t="str">
            <v>TÊ, PPR, DN 75 MM, CLASSE PN 25,  INSTALADO EM RESERVAÇÃO DE ÁGUA DE EDIFICAÇÃO QUE POSSUA RESERVATÓRIO DE FIBRA/FIBROCIMENTO  FORNECIMENTO E INSTALAÇÃO. AF_06/2016</v>
          </cell>
          <cell r="D4540" t="str">
            <v>UN</v>
          </cell>
          <cell r="E4540" t="str">
            <v>105,46</v>
          </cell>
        </row>
        <row r="4541">
          <cell r="B4541">
            <v>96763</v>
          </cell>
          <cell r="C4541" t="str">
            <v>TÊ, PPR, DN 90 MM, CLASSE PN 25,  INSTALADO EM RESERVAÇÃO DE ÁGUA DE EDIFICAÇÃO QUE POSSUA RESERVATÓRIO DE FIBRA/FIBROCIMENTO  FORNECIMENTO E INSTALAÇÃO. AF_06/2016</v>
          </cell>
          <cell r="D4541" t="str">
            <v>UN</v>
          </cell>
          <cell r="E4541" t="str">
            <v>149,03</v>
          </cell>
        </row>
        <row r="4542">
          <cell r="B4542">
            <v>96764</v>
          </cell>
          <cell r="C4542" t="str">
            <v>TÊ, PPR, DN 110 MM, CLASSE PN 25,  INSTALADO EM RESERVAÇÃO DE ÁGUA DE EDIFICAÇÃO QUE POSSUA RESERVATÓRIO DE FIBRA/FIBROCIMENTO  FORNECIMENTO E INSTALAÇÃO. AF_06/2016</v>
          </cell>
          <cell r="D4542" t="str">
            <v>UN</v>
          </cell>
          <cell r="E4542" t="str">
            <v>237,79</v>
          </cell>
        </row>
        <row r="4543">
          <cell r="B4543">
            <v>96802</v>
          </cell>
          <cell r="C4543" t="str">
            <v>KIT CHASSI PEX, PRÉ-FABRICADO, PARA CHUVEIRO COM REGISTROS DE PRESSÃO E CONEXÕES POR CRIMPAGEM  FORNECIMENTO E INSTALAÇÃO. AF_06/2015</v>
          </cell>
          <cell r="D4543" t="str">
            <v>UN</v>
          </cell>
          <cell r="E4543" t="str">
            <v>232,43</v>
          </cell>
        </row>
        <row r="4544">
          <cell r="B4544">
            <v>96803</v>
          </cell>
          <cell r="C4544" t="str">
            <v>KIT CHASSI PEX, PRÉ-FABRICADO, PARA COZINHA COM CUBA SIMPLES E CONEXÕES POR CRIMPAGEM  FORNECIMENTO E INSTALAÇÃO. AF_06/2015</v>
          </cell>
          <cell r="D4544" t="str">
            <v>UN</v>
          </cell>
          <cell r="E4544" t="str">
            <v>119,45</v>
          </cell>
        </row>
        <row r="4545">
          <cell r="B4545">
            <v>96804</v>
          </cell>
          <cell r="C4545" t="str">
            <v>KIT CHASSI PEX, PRÉ-FABRICADO, PARA ÁREA DE SERVIÇO COM TANQUE E MÁQUINA DE LAVAR ROUPA, E CONEXÕES POR CRIMPAGEM  FORNECIMENTO E INSTALAÇÃO. AF_06/2015</v>
          </cell>
          <cell r="D4545" t="str">
            <v>UN</v>
          </cell>
          <cell r="E4545" t="str">
            <v>214,06</v>
          </cell>
        </row>
        <row r="4546">
          <cell r="B4546">
            <v>96805</v>
          </cell>
          <cell r="C4546" t="str">
            <v>KIT CHASSI PEX, PRÉ-FABRICADO, PARA CHUVEIRO COM REGISTROS DE PRESSÃO E CONEXÕES POR ANEL DESLIZANTE  FORNECIMENTO E INSTALAÇÃO. AF_06/2015</v>
          </cell>
          <cell r="D4546" t="str">
            <v>UN</v>
          </cell>
          <cell r="E4546" t="str">
            <v>240,18</v>
          </cell>
        </row>
        <row r="4547">
          <cell r="B4547">
            <v>96806</v>
          </cell>
          <cell r="C4547" t="str">
            <v>KIT CHASSI PEX, PRÉ-FABRICADO, PARA COZINHA COM CUBA SIMPLES E CONEXÕES POR ANEL DESLIZANTE  FORNECIMENTO E INSTALAÇÃO. AF_06/2015</v>
          </cell>
          <cell r="D4547" t="str">
            <v>UN</v>
          </cell>
          <cell r="E4547" t="str">
            <v>116,76</v>
          </cell>
        </row>
        <row r="4548">
          <cell r="B4548">
            <v>96807</v>
          </cell>
          <cell r="C4548" t="str">
            <v>KIT CHASSI PEX, PRÉ-FABRICADO, PARA ÁREA DE SERVIÇO COM TANQUE E MÁQUINA DE LAVAR ROUPA, E CONEXÕES POR ANEL DESLIZANTE  FORNECIMENTO E INSTALAÇÃO. AF_06/2015</v>
          </cell>
          <cell r="D4548" t="str">
            <v>UN</v>
          </cell>
          <cell r="E4548" t="str">
            <v>194,86</v>
          </cell>
        </row>
        <row r="4549">
          <cell r="B4549">
            <v>96808</v>
          </cell>
          <cell r="C4549" t="str">
            <v>UNIÃO METÁLICA PARA INSTALAÇÕES EM PEX, DN 16 MM, FIXAÇÃO DAS CONEXÕES POR ANEL DESLIZANTE  FORNECIMENTO E INSTALAÇÃO . AF_06/2015</v>
          </cell>
          <cell r="D4549" t="str">
            <v>UN</v>
          </cell>
          <cell r="E4549" t="str">
            <v>11,05</v>
          </cell>
        </row>
        <row r="4550">
          <cell r="B4550">
            <v>96809</v>
          </cell>
          <cell r="C4550" t="str">
            <v>CONEXÃO FIXA, ROSCA FÊMEA, METÁLICA, PARA INSTALAÇÕES EM PEX, DN 16 MM X 1/2", COM ANEL DESLIZANTE. FORNECIMENTO E INSTALAÇÃO. AF_06/2015</v>
          </cell>
          <cell r="D4550" t="str">
            <v>UN</v>
          </cell>
          <cell r="E4550" t="str">
            <v>12,62</v>
          </cell>
        </row>
        <row r="4551">
          <cell r="B4551">
            <v>96810</v>
          </cell>
          <cell r="C4551" t="str">
            <v>CONEXÃO MÓVEL, ROSCA FÊMEA, METÁLICA, PARA INSTALAÇÕES EM PEX, DN 16 MM X 3/4", COM ANEL DESLIZANTE. FORNECIMENTO E INSTALAÇÃO. AF_06/2015</v>
          </cell>
          <cell r="D4551" t="str">
            <v>UN</v>
          </cell>
          <cell r="E4551" t="str">
            <v>13,68</v>
          </cell>
        </row>
        <row r="4552">
          <cell r="B4552">
            <v>96811</v>
          </cell>
          <cell r="C4552" t="str">
            <v>UNIÃO METÁLICA PARA INSTALAÇÕES EM PEX, DN 20 MM, FIXAÇÃO DAS CONEXÕES POR ANEL DESLIZANTE  FORNECIMENTO E INSTALAÇÃO . AF_06/2015</v>
          </cell>
          <cell r="D4552" t="str">
            <v>UN</v>
          </cell>
          <cell r="E4552" t="str">
            <v>14,72</v>
          </cell>
        </row>
        <row r="4553">
          <cell r="B4553">
            <v>96812</v>
          </cell>
          <cell r="C4553" t="str">
            <v>CONEXÃO FIXA, ROSCA FÊMEA, METÁLICA, PARA INSTALAÇÕES EM PEX, DN 20 MM X 1/2", COM ANEL DESLIZANTE. FORNECIMENTO E INSTALAÇÃO. AF_06/2015</v>
          </cell>
          <cell r="D4553" t="str">
            <v>UN</v>
          </cell>
          <cell r="E4553" t="str">
            <v>14,16</v>
          </cell>
        </row>
        <row r="4554">
          <cell r="B4554">
            <v>96813</v>
          </cell>
          <cell r="C4554" t="str">
            <v>CONEXÃO FIXA, ROSCA FÊMEA, METÁLICA, PARA INSTALAÇÕES EM PEX, DN 20 MM X 3/4", COM ANEL DESLIZANTE. FORNECIMENTO E INSTALAÇÃO. AF_06/2015</v>
          </cell>
          <cell r="D4554" t="str">
            <v>UN</v>
          </cell>
          <cell r="E4554" t="str">
            <v>16,27</v>
          </cell>
        </row>
        <row r="4555">
          <cell r="B4555">
            <v>96814</v>
          </cell>
          <cell r="C4555" t="str">
            <v>UNIÃO DE REDUÇÃO, METÁLICA, PARA INSTALAÇÕES EM PEX, DN 20 X 16 MM, CONEXÃO POR ANEL DESLIZANTE  FORNECIMENTO E INSTALAÇÃO. AF_06/2015</v>
          </cell>
          <cell r="D4555" t="str">
            <v>UN</v>
          </cell>
          <cell r="E4555" t="str">
            <v>13,80</v>
          </cell>
        </row>
        <row r="4556">
          <cell r="B4556">
            <v>96815</v>
          </cell>
          <cell r="C4556" t="str">
            <v>UNIÃO METÁLICA PARA INSTALAÇÕES EM PEX, DN 25 MM, FIXAÇÃO DAS CONEXÕES POR ANEL DESLIZANTE   FORNECIMENTO E INSTALAÇÃO. AF_06/2015</v>
          </cell>
          <cell r="D4556" t="str">
            <v>UN</v>
          </cell>
          <cell r="E4556" t="str">
            <v>23,11</v>
          </cell>
        </row>
        <row r="4557">
          <cell r="B4557">
            <v>96816</v>
          </cell>
          <cell r="C4557" t="str">
            <v>CONEXÃO FIXA, ROSCA FÊMEA, METÁLICA, PARA INSTALAÇÕES EM PEX, DN 25 MM X 3/4", COM ANEL DESLIZANTE. FORNECIMENTO E INSTALAÇÃO. AF_06/2015</v>
          </cell>
          <cell r="D4557" t="str">
            <v>UN</v>
          </cell>
          <cell r="E4557" t="str">
            <v>19,10</v>
          </cell>
        </row>
        <row r="4558">
          <cell r="B4558">
            <v>96817</v>
          </cell>
          <cell r="C4558" t="str">
            <v>CONEXÃO FIXA, ROSCA FÊMEA, METÁLICA, PARA INSTALAÇÕES EM PEX, DN 25 MM X 1", COM ANEL DESLIZANTE. FORNECIMENTO E INSTALAÇÃO. AF_06/2015</v>
          </cell>
          <cell r="D4558" t="str">
            <v>UN</v>
          </cell>
          <cell r="E4558" t="str">
            <v>21,66</v>
          </cell>
        </row>
        <row r="4559">
          <cell r="B4559">
            <v>96818</v>
          </cell>
          <cell r="C4559" t="str">
            <v>UNIÃO DE REDUÇÃO, METÁLICA, PEX, DN 25 X 16 MM, CONEXÃO POR ANEL DESLIZANTE  FORNECIMENTO E INSTALAÇÃO. AF_06/2015</v>
          </cell>
          <cell r="D4559" t="str">
            <v>UN</v>
          </cell>
          <cell r="E4559" t="str">
            <v>20,20</v>
          </cell>
        </row>
        <row r="4560">
          <cell r="B4560">
            <v>96819</v>
          </cell>
          <cell r="C4560" t="str">
            <v>UNIÃO DE REDUÇÃO, METÁLICA, PEX, DN 25 X 20 MM, CONEXÃO POR ANEL DESLIZANTE  FORNECIMENTO E INSTALAÇÃO. AF_06/2015</v>
          </cell>
          <cell r="D4560" t="str">
            <v>UN</v>
          </cell>
          <cell r="E4560" t="str">
            <v>20,20</v>
          </cell>
        </row>
        <row r="4561">
          <cell r="B4561">
            <v>96820</v>
          </cell>
          <cell r="C4561" t="str">
            <v>UNIÃO METÁLICA PARA INSTALAÇÕES EM PEX, DN 32 MM, FIXAÇÃO DAS CONEXÕES POR ANEL DESLIZANTE   FORNECIMENTO E INSTALAÇÃO. AF_06/2015</v>
          </cell>
          <cell r="D4561" t="str">
            <v>UN</v>
          </cell>
          <cell r="E4561" t="str">
            <v>36,47</v>
          </cell>
        </row>
        <row r="4562">
          <cell r="B4562">
            <v>96821</v>
          </cell>
          <cell r="C4562" t="str">
            <v>CONEXÃO FIXA, ROSCA FÊMEA, METÁLICA, PARA INSTALAÇÕES EM PEX, DN 32 MM X 1", COM ANEL DESLIZANTE  FORNECIMENTO E INSTALAÇÃO. AF_06/2015</v>
          </cell>
          <cell r="D4562" t="str">
            <v>UN</v>
          </cell>
          <cell r="E4562" t="str">
            <v>31,15</v>
          </cell>
        </row>
        <row r="4563">
          <cell r="B4563">
            <v>96822</v>
          </cell>
          <cell r="C4563" t="str">
            <v>UNIÃO DE REDUÇÃO, METÁLICA, PEX, DN 32 X 25 MM, CONEXÃO POR ANEL DESLIZANTE  FORNECIMENTO E INSTALAÇÃO. AF_06/2015</v>
          </cell>
          <cell r="D4563" t="str">
            <v>UN</v>
          </cell>
          <cell r="E4563" t="str">
            <v>31,56</v>
          </cell>
        </row>
        <row r="4564">
          <cell r="B4564">
            <v>96823</v>
          </cell>
          <cell r="C4564" t="str">
            <v>LUVA PARA INSTALAÇÕES EM PEX, DN 16 MM, CONEXÃO POR CRIMPAGEM  FORNECIMENTO E INSTALAÇÃO . AF_06/2015</v>
          </cell>
          <cell r="D4564" t="str">
            <v>UN</v>
          </cell>
          <cell r="E4564" t="str">
            <v>13,03</v>
          </cell>
        </row>
        <row r="4565">
          <cell r="B4565">
            <v>96824</v>
          </cell>
          <cell r="C4565" t="str">
            <v>CONEXÃO FIXA, ROSCA FÊMEA, PARA INSTALAÇÕES EM PEX, DN 16MM X 1/2", CONEXÃO POR CRIMPAGEM  FORNECIMENTO E INSTALAÇÃO. AF_06/2015</v>
          </cell>
          <cell r="D4565" t="str">
            <v>UN</v>
          </cell>
          <cell r="E4565" t="str">
            <v>14,66</v>
          </cell>
        </row>
        <row r="4566">
          <cell r="B4566">
            <v>96825</v>
          </cell>
          <cell r="C4566" t="str">
            <v>CONEXÃO FIXA, ROSCA FÊMEA, PARA INSTALAÇÕES EM PEX, DN 16MM X 3/4", CONEXÃO POR CRIMPAGEM  FORNECIMENTO E INSTALAÇÃO. AF_06/2015</v>
          </cell>
          <cell r="D4566" t="str">
            <v>UN</v>
          </cell>
          <cell r="E4566" t="str">
            <v>19,77</v>
          </cell>
        </row>
        <row r="4567">
          <cell r="B4567">
            <v>96826</v>
          </cell>
          <cell r="C4567" t="str">
            <v>LUVA PARA INSTALAÇÕES EM PEX, DN 20 MM, CONEXÃO POR CRIMPAGEM   FORNECIMENTO E INSTALAÇÃO. AF_06/2015</v>
          </cell>
          <cell r="D4567" t="str">
            <v>UN</v>
          </cell>
          <cell r="E4567" t="str">
            <v>18,01</v>
          </cell>
        </row>
        <row r="4568">
          <cell r="B4568">
            <v>96827</v>
          </cell>
          <cell r="C4568" t="str">
            <v>CONEXÃO FIXA, ROSCA FÊMEA, PARA INSTALAÇÕES EM PEX, DN 20MM X 1/2", CONEXÃO POR CRIMPAGEM  FORNECIMENTO E INSTALAÇÃO. AF_06/2015</v>
          </cell>
          <cell r="D4568" t="str">
            <v>UN</v>
          </cell>
          <cell r="E4568" t="str">
            <v>18,68</v>
          </cell>
        </row>
        <row r="4569">
          <cell r="B4569">
            <v>96828</v>
          </cell>
          <cell r="C4569" t="str">
            <v>CONEXÃO FIXA, ROSCA FÊMEA, PARA INSTALAÇÕES EM PEX, DN 20MM X 3/4", CONEXÃO POR CRIMPAGEM  FORNECIMENTO E INSTALAÇÃO. AF_06/2015</v>
          </cell>
          <cell r="D4569" t="str">
            <v>UN</v>
          </cell>
          <cell r="E4569" t="str">
            <v>23,37</v>
          </cell>
        </row>
        <row r="4570">
          <cell r="B4570">
            <v>96829</v>
          </cell>
          <cell r="C4570" t="str">
            <v>LUVA DE REDUÇÃO PARA INSTALAÇÕES EM PEX, DN 20 X 16 MM, CONEXÃO POR CRIMPAGEM  FORNECIMENTO E INSTALAÇÃO. AF_06/2015</v>
          </cell>
          <cell r="D4570" t="str">
            <v>UN</v>
          </cell>
          <cell r="E4570" t="str">
            <v>17,99</v>
          </cell>
        </row>
        <row r="4571">
          <cell r="B4571">
            <v>96830</v>
          </cell>
          <cell r="C4571" t="str">
            <v>LUVA PARA INSTALAÇÕES EM PEX, DN 25 MM, CONEXÃO POR CRIMPAGEM   FORNECIMENTO E INSTALAÇÃO. AF_06/2015</v>
          </cell>
          <cell r="D4571" t="str">
            <v>UN</v>
          </cell>
          <cell r="E4571" t="str">
            <v>26,06</v>
          </cell>
        </row>
        <row r="4572">
          <cell r="B4572">
            <v>96831</v>
          </cell>
          <cell r="C4572" t="str">
            <v>CONEXÃO FIXA, ROSCA FÊMEA, PARA INSTALAÇÕES EM PEX, DN 25MM X 1/2", CONEXÃO POR CRIMPAGEM  FORNECIMENTO E INSTALAÇÃO. AF_06/2015</v>
          </cell>
          <cell r="D4572" t="str">
            <v>UN</v>
          </cell>
          <cell r="E4572" t="str">
            <v>21,32</v>
          </cell>
        </row>
        <row r="4573">
          <cell r="B4573">
            <v>96832</v>
          </cell>
          <cell r="C4573" t="str">
            <v>CONEXÃO FIXA, ROSCA FÊMEA, PARA INSTALAÇÕES EM PEX, DN 25MM X 3/4", CONEXÃO POR CRIMPAGEM  FORNECIMENTO E INSTALAÇÃO. AF_06/2015</v>
          </cell>
          <cell r="D4573" t="str">
            <v>UN</v>
          </cell>
          <cell r="E4573" t="str">
            <v>24,58</v>
          </cell>
        </row>
        <row r="4574">
          <cell r="B4574">
            <v>96833</v>
          </cell>
          <cell r="C4574" t="str">
            <v>LUVA DE REDUÇÃO PARA INSTALAÇÕES EM PEX, DN 25 X 16 MM, CONEXÃO POR CRIMPAGEM  FORNECIMENTO E INSTALAÇÃO. AF_06/2015</v>
          </cell>
          <cell r="D4574" t="str">
            <v>UN</v>
          </cell>
          <cell r="E4574" t="str">
            <v>23,04</v>
          </cell>
        </row>
        <row r="4575">
          <cell r="B4575">
            <v>96834</v>
          </cell>
          <cell r="C4575" t="str">
            <v>LUVA PARA INSTALAÇÕES EM PEX, DN 32 MM, CONEXÃO POR CRIMPAGEM  FORNECIMENTO E INSTALAÇÃO . AF_06/2015</v>
          </cell>
          <cell r="D4575" t="str">
            <v>UN</v>
          </cell>
          <cell r="E4575" t="str">
            <v>37,90</v>
          </cell>
        </row>
        <row r="4576">
          <cell r="B4576">
            <v>96835</v>
          </cell>
          <cell r="C4576" t="str">
            <v>CONEXÃO FIXA, ROSCA FÊMEA, PARA INSTALAÇÕES EM PEX, DN 32 MM X 3/4", CONEXÃO POR CRIMPAGEM  FORNECIMENTO E INSTALAÇÃO. AF_06/2015</v>
          </cell>
          <cell r="D4576" t="str">
            <v>UN</v>
          </cell>
          <cell r="E4576" t="str">
            <v>32,83</v>
          </cell>
        </row>
        <row r="4577">
          <cell r="B4577">
            <v>96836</v>
          </cell>
          <cell r="C4577" t="str">
            <v>LUVA DE REDUÇÃO PARA INSTALAÇÕES EM PEX, DN 32 X 25 MM, CONEXÃO POR CRIMPAGEM  FORNECIMENTO E INSTALAÇÃO. AF_06/2015</v>
          </cell>
          <cell r="D4577" t="str">
            <v>UN</v>
          </cell>
          <cell r="E4577" t="str">
            <v>34,93</v>
          </cell>
        </row>
        <row r="4578">
          <cell r="B4578">
            <v>96837</v>
          </cell>
          <cell r="C4578" t="str">
            <v>JOELHO 90 GRAUS, METÁLICO, PARA INSTALAÇÕES EM PEX, DN 16 MM, CONEXÃO POR ANEL DESLIZANTE   FORNECIMENTO E INSTALAÇÃO. AF_06/2015</v>
          </cell>
          <cell r="D4578" t="str">
            <v>UN</v>
          </cell>
          <cell r="E4578" t="str">
            <v>19,23</v>
          </cell>
        </row>
        <row r="4579">
          <cell r="B4579">
            <v>96838</v>
          </cell>
          <cell r="C4579" t="str">
            <v>JOELHO 90 GRAUS, ROSCA FÊMEA TERMINAL, METÁLICO, PARA INSTALAÇÕES EM PEX, DN 16MM X 1/2", CONEXÃO POR ANEL DESLIZANTE  FORNECIMENTO E INSTALAÇÃO. AF_06/2015</v>
          </cell>
          <cell r="D4579" t="str">
            <v>UN</v>
          </cell>
          <cell r="E4579" t="str">
            <v>17,71</v>
          </cell>
        </row>
        <row r="4580">
          <cell r="B4580">
            <v>96839</v>
          </cell>
          <cell r="C4580" t="str">
            <v>JOELHO, ROSCA FÊMEA, COM BASE FIXA, METÁLICO, PARA INSTALAÇÕES EM PEX, DN 16MM X 1/2", CONEXÃO POR ANEL DESLIZANTE  FORNECIMENTO E INSTALAÇÃO. AF_06/2015</v>
          </cell>
          <cell r="D4580" t="str">
            <v>UN</v>
          </cell>
          <cell r="E4580" t="str">
            <v>17,44</v>
          </cell>
        </row>
        <row r="4581">
          <cell r="B4581">
            <v>96840</v>
          </cell>
          <cell r="C4581" t="str">
            <v>JOELHO 90 GRAUS, METÁLICO, PARA INSTALAÇÕES EM PEX, DN 20 MM, CONEXÃO POR ANEL DESLIZANTE  FORNECIMENTO E INSTALAÇÃO . AF_06/2015</v>
          </cell>
          <cell r="D4581" t="str">
            <v>UN</v>
          </cell>
          <cell r="E4581" t="str">
            <v>22,47</v>
          </cell>
        </row>
        <row r="4582">
          <cell r="B4582">
            <v>96841</v>
          </cell>
          <cell r="C4582" t="str">
            <v>JOELHO 90 GRAUS, ROSCA FÊMEA TERMINAL, METÁLICO, PARA INSTALAÇÕES EM PEX, DN 20 MM X 1/2", CONEXÃO POR ANEL DESLIZANTE  FORNECIMENTO E INSTALAÇÃO. AF_06/2015</v>
          </cell>
          <cell r="D4582" t="str">
            <v>UN</v>
          </cell>
          <cell r="E4582" t="str">
            <v>19,75</v>
          </cell>
        </row>
        <row r="4583">
          <cell r="B4583">
            <v>96842</v>
          </cell>
          <cell r="C4583" t="str">
            <v>JOELHO 90 GRAUS, ROSCA FÊMEA TERMINAL, METÁLICO, PARA INSTALAÇÕES EM PEX, DN 20 MM X 3/4", CONEXÃO POR ANEL DESLIZANTE  FORNECIMENTO E INSTALAÇÃO. AF_06/2015</v>
          </cell>
          <cell r="D4583" t="str">
            <v>UN</v>
          </cell>
          <cell r="E4583" t="str">
            <v>24,96</v>
          </cell>
        </row>
        <row r="4584">
          <cell r="B4584">
            <v>96843</v>
          </cell>
          <cell r="C4584" t="str">
            <v>JOELHO ROSCA FÊMEA, COM BASE FIXA, METÁLICO, PARA INSTALAÇÕES EM PEX, DN 20MM X 1/2", CONEXÃO POR ANEL DESLIZANTE  FORNECIMENTO E INSTALAÇÃO. AF_06/2015</v>
          </cell>
          <cell r="D4584" t="str">
            <v>UN</v>
          </cell>
          <cell r="E4584" t="str">
            <v>24,03</v>
          </cell>
        </row>
        <row r="4585">
          <cell r="B4585">
            <v>96844</v>
          </cell>
          <cell r="C4585" t="str">
            <v>JOELHO ROSCA FÊMEA, MÓVEL, METÁLICO, PARA INSTALAÇÕES EM PEX, DN 20MM X 3/4", CONEXÃO POR ANEL DESLIZANTE  FORNECIMENTO E INSTALAÇÃO. AF_06/2015</v>
          </cell>
          <cell r="D4585" t="str">
            <v>UN</v>
          </cell>
          <cell r="E4585" t="str">
            <v>32,53</v>
          </cell>
        </row>
        <row r="4586">
          <cell r="B4586">
            <v>96845</v>
          </cell>
          <cell r="C4586" t="str">
            <v>JOELHO 90 GRAUS, METÁLICO, PARA INSTALAÇÕES EM PEX, DN 25 MM, CONEXÃO POR ANEL DESLIZANTE   FORNECIMENTO E INSTALAÇÃO. AF_06/2015</v>
          </cell>
          <cell r="D4586" t="str">
            <v>UN</v>
          </cell>
          <cell r="E4586" t="str">
            <v>34,91</v>
          </cell>
        </row>
        <row r="4587">
          <cell r="B4587">
            <v>96846</v>
          </cell>
          <cell r="C4587" t="str">
            <v>JOELHO 90 GRAUS, ROSCA FÊMEA TERMINAL, METÁLICO, PARA INSTALAÇÕES EM PEX, DN 25 MM X 3/4", CONEXÃO POR ANEL DESLIZANTE  FORNECIMENTO E INSTALAÇÃO. AF_06/2015</v>
          </cell>
          <cell r="D4587" t="str">
            <v>UN</v>
          </cell>
          <cell r="E4587" t="str">
            <v>27,65</v>
          </cell>
        </row>
        <row r="4588">
          <cell r="B4588">
            <v>96847</v>
          </cell>
          <cell r="C4588" t="str">
            <v>JOELHO ROSCA FÊMEA, COM BASE FIXA, METÁLICO, PARA INSTALAÇÕES EM PEX, DN 25MM X 3/4", CONEXÃO POR ANEL DESLIZANTE  FORNECIMENTO E INSTALAÇÃO. AF_06/2015</v>
          </cell>
          <cell r="D4588" t="str">
            <v>UN</v>
          </cell>
          <cell r="E4588" t="str">
            <v>30,31</v>
          </cell>
        </row>
        <row r="4589">
          <cell r="B4589">
            <v>96848</v>
          </cell>
          <cell r="C4589" t="str">
            <v>JOELHO 90 GRAUS, METÁLICO, PARA INSTALAÇÕES EM PEX, DN 32 MM, CONEXÃO POR ANEL DESLIZANTE  FORNECIMENTO E INSTALAÇÃO . AF_06/2015</v>
          </cell>
          <cell r="D4589" t="str">
            <v>UN</v>
          </cell>
          <cell r="E4589" t="str">
            <v>45,22</v>
          </cell>
        </row>
        <row r="4590">
          <cell r="B4590">
            <v>96849</v>
          </cell>
          <cell r="C4590" t="str">
            <v>JOELHO 90 GRAUS, PARA INSTALAÇÕES EM PEX, DN 16 MM, CONEXÃO POR CRIMPAGEM   FORNECIMENTO E INSTALAÇÃO. AF_06/2015</v>
          </cell>
          <cell r="D4590" t="str">
            <v>UN</v>
          </cell>
          <cell r="E4590" t="str">
            <v>16,48</v>
          </cell>
        </row>
        <row r="4591">
          <cell r="B4591">
            <v>96850</v>
          </cell>
          <cell r="C4591" t="str">
            <v>JOELHO 90 GRAUS, ROSCA FÊMEA TERMINAL, PARA INSTALAÇÕES EM PEX, DN 16MM X 1/2", CONEXÃO POR CRIMPAGEM  FORNECIMENTO E INSTALAÇÃO. AF_06/2015</v>
          </cell>
          <cell r="D4591" t="str">
            <v>UN</v>
          </cell>
          <cell r="E4591" t="str">
            <v>19,20</v>
          </cell>
        </row>
        <row r="4592">
          <cell r="B4592">
            <v>96851</v>
          </cell>
          <cell r="C4592" t="str">
            <v>JOELHO 90 GRAUS, ROSCA FÊMEA TERMINAL, PARA INSTALAÇÕES EM PEX, DN 16MM X 3/4", CONEXÃO POR CRIMPAGEM  FORNECIMENTO E INSTALAÇÃO. AF_06/2015</v>
          </cell>
          <cell r="D4592" t="str">
            <v>UN</v>
          </cell>
          <cell r="E4592" t="str">
            <v>25,29</v>
          </cell>
        </row>
        <row r="4593">
          <cell r="B4593">
            <v>96852</v>
          </cell>
          <cell r="C4593" t="str">
            <v>JOELHO 90 GRAUS, PARA INSTALAÇÕES EM PEX, DN 20 MM, CONEXÃO POR CRIMPAGEM   FORNECIMENTO E INSTALAÇÃO. AF_06/2015</v>
          </cell>
          <cell r="D4593" t="str">
            <v>UN</v>
          </cell>
          <cell r="E4593" t="str">
            <v>21,88</v>
          </cell>
        </row>
        <row r="4594">
          <cell r="B4594">
            <v>96853</v>
          </cell>
          <cell r="C4594" t="str">
            <v>JOELHO 90 GRAUS, ROSCA FÊMEA TERMINAL, PARA INSTALAÇÕES EM PEX, DN 20MM X 1/2", CONEXÃO POR CRIMPAGEM  FORNECIMENTO E INSTALAÇÃO. AF_06/2015</v>
          </cell>
          <cell r="D4594" t="str">
            <v>UN</v>
          </cell>
          <cell r="E4594" t="str">
            <v>24,54</v>
          </cell>
        </row>
        <row r="4595">
          <cell r="B4595">
            <v>96854</v>
          </cell>
          <cell r="C4595" t="str">
            <v>JOELHO 90 GRAUS, ROSCA FÊMEA TERMINAL, PARA INSTALAÇÕES EM PEX, DN 20MM X 3/4", CONEXÃO POR CRIMPAGEM  FORNECIMENTO E INSTALAÇÃO. AF_06/2015</v>
          </cell>
          <cell r="D4595" t="str">
            <v>UN</v>
          </cell>
          <cell r="E4595" t="str">
            <v>29,25</v>
          </cell>
        </row>
        <row r="4596">
          <cell r="B4596">
            <v>96855</v>
          </cell>
          <cell r="C4596" t="str">
            <v>JOELHO 90 GRAUS, PARA INSTALAÇÕES EM PEX, DN 25 MM, CONEXÃO POR CRIMPAGEM   FORNECIMENTO E INSTALAÇÃO. AF_06/2015</v>
          </cell>
          <cell r="D4596" t="str">
            <v>UN</v>
          </cell>
          <cell r="E4596" t="str">
            <v>27,14</v>
          </cell>
        </row>
        <row r="4597">
          <cell r="B4597">
            <v>96856</v>
          </cell>
          <cell r="C4597" t="str">
            <v>JOELHO 90 GRAUS, ROSCA FÊMEA TERMINAL, PARA INSTALAÇÕES EM PEX, DN 25MM X 1/2", CONEXÃO POR CRIMPAGEM  FORNECIMENTO E INSTALAÇÃO. AF_06/2015</v>
          </cell>
          <cell r="D4597" t="str">
            <v>UN</v>
          </cell>
          <cell r="E4597" t="str">
            <v>27,52</v>
          </cell>
        </row>
        <row r="4598">
          <cell r="B4598">
            <v>96857</v>
          </cell>
          <cell r="C4598" t="str">
            <v>JOELHO 90 GRAUS, ROSCA FÊMEA TERMINAL, PARA INSTALAÇÕES EM PEX, DN 25MM X 1, CONEXÃO POR CRIMPAGEM  FORNECIMENTO E INSTALAÇÃO. AF_06/2015</v>
          </cell>
          <cell r="D4598" t="str">
            <v>UN</v>
          </cell>
          <cell r="E4598" t="str">
            <v>43,45</v>
          </cell>
        </row>
        <row r="4599">
          <cell r="B4599">
            <v>96858</v>
          </cell>
          <cell r="C4599" t="str">
            <v>JOELHO 90 GRAUS, PARA INSTALAÇÕES EM PEX, DN 32 MM, CONEXÃO POR CRIMPAGEM   FORNECIMENTO E INSTALAÇÃO. AF_06/2015</v>
          </cell>
          <cell r="D4599" t="str">
            <v>UN</v>
          </cell>
          <cell r="E4599" t="str">
            <v>44,07</v>
          </cell>
        </row>
        <row r="4600">
          <cell r="B4600">
            <v>96859</v>
          </cell>
          <cell r="C4600" t="str">
            <v>JOELHO 90 GRAUS, ROSCA FÊMEA TERMINAL, PARA INSTALAÇÕES EM PEX, DN 32 MM X 1", CONEXÃO POR CRIMPAGEM  FORNECIMENTO E INSTALAÇÃO. AF_06/2015</v>
          </cell>
          <cell r="D4600" t="str">
            <v>UN</v>
          </cell>
          <cell r="E4600" t="str">
            <v>54,41</v>
          </cell>
        </row>
        <row r="4601">
          <cell r="B4601">
            <v>96860</v>
          </cell>
          <cell r="C4601" t="str">
            <v>TÊ, METÁLICO, PARA INSTALAÇÕES EM PEX, DN 16 MM, CONEXÃO POR ANEL DESLIZANTE  FORNECIMENTO E INSTALAÇÃO. AF_06/2015</v>
          </cell>
          <cell r="D4601" t="str">
            <v>UN</v>
          </cell>
          <cell r="E4601" t="str">
            <v>22,41</v>
          </cell>
        </row>
        <row r="4602">
          <cell r="B4602">
            <v>96861</v>
          </cell>
          <cell r="C4602" t="str">
            <v>TÊ, ROSCA FÊMEA, METÁLICO, PARA INSTALAÇÕES EM PEX, DN 16 MM X ½, CONEXÃO POR ANEL DESLIZANTE   FORNECIMENTO E INSTALAÇÃO. AF_06/2015</v>
          </cell>
          <cell r="D4602" t="str">
            <v>UN</v>
          </cell>
          <cell r="E4602" t="str">
            <v>24,13</v>
          </cell>
        </row>
        <row r="4603">
          <cell r="B4603">
            <v>96862</v>
          </cell>
          <cell r="C4603" t="str">
            <v>TÊ, METÁLICO, PARA INSTALAÇÕES EM PEX, DN 20 MM, CONEXÃO POR ANEL DESLIZANTE  FORNECIMENTO E INSTALAÇÃO. AF_06/2015</v>
          </cell>
          <cell r="D4603" t="str">
            <v>UN</v>
          </cell>
          <cell r="E4603" t="str">
            <v>27,00</v>
          </cell>
        </row>
        <row r="4604">
          <cell r="B4604">
            <v>96863</v>
          </cell>
          <cell r="C4604" t="str">
            <v>TÊ, ROSCA FÊMEA, METÁLICO, PARA INSTALAÇÕES EM PEX, DN 20 MM X ½, CONEXÃO POR ANEL DESLIZANTE   FORNECIMENTO E INSTALAÇÃO. AF_06/2015</v>
          </cell>
          <cell r="D4604" t="str">
            <v>UN</v>
          </cell>
          <cell r="E4604" t="str">
            <v>26,72</v>
          </cell>
        </row>
        <row r="4605">
          <cell r="B4605">
            <v>96864</v>
          </cell>
          <cell r="C4605" t="str">
            <v>TÊ, METÁLICO, PARA INSTALAÇÕES EM PEX, DN 25 MM, CONEXÃO POR ANEL DESLIZANTE  FORNECIMENTO E INSTALAÇÃO. AF_06/2015</v>
          </cell>
          <cell r="D4605" t="str">
            <v>UN</v>
          </cell>
          <cell r="E4605" t="str">
            <v>41,93</v>
          </cell>
        </row>
        <row r="4606">
          <cell r="B4606">
            <v>96865</v>
          </cell>
          <cell r="C4606" t="str">
            <v>TÊ, ROSCA FÊMEA, METÁLICO, PARA INSTALAÇÕES EM PEX, DN 25 MM X 3/4", CONEXÃO POR ANEL DESLIZANTE  FORNECIMENTO E INSTALAÇÃO. AF_06/2015</v>
          </cell>
          <cell r="D4606" t="str">
            <v>UN</v>
          </cell>
          <cell r="E4606" t="str">
            <v>41,09</v>
          </cell>
        </row>
        <row r="4607">
          <cell r="B4607">
            <v>96866</v>
          </cell>
          <cell r="C4607" t="str">
            <v>TÊ, METÁLICO, PARA INSTALAÇÕES EM PEX, DN 32 MM, CONEXÃO POR ANEL DESLIZANTE  FORNECIMENTO E INSTALAÇÃO. AF_06/2015</v>
          </cell>
          <cell r="D4607" t="str">
            <v>UN</v>
          </cell>
          <cell r="E4607" t="str">
            <v>55,02</v>
          </cell>
        </row>
        <row r="4608">
          <cell r="B4608">
            <v>96867</v>
          </cell>
          <cell r="C4608" t="str">
            <v>TÊ, ROSCA MACHO, METÁLICO, PARA INSTALAÇÕES EM PEX, DN 32 MM X 1", CONEXÃO POR ANEL DESLIZANTE  FORNECIMENTO E INSTALAÇÃO. AF_06/2015</v>
          </cell>
          <cell r="D4608" t="str">
            <v>UN</v>
          </cell>
          <cell r="E4608" t="str">
            <v>63,71</v>
          </cell>
        </row>
        <row r="4609">
          <cell r="B4609">
            <v>96868</v>
          </cell>
          <cell r="C4609" t="str">
            <v>TÊ, PARA INSTALAÇÕES EM PEX, DN 16 MM, CONEXÃO POR CRIMPAGEM  FORNECIMENTO E INSTALAÇÃO. AF_06/2015</v>
          </cell>
          <cell r="D4609" t="str">
            <v>UN</v>
          </cell>
          <cell r="E4609" t="str">
            <v>25,45</v>
          </cell>
        </row>
        <row r="4610">
          <cell r="B4610">
            <v>96869</v>
          </cell>
          <cell r="C4610" t="str">
            <v>TÊ, PARA INSTALAÇÕES EM PEX, DN 20 MM, CONEXÃO POR CRIMPAGEM  FORNECIMENTO E INSTALAÇÃO. AF_06/2015</v>
          </cell>
          <cell r="D4610" t="str">
            <v>UN</v>
          </cell>
          <cell r="E4610" t="str">
            <v>30,40</v>
          </cell>
        </row>
        <row r="4611">
          <cell r="B4611">
            <v>96870</v>
          </cell>
          <cell r="C4611" t="str">
            <v>TÊ, PEX, DN 25 MM, CONEXÃO POR CRIMPAGEM  FORNECIMENTO E INSTALAÇÃO. AF_06/2015</v>
          </cell>
          <cell r="D4611" t="str">
            <v>UN</v>
          </cell>
          <cell r="E4611" t="str">
            <v>47,73</v>
          </cell>
        </row>
        <row r="4612">
          <cell r="B4612">
            <v>96871</v>
          </cell>
          <cell r="C4612" t="str">
            <v>TÊ, PARA INSTALAÇÕES EM PEX, DN 32 MM, CONEXÃO POR CRIMPAGEM  FORNECIMENTO E INSTALAÇÃO. AF_06/2015</v>
          </cell>
          <cell r="D4612" t="str">
            <v>UN</v>
          </cell>
          <cell r="E4612" t="str">
            <v>68,99</v>
          </cell>
        </row>
        <row r="4613">
          <cell r="B4613">
            <v>96872</v>
          </cell>
          <cell r="C4613" t="str">
            <v>DISTRIBUIDOR 2 SAÍDAS, METÁLICO, PARA INSTALAÇÕES EM PEX, ENTRADA DE 3/4" X 2 SAÍDAS DE 1/2", CONEXÃO POR ANEL DESLIZANTE  FORNECIMENTO E INSTALAÇÃO. AF_06/2015</v>
          </cell>
          <cell r="D4613" t="str">
            <v>UN</v>
          </cell>
          <cell r="E4613" t="str">
            <v>65,09</v>
          </cell>
        </row>
        <row r="4614">
          <cell r="B4614">
            <v>96873</v>
          </cell>
          <cell r="C4614" t="str">
            <v>DISTRIBUIDOR 2 SAÍDAS, METÁLICO, PARA INSTALAÇÕES EM PEX, ENTRADA DE 1" X 2 SAÍDAS DE 1/2", CONEXÃO POR ANEL DESLIZANTE  FORNECIMENTO E INSTALAÇÃO. AF_06/2015</v>
          </cell>
          <cell r="D4614" t="str">
            <v>UN</v>
          </cell>
          <cell r="E4614" t="str">
            <v>74,66</v>
          </cell>
        </row>
        <row r="4615">
          <cell r="B4615">
            <v>96874</v>
          </cell>
          <cell r="C4615" t="str">
            <v>DISTRIBUIDOR 3 SAÍDAS, METÁLICO, PARA INSTALAÇÕES EM PEX, ENTRADA DE 3/4" X 3 SAÍDAS DE 1/2", CONEXÃO POR ANEL DESLIZANTE  FORNECIMENTO E INSTALAÇÃO . AF_06/2015</v>
          </cell>
          <cell r="D4615" t="str">
            <v>UN</v>
          </cell>
          <cell r="E4615" t="str">
            <v>79,20</v>
          </cell>
        </row>
        <row r="4616">
          <cell r="B4616">
            <v>96875</v>
          </cell>
          <cell r="C4616" t="str">
            <v>DISTRIBUIDOR 3 SAÍDAS, METÁLICO, PARA INSTALAÇÕES EM PEX, ENTRADA DE 1 X 3 SAÍDAS DE 1/2, CONEXÃO POR ANEL DESLIZANTE   FORNECIMENTO E INSTALAÇÃO. AF_06/2015</v>
          </cell>
          <cell r="D4616" t="str">
            <v>UN</v>
          </cell>
          <cell r="E4616" t="str">
            <v>94,61</v>
          </cell>
        </row>
        <row r="4617">
          <cell r="B4617">
            <v>96876</v>
          </cell>
          <cell r="C4617" t="str">
            <v>DISTRIBUIDOR 2 SAÍDAS, PARA INSTALAÇÕES EM PEX, ENTRADA DE 32 MM X 2 SAÍDAS DE 16 MM, CONEXÃO POR CRIMPAGEM FORNECIMENTO E INSTALAÇÃO. AF_06/2015</v>
          </cell>
          <cell r="D4617" t="str">
            <v>UN</v>
          </cell>
          <cell r="E4617" t="str">
            <v>165,18</v>
          </cell>
        </row>
        <row r="4618">
          <cell r="B4618">
            <v>96877</v>
          </cell>
          <cell r="C4618" t="str">
            <v>DISTRIBUIDOR 2 SAÍDAS, PARA INSTALAÇÕES EM PEX, ENTRADA DE 32 MM X 2 SAÍDAS DE 20 MM, CONEXÃO POR CRIMPAGEM  FORNECIMENTO E INSTALAÇÃO. AF_06/2015</v>
          </cell>
          <cell r="D4618" t="str">
            <v>UN</v>
          </cell>
          <cell r="E4618" t="str">
            <v>176,37</v>
          </cell>
        </row>
        <row r="4619">
          <cell r="B4619">
            <v>96878</v>
          </cell>
          <cell r="C4619" t="str">
            <v>DISTRIBUIDOR 2 SAÍDAS, PARA INSTALAÇÕES EM PEX, ENTRADA DE 32 MM X 2 SAÍDAS DE 25 MM, CONEXÃO POR CRIMPAGEM  FORNECIMENTO E INSTALAÇÃO. AF_06/2015</v>
          </cell>
          <cell r="D4619" t="str">
            <v>UN</v>
          </cell>
          <cell r="E4619" t="str">
            <v>178,45</v>
          </cell>
        </row>
        <row r="4620">
          <cell r="B4620">
            <v>96879</v>
          </cell>
          <cell r="C4620" t="str">
            <v>DISTRIBUIDOR 3 SAÍDAS, PARA INSTALAÇÕES EM PEX, ENTRADA DE 32 MM X 3 SAÍDAS DE 16 MM, CONEXÃO POR CRIMPAGEM  FORNECIMENTO E INSTALAÇÃO. AF_06/2015</v>
          </cell>
          <cell r="D4620" t="str">
            <v>UN</v>
          </cell>
          <cell r="E4620" t="str">
            <v>179,57</v>
          </cell>
        </row>
        <row r="4621">
          <cell r="B4621">
            <v>96880</v>
          </cell>
          <cell r="C4621" t="str">
            <v>DISTRIBUIDOR 3 SAÍDAS, PARA INSTALAÇÕES EM PEX, ENTRADA DE 32 MM X 3 SAÍDAS DE 20 MM, CONEXÃO POR CRIMPAGEM  FORNECIMENTO E INSTALAÇÃO. AF_06/2015</v>
          </cell>
          <cell r="D4621" t="str">
            <v>UN</v>
          </cell>
          <cell r="E4621" t="str">
            <v>204,62</v>
          </cell>
        </row>
        <row r="4622">
          <cell r="B4622">
            <v>96881</v>
          </cell>
          <cell r="C4622" t="str">
            <v>DISTRIBUIDOR 3 SAÍDAS, PARA INSTALAÇÕES EM PEX, ENTRADA DE 32 MM X 3 SAÍDAS DE 25 MM, CONEXÃO POR CRIMPAGEM  FORNECIMENTO E INSTALAÇÃO. AF_06/2015</v>
          </cell>
          <cell r="D4622" t="str">
            <v>UN</v>
          </cell>
          <cell r="E4622" t="str">
            <v>215,97</v>
          </cell>
        </row>
        <row r="4623">
          <cell r="B4623">
            <v>97425</v>
          </cell>
          <cell r="C4623" t="str">
            <v>FLANGE EM AÇO, DN 15 MM X 1/2'', INSTALADO EM RESERVAÇÃO DE ÁGUA DE EDIFICAÇÃO QUE POSSUA RESERVATÓRIO DE FIBRA/FIBROCIMENTO - FORNECIMENTO E INSTALAÇÃO. AF_06/2016</v>
          </cell>
          <cell r="D4623" t="str">
            <v>UN</v>
          </cell>
          <cell r="E4623" t="str">
            <v>24,30</v>
          </cell>
        </row>
        <row r="4624">
          <cell r="B4624">
            <v>97426</v>
          </cell>
          <cell r="C4624" t="str">
            <v>FLANGE EM AÇO, DN 20 MM X 3/4'', INSTALADO EM RESERVAÇÃO DE ÁGUA DE EDIFICAÇÃO QUE POSSUA RESERVATÓRIO DE FIBRA/FIBROCIMENTO - FORNECIMENTO E INSTALAÇÃO. AF_06/2016</v>
          </cell>
          <cell r="D4624" t="str">
            <v>UN</v>
          </cell>
          <cell r="E4624" t="str">
            <v>29,19</v>
          </cell>
        </row>
        <row r="4625">
          <cell r="B4625">
            <v>97427</v>
          </cell>
          <cell r="C4625" t="str">
            <v>FLANGE EM AÇO, DN 25 MM X 1'', INSTALADO EM RESERVAÇÃO DE ÁGUA DE EDIFICAÇÃO QUE POSSUA RESERVATÓRIO DE FIBRA/FIBROCIMENTO - FORNECIMENTO E INSTALAÇÃO. AF_06/2016</v>
          </cell>
          <cell r="D4625" t="str">
            <v>UN</v>
          </cell>
          <cell r="E4625" t="str">
            <v>32,88</v>
          </cell>
        </row>
        <row r="4626">
          <cell r="B4626">
            <v>97428</v>
          </cell>
          <cell r="C4626" t="str">
            <v>FLANGE EM AÇO, DN 32 MM X 1 1/4'', INSTALADO EM RESERVAÇÃO DE ÁGUA DE EDIFICAÇÃO QUE POSSUA RESERVATÓRIO DE FIBRA/FIBROCIMENTO - FORNECIMENTO E INSTALAÇÃO. AF_06/2016</v>
          </cell>
          <cell r="D4626" t="str">
            <v>UN</v>
          </cell>
          <cell r="E4626" t="str">
            <v>41,46</v>
          </cell>
        </row>
        <row r="4627">
          <cell r="B4627">
            <v>97429</v>
          </cell>
          <cell r="C4627" t="str">
            <v>FLANGE EM AÇO, DN 40 MM X 1 1/2'', INSTALADO EM RESERVAÇÃO DE ÁGUA DE EDIFICAÇÃO QUE POSSUA RESERVATÓRIO DE FIBRA/FIBROCIMENTO - FORNECIMENTO E INSTALAÇÃO. AF_06/2016</v>
          </cell>
          <cell r="D4627" t="str">
            <v>UN</v>
          </cell>
          <cell r="E4627" t="str">
            <v>49,36</v>
          </cell>
        </row>
        <row r="4628">
          <cell r="B4628">
            <v>97430</v>
          </cell>
          <cell r="C4628" t="str">
            <v>ACOPLAMENTO RÍGIDO EM AÇO, CONEXÃO RANHURADA, DN 50 (2"), INSTALADO EM PRUMADAS - FORNECIMENTO E INSTALAÇÃO. AF_10/2020</v>
          </cell>
          <cell r="D4628" t="str">
            <v>UN</v>
          </cell>
          <cell r="E4628" t="str">
            <v>43,53</v>
          </cell>
        </row>
        <row r="4629">
          <cell r="B4629">
            <v>97431</v>
          </cell>
          <cell r="C4629" t="str">
            <v>ACOPLAMENTO RÍGIDO EM AÇO, CONEXÃO RANHURADA, DN 65 (2 1/2"), INSTALADO EM PRUMADAS - FORNECIMENTO E INSTALAÇÃO. AF_10/2020</v>
          </cell>
          <cell r="D4629" t="str">
            <v>UN</v>
          </cell>
          <cell r="E4629" t="str">
            <v>48,29</v>
          </cell>
        </row>
        <row r="4630">
          <cell r="B4630">
            <v>97432</v>
          </cell>
          <cell r="C4630" t="str">
            <v>ACOPLAMENTO RÍGIDO EM AÇO, CONEXÃO RANHURADA, DN 80 (3"), INSTALADO EM PRUMADAS - FORNECIMENTO E INSTALAÇÃO. AF_10/2020</v>
          </cell>
          <cell r="D4630" t="str">
            <v>UN</v>
          </cell>
          <cell r="E4630" t="str">
            <v>54,45</v>
          </cell>
        </row>
        <row r="4631">
          <cell r="B4631">
            <v>97433</v>
          </cell>
          <cell r="C4631" t="str">
            <v>CURVA 45 GRAUS, EM AÇO, CONEXÃO RANHURADA, DN 50 (2"), INSTALADO EM PRUMADAS - FORNECIMENTO E INSTALAÇÃO. AF_10/2020</v>
          </cell>
          <cell r="D4631" t="str">
            <v>UN</v>
          </cell>
          <cell r="E4631" t="str">
            <v>104,95</v>
          </cell>
        </row>
        <row r="4632">
          <cell r="B4632">
            <v>97434</v>
          </cell>
          <cell r="C4632" t="str">
            <v>CURVA 90 GRAUS, EM AÇO, CONEXÃO RANHURADA, DN 50 (2"), INSTALADO EM PRUMADAS - FORNECIMENTO E INSTALAÇÃO. AF_10/2020</v>
          </cell>
          <cell r="D4632" t="str">
            <v>UN</v>
          </cell>
          <cell r="E4632" t="str">
            <v>107,12</v>
          </cell>
        </row>
        <row r="4633">
          <cell r="B4633">
            <v>97435</v>
          </cell>
          <cell r="C4633" t="str">
            <v>CURVA 45 GRAUS, EM AÇO, CONEXÃO RANHURADA, DN 65 (2 1/2"), INSTALADO EM PRUMADAS - FORNECIMENTO E INSTALAÇÃO. AF_10/2020</v>
          </cell>
          <cell r="D4633" t="str">
            <v>UN</v>
          </cell>
          <cell r="E4633" t="str">
            <v>122,95</v>
          </cell>
        </row>
        <row r="4634">
          <cell r="B4634">
            <v>97436</v>
          </cell>
          <cell r="C4634" t="str">
            <v>CURVA 90 GRAUS, EM AÇO, CONEXÃO RANHURADA, DN 65 (2 1/2"), INSTALADO EM PRUMADAS - FORNECIMENTO E INSTALAÇÃO. AF_10/2020</v>
          </cell>
          <cell r="D4634" t="str">
            <v>UN</v>
          </cell>
          <cell r="E4634" t="str">
            <v>127,12</v>
          </cell>
        </row>
        <row r="4635">
          <cell r="B4635">
            <v>97437</v>
          </cell>
          <cell r="C4635" t="str">
            <v>CURVA 45 GRAUS, EM AÇO, CONEXÃO RANHURADA, DN 80 (3), INSTALADO EM PRUMADAS - FORNECIMENTO E INSTALAÇÃO. AF_10/2020</v>
          </cell>
          <cell r="D4635" t="str">
            <v>UN</v>
          </cell>
          <cell r="E4635" t="str">
            <v>140,83</v>
          </cell>
        </row>
        <row r="4636">
          <cell r="B4636">
            <v>97438</v>
          </cell>
          <cell r="C4636" t="str">
            <v>CURVA 90 GRAUS, EM AÇO, CONEXÃO RANHURADA, DN 80 (3"), INSTALADO EM PRUMADAS - FORNECIMENTO E INSTALAÇÃO. AF_10/2020</v>
          </cell>
          <cell r="D4636" t="str">
            <v>UN</v>
          </cell>
          <cell r="E4636" t="str">
            <v>145,30</v>
          </cell>
        </row>
        <row r="4637">
          <cell r="B4637">
            <v>97439</v>
          </cell>
          <cell r="C4637" t="str">
            <v>TÊ, EM AÇO, CONEXÃO RANHURADA, DN 50 (2"), INSTALADO EM PRUMADAS - FORNECIMENTO E INSTALAÇÃO. AF_10/2020</v>
          </cell>
          <cell r="D4637" t="str">
            <v>UN</v>
          </cell>
          <cell r="E4637" t="str">
            <v>160,74</v>
          </cell>
        </row>
        <row r="4638">
          <cell r="B4638">
            <v>97440</v>
          </cell>
          <cell r="C4638" t="str">
            <v>TÊ, EM AÇO, CONEXÃO RANHURADA, DN 65 (2 1/2"), INSTALADO EM PRUMADAS - FORNECIMENTO E INSTALAÇÃO. AF_10/2020</v>
          </cell>
          <cell r="D4638" t="str">
            <v>UN</v>
          </cell>
          <cell r="E4638" t="str">
            <v>193,37</v>
          </cell>
        </row>
        <row r="4639">
          <cell r="B4639">
            <v>97442</v>
          </cell>
          <cell r="C4639" t="str">
            <v>TÊ, EM AÇO, CONEXÃO RANHURADA, DN 80 (3"), INSTALADO EM PRUMADAS - FORNECIMENTO E INSTALAÇÃO. AF_10/2020</v>
          </cell>
          <cell r="D4639" t="str">
            <v>UN</v>
          </cell>
          <cell r="E4639" t="str">
            <v>213,13</v>
          </cell>
        </row>
        <row r="4640">
          <cell r="B4640">
            <v>97443</v>
          </cell>
          <cell r="C4640" t="str">
            <v>LUVA, EM AÇO, CONEXÃO SOLDADA, DN 50 (2"), INSTALADO EM PRUMADAS - FORNECIMENTO E INSTALAÇÃO. AF_10/2020</v>
          </cell>
          <cell r="D4640" t="str">
            <v>UN</v>
          </cell>
          <cell r="E4640" t="str">
            <v>111,89</v>
          </cell>
        </row>
        <row r="4641">
          <cell r="B4641">
            <v>97444</v>
          </cell>
          <cell r="C4641" t="str">
            <v>LUVA COM REDUÇÃO, EM AÇO, CONEXÃO SOLDADA, DN 50 X 40 MM (2  X 1 1/2"), INSTALADO EM PRUMADAS - FORNECIMENTO E INSTALAÇÃO. AF_10/2020</v>
          </cell>
          <cell r="D4641" t="str">
            <v>UN</v>
          </cell>
          <cell r="E4641" t="str">
            <v>133,97</v>
          </cell>
        </row>
        <row r="4642">
          <cell r="B4642">
            <v>97446</v>
          </cell>
          <cell r="C4642" t="str">
            <v>LUVA, EM AÇO, CONEXÃO SOLDADA, DN 65 (2 1/2"), INSTALADO EM PRUMADAS - FORNECIMENTO E INSTALAÇÃO. AF_10/2020</v>
          </cell>
          <cell r="D4642" t="str">
            <v>UN</v>
          </cell>
          <cell r="E4642" t="str">
            <v>239,63</v>
          </cell>
        </row>
        <row r="4643">
          <cell r="B4643">
            <v>97447</v>
          </cell>
          <cell r="C4643" t="str">
            <v>LUVA COM REDUÇÃO, EM AÇO, CONEXÃO SOLDADA, DN 65 X 50 MM (2 1/2" X 2"), INSTALADO EM PRUMADAS - FORNECIMENTO E INSTALAÇÃO. AF_10/2020</v>
          </cell>
          <cell r="D4643" t="str">
            <v>UN</v>
          </cell>
          <cell r="E4643" t="str">
            <v>239,63</v>
          </cell>
        </row>
        <row r="4644">
          <cell r="B4644">
            <v>97449</v>
          </cell>
          <cell r="C4644" t="str">
            <v>LUVA, EM AÇO, CONEXÃO SOLDADA, DN 80 (3"), INSTALADO EM PRUMADAS - FORNECIMENTO E INSTALAÇÃO. AF_10/2020</v>
          </cell>
          <cell r="D4644" t="str">
            <v>UN</v>
          </cell>
          <cell r="E4644" t="str">
            <v>254,65</v>
          </cell>
        </row>
        <row r="4645">
          <cell r="B4645">
            <v>97450</v>
          </cell>
          <cell r="C4645" t="str">
            <v>LUVA COM REDUÇÃO, EM AÇO, CONEXÃO SOLDADA, DN 80 X 65 MM (3" X 2 1/2"), INSTALADO EM PRUMADAS - FORNECIMENTO E INSTALAÇÃO. AF_10/2020</v>
          </cell>
          <cell r="D4645" t="str">
            <v>UN</v>
          </cell>
          <cell r="E4645" t="str">
            <v>314,80</v>
          </cell>
        </row>
        <row r="4646">
          <cell r="B4646">
            <v>97452</v>
          </cell>
          <cell r="C4646" t="str">
            <v>CURVA 45 GRAUS, EM AÇO, CONEXÃO SOLDADA, DN 50 (2"), INSTALADO EM PRUMADAS - FORNECIMENTO E INSTALAÇÃO. AF_10/2020</v>
          </cell>
          <cell r="D4646" t="str">
            <v>UN</v>
          </cell>
          <cell r="E4646" t="str">
            <v>186,05</v>
          </cell>
        </row>
        <row r="4647">
          <cell r="B4647">
            <v>97453</v>
          </cell>
          <cell r="C4647" t="str">
            <v>CURVA 90 GRAUS, EM AÇO, CONEXÃO SOLDADA, DN 50 (2"), INSTALADO EM PRUMADAS - FORNECIMENTO E INSTALAÇÃO. AF_10/2020</v>
          </cell>
          <cell r="D4647" t="str">
            <v>UN</v>
          </cell>
          <cell r="E4647" t="str">
            <v>198,66</v>
          </cell>
        </row>
        <row r="4648">
          <cell r="B4648">
            <v>97454</v>
          </cell>
          <cell r="C4648" t="str">
            <v>CURVA 45 GRAUS, EM AÇO, CONEXÃO SOLDADA, DN 65 (2 1/2"), INSTALADO EM PRUMADAS - FORNECIMENTO E INSTALAÇÃO. AF_10/2020</v>
          </cell>
          <cell r="D4648" t="str">
            <v>UN</v>
          </cell>
          <cell r="E4648" t="str">
            <v>327,79</v>
          </cell>
        </row>
        <row r="4649">
          <cell r="B4649">
            <v>97455</v>
          </cell>
          <cell r="C4649" t="str">
            <v>CURVA 90 GRAUS, EM AÇO, CONEXÃO SOLDADA, DN 65 (2 1/2"), INSTALADO EM PRUMADAS - FORNECIMENTO E INSTALAÇÃO. AF_10/2020</v>
          </cell>
          <cell r="D4649" t="str">
            <v>UN</v>
          </cell>
          <cell r="E4649" t="str">
            <v>347,96</v>
          </cell>
        </row>
        <row r="4650">
          <cell r="B4650">
            <v>97456</v>
          </cell>
          <cell r="C4650" t="str">
            <v>CURVA 45 GRAUS, EM AÇO, CONEXÃO SOLDADA, DN 80 (3"), INSTALADO EM PRUMADAS - FORNECIMENTO E INSTALAÇÃO. AF_10/2020</v>
          </cell>
          <cell r="D4650" t="str">
            <v>UN</v>
          </cell>
          <cell r="E4650" t="str">
            <v>767,09</v>
          </cell>
        </row>
        <row r="4651">
          <cell r="B4651">
            <v>97457</v>
          </cell>
          <cell r="C4651" t="str">
            <v>CURVA 90 GRAUS, EM AÇO, CONEXÃO SOLDADA, DN 80 (3"), INSTALADO EM PRUMADAS - FORNECIMENTO E INSTALAÇÃO. AF_10/2020</v>
          </cell>
          <cell r="D4651" t="str">
            <v>UN</v>
          </cell>
          <cell r="E4651" t="str">
            <v>676,63</v>
          </cell>
        </row>
        <row r="4652">
          <cell r="B4652">
            <v>97458</v>
          </cell>
          <cell r="C4652" t="str">
            <v>TÊ, EM AÇO, CONEXÃO SOLDADA, DN 50 (2"), INSTALADO EM PRUMADAS - FORNECIMENTO E INSTALAÇÃO. AF_10/2020</v>
          </cell>
          <cell r="D4652" t="str">
            <v>UN</v>
          </cell>
          <cell r="E4652" t="str">
            <v>298,66</v>
          </cell>
        </row>
        <row r="4653">
          <cell r="B4653">
            <v>97459</v>
          </cell>
          <cell r="C4653" t="str">
            <v>TÊ, EM AÇO, CONEXÃO SOLDADA, DN 65 (2 1/2"), INSTALADO EM PRUMADAS - FORNECIMENTO E INSTALAÇÃO. AF_10/2020</v>
          </cell>
          <cell r="D4653" t="str">
            <v>UN</v>
          </cell>
          <cell r="E4653" t="str">
            <v>527,57</v>
          </cell>
        </row>
        <row r="4654">
          <cell r="B4654">
            <v>97460</v>
          </cell>
          <cell r="C4654" t="str">
            <v>TÊ, EM AÇO, CONEXÃO SOLDADA, DN 80 (3"), INSTALADO EM PRUMADAS - FORNECIMENTO E INSTALAÇÃO. AF_10/2020</v>
          </cell>
          <cell r="D4654" t="str">
            <v>UN</v>
          </cell>
          <cell r="E4654" t="str">
            <v>823,13</v>
          </cell>
        </row>
        <row r="4655">
          <cell r="B4655">
            <v>97461</v>
          </cell>
          <cell r="C4655" t="str">
            <v>LUVA, EM AÇO, CONEXÃO SOLDADA, DN 25 (1"), INSTALADO EM REDE DE ALIMENTAÇÃO PARA HIDRANTE - FORNECIMENTO E INSTALAÇÃO. AF_10/2020</v>
          </cell>
          <cell r="D4655" t="str">
            <v>UN</v>
          </cell>
          <cell r="E4655" t="str">
            <v>35,51</v>
          </cell>
        </row>
        <row r="4656">
          <cell r="B4656">
            <v>97462</v>
          </cell>
          <cell r="C4656" t="str">
            <v>LUVA COM REDUÇÃO, EM AÇO, CONEXÃO SOLDADA, DN 25 X 20 MM (1  X 3/4"), INSTALADO EM REDE DE ALIMENTAÇÃO PARA HIDRANTE - FORNECIMENTO E INSTALAÇÃO. AF_10/2020</v>
          </cell>
          <cell r="D4656" t="str">
            <v>UN</v>
          </cell>
          <cell r="E4656" t="str">
            <v>29,04</v>
          </cell>
        </row>
        <row r="4657">
          <cell r="B4657">
            <v>97464</v>
          </cell>
          <cell r="C4657" t="str">
            <v>LUVA, EM AÇO, CONEXÃO SOLDADA, DN 32 (1 1/4"), INSTALADO EM REDE DE ALIMENTAÇÃO PARA HIDRANTE - FORNECIMENTO E INSTALAÇÃO. AF_10/2020</v>
          </cell>
          <cell r="D4657" t="str">
            <v>UN</v>
          </cell>
          <cell r="E4657" t="str">
            <v>51,73</v>
          </cell>
        </row>
        <row r="4658">
          <cell r="B4658">
            <v>97465</v>
          </cell>
          <cell r="C4658" t="str">
            <v>LUVA COM REDUÇÃO, EM AÇO, CONEXÃO SOLDADA, DN 32 X 25 MM (1 1/4"  X 1"), INSTALADO EM REDE DE ALIMENTAÇÃO PARA HIDRANTE - FORNECIMENTO E INSTALAÇÃO. AF_10/2020</v>
          </cell>
          <cell r="D4658" t="str">
            <v>UN</v>
          </cell>
          <cell r="E4658" t="str">
            <v>62,64</v>
          </cell>
        </row>
        <row r="4659">
          <cell r="B4659">
            <v>97467</v>
          </cell>
          <cell r="C4659" t="str">
            <v>LUVA, EM AÇO, CONEXÃO SOLDADA, DN 40 (1 1/2"), INSTALADO EM REDE DE ALIMENTAÇÃO PARA HIDRANTE - FORNECIMENTO E INSTALAÇÃO. AF_10/2020</v>
          </cell>
          <cell r="D4659" t="str">
            <v>UN</v>
          </cell>
          <cell r="E4659" t="str">
            <v>65,73</v>
          </cell>
        </row>
        <row r="4660">
          <cell r="B4660">
            <v>97468</v>
          </cell>
          <cell r="C4660" t="str">
            <v>LUVA COM REDUÇÃO, EM AÇO, CONEXÃO SOLDADA, DN 40  X 32 MM (1 1/2" X 1 1/4"), INSTALADO EM REDE DE ALIMENTAÇÃO PARA HIDRANTE - FORNECIMENTO E INSTALAÇÃO. AF_10/2020</v>
          </cell>
          <cell r="D4660" t="str">
            <v>UN</v>
          </cell>
          <cell r="E4660" t="str">
            <v>79,70</v>
          </cell>
        </row>
        <row r="4661">
          <cell r="B4661">
            <v>97470</v>
          </cell>
          <cell r="C4661" t="str">
            <v>LUVA, EM AÇO, CONEXÃO SOLDADA, DN 50 (2"), INSTALADO EM REDE DE ALIMENTAÇÃO PARA HIDRANTE - FORNECIMENTO E INSTALAÇÃO. AF_10/2020</v>
          </cell>
          <cell r="D4661" t="str">
            <v>UN</v>
          </cell>
          <cell r="E4661" t="str">
            <v>98,42</v>
          </cell>
        </row>
        <row r="4662">
          <cell r="B4662">
            <v>97471</v>
          </cell>
          <cell r="C4662" t="str">
            <v>LUVA COM REDUÇÃO, EM AÇO, CONEXÃO SOLDADA, DN 50 X 40 MM (2" X 1 1/2"), INSTALADO EM REDE DE ALIMENTAÇÃO PARA HIDRANTE - FORNECIMENTO E INSTALAÇÃO. AF_10/2020</v>
          </cell>
          <cell r="D4662" t="str">
            <v>UN</v>
          </cell>
          <cell r="E4662" t="str">
            <v>120,50</v>
          </cell>
        </row>
        <row r="4663">
          <cell r="B4663">
            <v>97474</v>
          </cell>
          <cell r="C4663" t="str">
            <v>LUVA, EM AÇO, CONEXÃO SOLDADA, DN 65 (2 1/2"), INSTALADO EM REDE DE ALIMENTAÇÃO PARA HIDRANTE - FORNECIMENTO E INSTALAÇÃO. AF_10/2020</v>
          </cell>
          <cell r="D4663" t="str">
            <v>UN</v>
          </cell>
          <cell r="E4663" t="str">
            <v>183,80</v>
          </cell>
        </row>
        <row r="4664">
          <cell r="B4664">
            <v>97475</v>
          </cell>
          <cell r="C4664" t="str">
            <v>LUVA COM REDUÇÃO, EM AÇO, CONEXÃO SOLDADA, DN 65 X 50 MM (2 1/2" X 2"), INSTALADO EM REDE DE ALIMENTAÇÃO PARA HIDRANTE - FORNECIMENTO E INSTALAÇÃO. AF_10/2020</v>
          </cell>
          <cell r="D4664" t="str">
            <v>UN</v>
          </cell>
          <cell r="E4664" t="str">
            <v>228,45</v>
          </cell>
        </row>
        <row r="4665">
          <cell r="B4665">
            <v>97477</v>
          </cell>
          <cell r="C4665" t="str">
            <v>LUVA, EM AÇO, CONEXÃO SOLDADA, DN 80 (3"), INSTALADO EM REDE DE ALIMENTAÇÃO PARA HIDRANTE - FORNECIMENTO E INSTALAÇÃO. AF_10/2020</v>
          </cell>
          <cell r="D4665" t="str">
            <v>UN</v>
          </cell>
          <cell r="E4665" t="str">
            <v>245,78</v>
          </cell>
        </row>
        <row r="4666">
          <cell r="B4666">
            <v>97478</v>
          </cell>
          <cell r="C4666" t="str">
            <v>LUVA COM REDUÇÃO, EM AÇO, CONEXÃO SOLDADA, DN 80 X 65 MM (3" X 2 1/2"), INSTALADO EM REDE DE ALIMENTAÇÃO PARA HIDRANTE - FORNECIMENTO E INSTALAÇÃO. AF_10/2020</v>
          </cell>
          <cell r="D4666" t="str">
            <v>UN</v>
          </cell>
          <cell r="E4666" t="str">
            <v>305,93</v>
          </cell>
        </row>
        <row r="4667">
          <cell r="B4667">
            <v>97479</v>
          </cell>
          <cell r="C4667" t="str">
            <v>CURVA 45 GRAUS, EM AÇO, CONEXÃO SOLDADA, DN 25 (1"), INSTALADO EM REDE DE ALIMENTAÇÃO PARA HIDRANTE - FORNECIMENTO E INSTALAÇÃO. AF_10/2020</v>
          </cell>
          <cell r="D4667" t="str">
            <v>UN</v>
          </cell>
          <cell r="E4667" t="str">
            <v>57,73</v>
          </cell>
        </row>
        <row r="4668">
          <cell r="B4668">
            <v>97480</v>
          </cell>
          <cell r="C4668" t="str">
            <v>CURVA 90 GRAUS, EM AÇO, CONEXÃO SOLDADA, DN 25 (1"), INSTALADO EM REDE DE ALIMENTAÇÃO PARA HIDRANTE - FORNECIMENTO E INSTALAÇÃO. AF_10/2020</v>
          </cell>
          <cell r="D4668" t="str">
            <v>UN</v>
          </cell>
          <cell r="E4668" t="str">
            <v>57,73</v>
          </cell>
        </row>
        <row r="4669">
          <cell r="B4669">
            <v>97481</v>
          </cell>
          <cell r="C4669" t="str">
            <v>CURVA 45 GRAUS, EM AÇO, CONEXÃO SOLDADA, DN 32 (1 1/4"), INSTALADO EM REDE DE ALIMENTAÇÃO PARA HIDRANTE - FORNECIMENTO E INSTALAÇÃO. AF_10/2020</v>
          </cell>
          <cell r="D4669" t="str">
            <v>UN</v>
          </cell>
          <cell r="E4669" t="str">
            <v>84,58</v>
          </cell>
        </row>
        <row r="4670">
          <cell r="B4670">
            <v>97482</v>
          </cell>
          <cell r="C4670" t="str">
            <v>CURVA 90 GRAUS, EM AÇO, CONEXÃO SOLDADA, DN 32 (1 1/4"), INSTALADO EM REDE DE ALIMENTAÇÃO PARA HIDRANTE - FORNECIMENTO E INSTALAÇÃO. AF_10/2020</v>
          </cell>
          <cell r="D4670" t="str">
            <v>UN</v>
          </cell>
          <cell r="E4670" t="str">
            <v>84,58</v>
          </cell>
        </row>
        <row r="4671">
          <cell r="B4671">
            <v>97483</v>
          </cell>
          <cell r="C4671" t="str">
            <v>CURVA 45 GRAUS, EM AÇO, CONEXÃO SOLDADA, DN 40 (1 1/2"), INSTALADO EM REDE DE ALIMENTAÇÃO PARA HIDRANTE - FORNECIMENTO E INSTALAÇÃO. AF_10/2020</v>
          </cell>
          <cell r="D4671" t="str">
            <v>UN</v>
          </cell>
          <cell r="E4671" t="str">
            <v>119,49</v>
          </cell>
        </row>
        <row r="4672">
          <cell r="B4672">
            <v>97484</v>
          </cell>
          <cell r="C4672" t="str">
            <v>CURVA 90 GRAUS, EM AÇO, CONEXÃO SOLDADA, DN 40 (1 1/2"), INSTALADO EM REDE DE ALIMENTAÇÃO PARA HIDRANTE - FORNECIMENTO E INSTALAÇÃO. AF_10/2020</v>
          </cell>
          <cell r="D4672" t="str">
            <v>UN</v>
          </cell>
          <cell r="E4672" t="str">
            <v>119,49</v>
          </cell>
        </row>
        <row r="4673">
          <cell r="B4673">
            <v>97485</v>
          </cell>
          <cell r="C4673" t="str">
            <v>CURVA 45 GRAUS, EM AÇO, CONEXÃO SOLDADA, DN 50 (2"), INSTALADO EM REDE DE ALIMENTAÇÃO PARA HIDRANTE - FORNECIMENTO E INSTALAÇÃO. AF_10/2020</v>
          </cell>
          <cell r="D4673" t="str">
            <v>UN</v>
          </cell>
          <cell r="E4673" t="str">
            <v>165,87</v>
          </cell>
        </row>
        <row r="4674">
          <cell r="B4674">
            <v>97486</v>
          </cell>
          <cell r="C4674" t="str">
            <v>CURVA 90 GRAUS, EM AÇO, CONEXÃO SOLDADA, DN 50 (2"), INSTALADO EM REDE DE ALIMENTAÇÃO PARA HIDRANTE - FORNECIMENTO E INSTALAÇÃO. AF_10/2020</v>
          </cell>
          <cell r="D4674" t="str">
            <v>UN</v>
          </cell>
          <cell r="E4674" t="str">
            <v>178,48</v>
          </cell>
        </row>
        <row r="4675">
          <cell r="B4675">
            <v>97487</v>
          </cell>
          <cell r="C4675" t="str">
            <v>CURVA 45 GRAUS, EM AÇO, CONEXÃO SOLDADA, DN 65 (2 1/2"), INSTALADO EM REDE DE ALIMENTAÇÃO PARA HIDRANTE - FORNECIMENTO E INSTALAÇÃO. AF_10/2020</v>
          </cell>
          <cell r="D4675" t="str">
            <v>UN</v>
          </cell>
          <cell r="E4675" t="str">
            <v>311,06</v>
          </cell>
        </row>
        <row r="4676">
          <cell r="B4676">
            <v>97488</v>
          </cell>
          <cell r="C4676" t="str">
            <v>CURVA 90 GRAUS, EM AÇO, CONEXÃO SOLDADA, DN 65 (2 1/2"), INSTALADO EM REDE DE ALIMENTAÇÃO PARA HIDRANTE - FORNECIMENTO E INSTALAÇÃO. AF_10/2020</v>
          </cell>
          <cell r="D4676" t="str">
            <v>UN</v>
          </cell>
          <cell r="E4676" t="str">
            <v>331,23</v>
          </cell>
        </row>
        <row r="4677">
          <cell r="B4677">
            <v>97489</v>
          </cell>
          <cell r="C4677" t="str">
            <v>CURVA 45 GRAUS, EM AÇO, CONEXÃO SOLDADA, DN 80 (3"), INSTALADO EM REDE DE ALIMENTAÇÃO PARA HIDRANTE - FORNECIMENTO E INSTALAÇÃO. AF_10/2020</v>
          </cell>
          <cell r="D4677" t="str">
            <v>UN</v>
          </cell>
          <cell r="E4677" t="str">
            <v>753,73</v>
          </cell>
        </row>
        <row r="4678">
          <cell r="B4678">
            <v>97490</v>
          </cell>
          <cell r="C4678" t="str">
            <v>CURVA 90 GRAUS, EM AÇO, CONEXÃO SOLDADA, DN 80 (3"), INSTALADO EM REDE DE ALIMENTAÇÃO PARA HIDRANTE - FORNECIMENTO E INSTALAÇÃO. AF_10/2020</v>
          </cell>
          <cell r="D4678" t="str">
            <v>UN</v>
          </cell>
          <cell r="E4678" t="str">
            <v>663,27</v>
          </cell>
        </row>
        <row r="4679">
          <cell r="B4679">
            <v>97491</v>
          </cell>
          <cell r="C4679" t="str">
            <v>TÊ, EM AÇO, CONEXÃO SOLDADA, DN 25 (1"), INSTALADO EM REDE DE ALIMENTAÇÃO PARA HIDRANTE - FORNECIMENTO E INSTALAÇÃO. AF_10/2020</v>
          </cell>
          <cell r="D4679" t="str">
            <v>UN</v>
          </cell>
          <cell r="E4679" t="str">
            <v>90,34</v>
          </cell>
        </row>
        <row r="4680">
          <cell r="B4680">
            <v>97492</v>
          </cell>
          <cell r="C4680" t="str">
            <v>TÊ, EM AÇO, CONEXÃO SOLDADA, DN 32 (1 1/4"), INSTALADO EM REDE DE ALIMENTAÇÃO PARA HIDRANTE - FORNECIMENTO E INSTALAÇÃO. AF_10/2020</v>
          </cell>
          <cell r="D4680" t="str">
            <v>UN</v>
          </cell>
          <cell r="E4680" t="str">
            <v>133,83</v>
          </cell>
        </row>
        <row r="4681">
          <cell r="B4681">
            <v>97493</v>
          </cell>
          <cell r="C4681" t="str">
            <v>TÊ, EM AÇO, CONEXÃO SOLDADA, DN 40 (1 1/2"), INSTALADO EM REDE DE ALIMENTAÇÃO PARA HIDRANTE - FORNECIMENTO E INSTALAÇÃO. AF_10/2020</v>
          </cell>
          <cell r="D4681" t="str">
            <v>UN</v>
          </cell>
          <cell r="E4681" t="str">
            <v>172,94</v>
          </cell>
        </row>
        <row r="4682">
          <cell r="B4682">
            <v>97494</v>
          </cell>
          <cell r="C4682" t="str">
            <v>TÊ, EM AÇO, CONEXÃO SOLDADA, DN 50 (2"), INSTALADO EM REDE DE ALIMENTAÇÃO PARA HIDRANTE - FORNECIMENTO E INSTALAÇÃO. AF_10/2020</v>
          </cell>
          <cell r="D4682" t="str">
            <v>UN</v>
          </cell>
          <cell r="E4682" t="str">
            <v>271,72</v>
          </cell>
        </row>
        <row r="4683">
          <cell r="B4683">
            <v>97495</v>
          </cell>
          <cell r="C4683" t="str">
            <v>TÊ, EM AÇO, CONEXÃO SOLDADA, DN 65 (2 1/2"), INSTALADO EM REDE DE ALIMENTAÇÃO PARA HIDRANTE - FORNECIMENTO E INSTALAÇÃO. AF_10/2020</v>
          </cell>
          <cell r="D4683" t="str">
            <v>UN</v>
          </cell>
          <cell r="E4683" t="str">
            <v>505,22</v>
          </cell>
        </row>
        <row r="4684">
          <cell r="B4684">
            <v>97496</v>
          </cell>
          <cell r="C4684" t="str">
            <v>TÊ, EM AÇO, CONEXÃO SOLDADA, DN 80 (3"), INSTALADO EM REDE DE ALIMENTAÇÃO PARA HIDRANTE - FORNECIMENTO E INSTALAÇÃO. AF_10/2020</v>
          </cell>
          <cell r="D4684" t="str">
            <v>UN</v>
          </cell>
          <cell r="E4684" t="str">
            <v>805,38</v>
          </cell>
        </row>
        <row r="4685">
          <cell r="B4685">
            <v>97499</v>
          </cell>
          <cell r="C4685" t="str">
            <v>LUVA, EM AÇO, CONEXÃO SOLDADA, DN 25 (1"), INSTALADO EM REDE DE ALIMENTAÇÃO PARA SPRINKLER - FORNECIMENTO E INSTALAÇÃO. AF_10/2020</v>
          </cell>
          <cell r="D4685" t="str">
            <v>UN</v>
          </cell>
          <cell r="E4685" t="str">
            <v>33,33</v>
          </cell>
        </row>
        <row r="4686">
          <cell r="B4686">
            <v>97500</v>
          </cell>
          <cell r="C4686" t="str">
            <v>LUVA COM REDUÇÃO, EM AÇO, CONEXÃO SOLDADA, DN 25 X 20 MM (1" X 3/4"), INSTALADO EM REDE DE ALIMENTAÇÃO PARA SPRINKLER - FORNECIMENTO E INSTALAÇÃO. AF_10/2020</v>
          </cell>
          <cell r="D4686" t="str">
            <v>UN</v>
          </cell>
          <cell r="E4686" t="str">
            <v>26,86</v>
          </cell>
        </row>
        <row r="4687">
          <cell r="B4687">
            <v>97502</v>
          </cell>
          <cell r="C4687" t="str">
            <v>LUVA, EM AÇO, CONEXÃO SOLDADA, DN 32 (1 1/4"), INSTALADO EM REDE DE ALIMENTAÇÃO PARA SPRINKLER - FORNECIMENTO E INSTALAÇÃO. AF_10/2020</v>
          </cell>
          <cell r="D4687" t="str">
            <v>UN</v>
          </cell>
          <cell r="E4687" t="str">
            <v>47,69</v>
          </cell>
        </row>
        <row r="4688">
          <cell r="B4688">
            <v>97503</v>
          </cell>
          <cell r="C4688" t="str">
            <v>LUVA COM REDUÇÃO, EM AÇO, CONEXÃO SOLDADA, DN 32 X 25 MM (1 1/4"  X 1"), INSTALADO EM REDE DE ALIMENTAÇÃO PARA SPRINKLER - FORNECIMENTO E INSTALAÇÃO. AF_10/2020</v>
          </cell>
          <cell r="D4688" t="str">
            <v>UN</v>
          </cell>
          <cell r="E4688" t="str">
            <v>58,80</v>
          </cell>
        </row>
        <row r="4689">
          <cell r="B4689">
            <v>97505</v>
          </cell>
          <cell r="C4689" t="str">
            <v>LUVA, EM AÇO, CONEXÃO SOLDADA, DN 40 (1 1/2"), INSTALADO EM REDE DE ALIMENTAÇÃO PARA SPRINKLER - FORNECIMENTO E INSTALAÇÃO. AF_10/2020</v>
          </cell>
          <cell r="D4689" t="str">
            <v>UN</v>
          </cell>
          <cell r="E4689" t="str">
            <v>60,04</v>
          </cell>
        </row>
        <row r="4690">
          <cell r="B4690">
            <v>97506</v>
          </cell>
          <cell r="C4690" t="str">
            <v>LUVA COM REDUÇÃO, EM AÇO, CONEXÃO SOLDADA, DN 40  X 32 MM (1 1/2" X 1 1/4"), INSTALADO EM REDE DE ALIMENTAÇÃO PARA SPRINKLER - FORNECIMENTO E INSTALAÇÃO. AF_10/2020</v>
          </cell>
          <cell r="D4690" t="str">
            <v>UN</v>
          </cell>
          <cell r="E4690" t="str">
            <v>74,01</v>
          </cell>
        </row>
        <row r="4691">
          <cell r="B4691">
            <v>97508</v>
          </cell>
          <cell r="C4691" t="str">
            <v>LUVA, EM AÇO, CONEXÃO SOLDADA, DN 50 (2"), INSTALADO EM REDE DE ALIMENTAÇÃO PARA SPRINKLER - FORNECIMENTO E INSTALAÇÃO. AF_10/2020</v>
          </cell>
          <cell r="D4691" t="str">
            <v>UN</v>
          </cell>
          <cell r="E4691" t="str">
            <v>90,36</v>
          </cell>
        </row>
        <row r="4692">
          <cell r="B4692">
            <v>97509</v>
          </cell>
          <cell r="C4692" t="str">
            <v>LUVA COM REDUÇÃO, EM AÇO, CONEXÃO SOLDADA, DN 50 X 40 MM (2" X 1 1/2"), INSTALADO EM REDE DE ALIMENTAÇÃO PARA SPRINKLER - FORNECIMENTO E INSTALAÇÃO. AF_10/2020</v>
          </cell>
          <cell r="D4692" t="str">
            <v>UN</v>
          </cell>
          <cell r="E4692" t="str">
            <v>112,44</v>
          </cell>
        </row>
        <row r="4693">
          <cell r="B4693">
            <v>97511</v>
          </cell>
          <cell r="C4693" t="str">
            <v>LUVA, EM AÇO, CONEXÃO SOLDADA, DN 65 (2 1/2"), INSTALADO EM REDE DE ALIMENTAÇÃO PARA SPRINKLER - FORNECIMENTO E INSTALAÇÃO. AF_10/2020</v>
          </cell>
          <cell r="D4693" t="str">
            <v>UN</v>
          </cell>
          <cell r="E4693" t="str">
            <v>172,24</v>
          </cell>
        </row>
        <row r="4694">
          <cell r="B4694">
            <v>97512</v>
          </cell>
          <cell r="C4694" t="str">
            <v>LUVA COM REDUÇÃO, EM AÇO, CONEXÃO SOLDADA, DN 65 X 50 MM (2 1/2" X 2"), INSTALADO EM REDE DE ALIMENTAÇÃO PARA SPRINKLER - FORNECIMENTO E INSTALAÇÃO. AF_10/2020</v>
          </cell>
          <cell r="D4694" t="str">
            <v>UN</v>
          </cell>
          <cell r="E4694" t="str">
            <v>216,89</v>
          </cell>
        </row>
        <row r="4695">
          <cell r="B4695">
            <v>97514</v>
          </cell>
          <cell r="C4695" t="str">
            <v>LUVA, EM AÇO, CONEXÃO SOLDADA, DN 80 (3"), INSTALADO EM REDE DE ALIMENTAÇÃO PARA SPRINKLER - FORNECIMENTO E INSTALAÇÃO. AF_10/2020</v>
          </cell>
          <cell r="D4695" t="str">
            <v>UN</v>
          </cell>
          <cell r="E4695" t="str">
            <v>230,58</v>
          </cell>
        </row>
        <row r="4696">
          <cell r="B4696">
            <v>97515</v>
          </cell>
          <cell r="C4696" t="str">
            <v>LUVA COM REDUÇÃO, EM AÇO, CONEXÃO SOLDADA, DN 80 X 65 MM (3" X 2 1/2"), INSTALADO EM REDE DE ALIMENTAÇÃO PARA SPRINKLER - FORNECIMENTO E INSTALAÇÃO. AF_10/2020</v>
          </cell>
          <cell r="D4696" t="str">
            <v>UN</v>
          </cell>
          <cell r="E4696" t="str">
            <v>290,73</v>
          </cell>
        </row>
        <row r="4697">
          <cell r="B4697">
            <v>97517</v>
          </cell>
          <cell r="C4697" t="str">
            <v>CURVA 45 GRAUS, EM AÇO, CONEXÃO SOLDADA, DN 25 (1"), INSTALADO EM REDE DE ALIMENTAÇÃO PARA SPRINKLER - FORNECIMENTO E INSTALAÇÃO. AF_10/2020</v>
          </cell>
          <cell r="D4697" t="str">
            <v>UN</v>
          </cell>
          <cell r="E4697" t="str">
            <v>54,47</v>
          </cell>
        </row>
        <row r="4698">
          <cell r="B4698">
            <v>97518</v>
          </cell>
          <cell r="C4698" t="str">
            <v>CURVA 90 GRAUS, EM AÇO, CONEXÃO SOLDADA, DN 25 (1"), INSTALADO EM REDE DE ALIMENTAÇÃO PARA SPRINKLER - FORNECIMENTO E INSTALAÇÃO. AF_10/2020</v>
          </cell>
          <cell r="D4698" t="str">
            <v>UN</v>
          </cell>
          <cell r="E4698" t="str">
            <v>54,47</v>
          </cell>
        </row>
        <row r="4699">
          <cell r="B4699">
            <v>97519</v>
          </cell>
          <cell r="C4699" t="str">
            <v>CURVA 45 GRAUS, EM AÇO, CONEXÃO SOLDADA, DN 32 (1 1/4"), INSTALADO EM REDE DE ALIMENTAÇÃO PARA SPRINKLER - FORNECIMENTO E INSTALAÇÃO. AF_10/2020</v>
          </cell>
          <cell r="D4699" t="str">
            <v>UN</v>
          </cell>
          <cell r="E4699" t="str">
            <v>78,83</v>
          </cell>
        </row>
        <row r="4700">
          <cell r="B4700">
            <v>97520</v>
          </cell>
          <cell r="C4700" t="str">
            <v>CURVA 90 GRAUS, EM AÇO, CONEXÃO SOLDADA, DN 32 (1 1/4"), INSTALADO EM REDE DE ALIMENTAÇÃO PARA SPRINKLER - FORNECIMENTO E INSTALAÇÃO. AF_10/2020</v>
          </cell>
          <cell r="D4700" t="str">
            <v>UN</v>
          </cell>
          <cell r="E4700" t="str">
            <v>78,83</v>
          </cell>
        </row>
        <row r="4701">
          <cell r="B4701">
            <v>97521</v>
          </cell>
          <cell r="C4701" t="str">
            <v>CURVA 45 GRAUS, EM AÇO, CONEXÃO SOLDADA, DN 40 (1 1/2"), INSTALADO EM REDE DE ALIMENTAÇÃO PARA SPRINKLER - FORNECIMENTO E INSTALAÇÃO. AF_10/2020</v>
          </cell>
          <cell r="D4701" t="str">
            <v>UN</v>
          </cell>
          <cell r="E4701" t="str">
            <v>110,93</v>
          </cell>
        </row>
        <row r="4702">
          <cell r="B4702">
            <v>97522</v>
          </cell>
          <cell r="C4702" t="str">
            <v>CURVA 90 GRAUS, EM AÇO, CONEXÃO SOLDADA, DN 40 (1 1/2"), INSTALADO EM REDE DE ALIMENTAÇÃO PARA SPRINKLER - FORNECIMENTO E INSTALAÇÃO. AF_10/2020</v>
          </cell>
          <cell r="D4702" t="str">
            <v>UN</v>
          </cell>
          <cell r="E4702" t="str">
            <v>110,93</v>
          </cell>
        </row>
        <row r="4703">
          <cell r="B4703">
            <v>97523</v>
          </cell>
          <cell r="C4703" t="str">
            <v>CURVA 45 GRAUS, EM AÇO, CONEXÃO SOLDADA, DN 50 (2"), INSTALADO EM REDE DE ALIMENTAÇÃO PARA SPRINKLER - FORNECIMENTO E INSTALAÇÃO. AF_10/2020</v>
          </cell>
          <cell r="D4703" t="str">
            <v>UN</v>
          </cell>
          <cell r="E4703" t="str">
            <v>153,79</v>
          </cell>
        </row>
        <row r="4704">
          <cell r="B4704">
            <v>97524</v>
          </cell>
          <cell r="C4704" t="str">
            <v>CURVA 90 GRAUS, EM AÇO, CONEXÃO SOLDADA, DN 50 (2"), INSTALADO EM REDE DE ALIMENTAÇÃO PARA SPRINKLER - FORNECIMENTO E INSTALAÇÃO. AF_10/2020</v>
          </cell>
          <cell r="D4704" t="str">
            <v>UN</v>
          </cell>
          <cell r="E4704" t="str">
            <v>166,40</v>
          </cell>
        </row>
        <row r="4705">
          <cell r="B4705">
            <v>97525</v>
          </cell>
          <cell r="C4705" t="str">
            <v>CURVA 45 GRAUS, EM AÇO, CONEXÃO SOLDADA, DN 65 (2 1/2"), INSTALADO EM REDE DE ALIMENTAÇÃO PARA SPRINKLER - FORNECIMENTO E INSTALAÇÃO. AF_10/2020</v>
          </cell>
          <cell r="D4705" t="str">
            <v>UN</v>
          </cell>
          <cell r="E4705" t="str">
            <v>293,63</v>
          </cell>
        </row>
        <row r="4706">
          <cell r="B4706">
            <v>97526</v>
          </cell>
          <cell r="C4706" t="str">
            <v>CURVA 90 GRAUS, EM AÇO, CONEXÃO SOLDADA, DN 65 (2 1/2"), INSTALADO EM REDE DE ALIMENTAÇÃO PARA SPRINKLER - FORNECIMENTO E INSTALAÇÃO. AF_10/2020</v>
          </cell>
          <cell r="D4706" t="str">
            <v>UN</v>
          </cell>
          <cell r="E4706" t="str">
            <v>313,80</v>
          </cell>
        </row>
        <row r="4707">
          <cell r="B4707">
            <v>97527</v>
          </cell>
          <cell r="C4707" t="str">
            <v>CURVA 45 GRAUS, EM AÇO, CONEXÃO SOLDADA, DN 80 (3"), INSTALADO EM REDE DE ALIMENTAÇÃO PARA SPRINKLER - FORNECIMENTO E INSTALAÇÃO. AF_10/2020</v>
          </cell>
          <cell r="D4707" t="str">
            <v>UN</v>
          </cell>
          <cell r="E4707" t="str">
            <v>731,00</v>
          </cell>
        </row>
        <row r="4708">
          <cell r="B4708">
            <v>97528</v>
          </cell>
          <cell r="C4708" t="str">
            <v>CURVA 90 GRAUS, EM AÇO, CONEXÃO SOLDADA, DN 80 (3"), INSTALADO EM REDE DE ALIMENTAÇÃO PARA SPRINKLER - FORNECIMENTO E INSTALAÇÃO. AF_10/2020</v>
          </cell>
          <cell r="D4708" t="str">
            <v>UN</v>
          </cell>
          <cell r="E4708" t="str">
            <v>640,54</v>
          </cell>
        </row>
        <row r="4709">
          <cell r="B4709">
            <v>97529</v>
          </cell>
          <cell r="C4709" t="str">
            <v>TÊ, EM AÇO, CONEXÃO SOLDADA, DN 25 (1"), INSTALADO EM REDE DE ALIMENTAÇÃO PARA SPRINKLER - FORNECIMENTO E INSTALAÇÃO. AF_10/2020</v>
          </cell>
          <cell r="D4709" t="str">
            <v>UN</v>
          </cell>
          <cell r="E4709" t="str">
            <v>86,05</v>
          </cell>
        </row>
        <row r="4710">
          <cell r="B4710">
            <v>97530</v>
          </cell>
          <cell r="C4710" t="str">
            <v>TÊ, EM AÇO, CONEXÃO SOLDADA, DN 32 (1 1/4"), INSTALADO EM REDE DE ALIMENTAÇÃO PARA SPRINKLER - FORNECIMENTO E INSTALAÇÃO. AF_10/2020</v>
          </cell>
          <cell r="D4710" t="str">
            <v>UN</v>
          </cell>
          <cell r="E4710" t="str">
            <v>126,15</v>
          </cell>
        </row>
        <row r="4711">
          <cell r="B4711">
            <v>97531</v>
          </cell>
          <cell r="C4711" t="str">
            <v>TÊ, EM AÇO, CONEXÃO SOLDADA, DN 40 (1 1/2"), INSTALADO EM REDE DE ALIMENTAÇÃO PARA SPRINKLER - FORNECIMENTO E INSTALAÇÃO. AF_10/2020</v>
          </cell>
          <cell r="D4711" t="str">
            <v>UN</v>
          </cell>
          <cell r="E4711" t="str">
            <v>161,51</v>
          </cell>
        </row>
        <row r="4712">
          <cell r="B4712">
            <v>97532</v>
          </cell>
          <cell r="C4712" t="str">
            <v>TÊ, EM AÇO, CONEXÃO SOLDADA, DN 50 (2"), INSTALADO EM REDE DE ALIMENTAÇÃO PARA SPRINKLER - FORNECIMENTO E INSTALAÇÃO. AF_10/2020</v>
          </cell>
          <cell r="D4712" t="str">
            <v>UN</v>
          </cell>
          <cell r="E4712" t="str">
            <v>255,61</v>
          </cell>
        </row>
        <row r="4713">
          <cell r="B4713">
            <v>97533</v>
          </cell>
          <cell r="C4713" t="str">
            <v>TÊ, EM AÇO, CONEXÃO SOLDADA, DN 65 (2 1/2"), INSTALADO EM REDE DE ALIMENTAÇÃO PARA SPRINKLER - FORNECIMENTO E INSTALAÇÃO. AF_10/2020</v>
          </cell>
          <cell r="D4713" t="str">
            <v>UN</v>
          </cell>
          <cell r="E4713" t="str">
            <v>485,41</v>
          </cell>
        </row>
        <row r="4714">
          <cell r="B4714">
            <v>97534</v>
          </cell>
          <cell r="C4714" t="str">
            <v>TÊ, EM AÇO, CONEXÃO SOLDADA, DN 80 (3"), INSTALADO EM REDE DE ALIMENTAÇÃO PARA SPRINKLER - FORNECIMENTO E INSTALAÇÃO. AF_10/2020</v>
          </cell>
          <cell r="D4714" t="str">
            <v>UN</v>
          </cell>
          <cell r="E4714" t="str">
            <v>775,04</v>
          </cell>
        </row>
        <row r="4715">
          <cell r="B4715">
            <v>97537</v>
          </cell>
          <cell r="C4715" t="str">
            <v>LUVA, EM AÇO, CONEXÃO SOLDADA, DN 15 (1/2"), INSTALADO EM RAMAIS E SUB-RAMAIS DE GÁS - FORNECIMENTO E INSTALAÇÃO. AF_10/2020</v>
          </cell>
          <cell r="D4715" t="str">
            <v>UN</v>
          </cell>
          <cell r="E4715" t="str">
            <v>24,41</v>
          </cell>
        </row>
        <row r="4716">
          <cell r="B4716">
            <v>97540</v>
          </cell>
          <cell r="C4716" t="str">
            <v>LUVA, EM AÇO, CONEXÃO SOLDADA, DN 20 (3/4"), INSTALADO EM RAMAIS E SUB-RAMAIS DE GÁS - FORNECIMENTO E INSTALAÇÃO. AF_10/2020</v>
          </cell>
          <cell r="D4716" t="str">
            <v>UN</v>
          </cell>
          <cell r="E4716" t="str">
            <v>31,79</v>
          </cell>
        </row>
        <row r="4717">
          <cell r="B4717">
            <v>97541</v>
          </cell>
          <cell r="C4717" t="str">
            <v>LUVA COM REDUÇÃO, EM AÇO, CONEXÃO SOLDADA, DN 20 X 15 MM (3/4" X 1/2"), INSTALADO EM RAMAIS E SUB-RAMAIS DE GÁS - FORNECIMENTO E INSTALAÇÃO. AF_10/2020</v>
          </cell>
          <cell r="D4717" t="str">
            <v>UN</v>
          </cell>
          <cell r="E4717" t="str">
            <v>26,42</v>
          </cell>
        </row>
        <row r="4718">
          <cell r="B4718">
            <v>97543</v>
          </cell>
          <cell r="C4718" t="str">
            <v>LUVA, EM AÇO, CONEXÃO SOLDADA, DN 25 (1"), INSTALADO EM RAMAIS E SUB-RAMAIS DE GÁS - FORNECIMENTO E INSTALAÇÃO. AF_10/2020</v>
          </cell>
          <cell r="D4718" t="str">
            <v>UN</v>
          </cell>
          <cell r="E4718" t="str">
            <v>50,27</v>
          </cell>
        </row>
        <row r="4719">
          <cell r="B4719">
            <v>97544</v>
          </cell>
          <cell r="C4719" t="str">
            <v>LUVA COM REDUÇÃO, EM AÇO, CONEXÃO SOLDADA, DN 25 X 20 MM (1" X 3/4"), INSTALADO EM RAMAIS E SUB-RAMAIS DE GÁS - FORNECIMENTO E INSTALAÇÃO. AF_10/2020</v>
          </cell>
          <cell r="D4719" t="str">
            <v>UN</v>
          </cell>
          <cell r="E4719" t="str">
            <v>43,80</v>
          </cell>
        </row>
        <row r="4720">
          <cell r="B4720">
            <v>97546</v>
          </cell>
          <cell r="C4720" t="str">
            <v>CURVA 45 GRAUS, EM AÇO, CONEXÃO SOLDADA, DN 15 (1/2"), INSTALADO EM RAMAIS E SUB-RAMAIS DE GÁS - FORNECIMENTO E INSTALAÇÃO. AF_10/2020</v>
          </cell>
          <cell r="D4720" t="str">
            <v>UN</v>
          </cell>
          <cell r="E4720" t="str">
            <v>33,87</v>
          </cell>
        </row>
        <row r="4721">
          <cell r="B4721">
            <v>97547</v>
          </cell>
          <cell r="C4721" t="str">
            <v>CURVA 90 GRAUS, EM AÇO, CONEXÃO SOLDADA, DN 15 (1/2"), INSTALADO EM RAMAIS E SUB-RAMAIS DE GÁS - FORNECIMENTO E INSTALAÇÃO. AF_10/2020</v>
          </cell>
          <cell r="D4721" t="str">
            <v>UN</v>
          </cell>
          <cell r="E4721" t="str">
            <v>33,87</v>
          </cell>
        </row>
        <row r="4722">
          <cell r="B4722">
            <v>97548</v>
          </cell>
          <cell r="C4722" t="str">
            <v>CURVA 45 GRAUS, EM AÇO, CONEXÃO SOLDADA, DN 20 (3/4"), INSTALADO EM RAMAIS E SUB-RAMAIS DE GÁS - FORNECIMENTO E INSTALAÇÃO. AF_10/2020</v>
          </cell>
          <cell r="D4722" t="str">
            <v>UN</v>
          </cell>
          <cell r="E4722" t="str">
            <v>49,30</v>
          </cell>
        </row>
        <row r="4723">
          <cell r="B4723">
            <v>97549</v>
          </cell>
          <cell r="C4723" t="str">
            <v>CURVA 90 GRAUS, EM AÇO, CONEXÃO SOLDADA, DN 20 (3/4"), INSTALADO EM RAMAIS E SUB-RAMAIS DE GÁS - FORNECIMENTO E INSTALAÇÃO. AF_10/2020</v>
          </cell>
          <cell r="D4723" t="str">
            <v>UN</v>
          </cell>
          <cell r="E4723" t="str">
            <v>49,30</v>
          </cell>
        </row>
        <row r="4724">
          <cell r="B4724">
            <v>97550</v>
          </cell>
          <cell r="C4724" t="str">
            <v>CURVA 45 GRAUS, EM AÇO, CONEXÃO SOLDADA, DN 25 (1"), INSTALADO EM RAMAIS E SUB-RAMAIS DE GÁS - FORNECIMENTO E INSTALAÇÃO. AF_10/2020</v>
          </cell>
          <cell r="D4724" t="str">
            <v>UN</v>
          </cell>
          <cell r="E4724" t="str">
            <v>79,89</v>
          </cell>
        </row>
        <row r="4725">
          <cell r="B4725">
            <v>97551</v>
          </cell>
          <cell r="C4725" t="str">
            <v>CURVA 90 GRAUS, EM AÇO, CONEXÃO SOLDADA, DN 25 (1"), INSTALADO EM RAMAIS E SUB-RAMAIS DE GÁS - FORNECIMENTO E INSTALAÇÃO. AF_10/2020</v>
          </cell>
          <cell r="D4725" t="str">
            <v>UN</v>
          </cell>
          <cell r="E4725" t="str">
            <v>79,89</v>
          </cell>
        </row>
        <row r="4726">
          <cell r="B4726">
            <v>97552</v>
          </cell>
          <cell r="C4726" t="str">
            <v>TÊ, EM AÇO, CONEXÃO SOLDADA, DN 15 (1/2"), INSTALADO EM RAMAIS E SUB-RAMAIS DE GÁS - FORNECIMENTO E INSTALAÇÃO. AF_10/2020</v>
          </cell>
          <cell r="D4726" t="str">
            <v>UN</v>
          </cell>
          <cell r="E4726" t="str">
            <v>49,84</v>
          </cell>
        </row>
        <row r="4727">
          <cell r="B4727">
            <v>97553</v>
          </cell>
          <cell r="C4727" t="str">
            <v>TÊ, EM AÇO, CONEXÃO SOLDADA, DN 20 (3/4"), INSTALADO EM RAMAIS E SUB-RAMAIS DE GÁS - FORNECIMENTO E INSTALAÇÃO. AF_10/2020</v>
          </cell>
          <cell r="D4727" t="str">
            <v>UN</v>
          </cell>
          <cell r="E4727" t="str">
            <v>70,40</v>
          </cell>
        </row>
        <row r="4728">
          <cell r="B4728">
            <v>97554</v>
          </cell>
          <cell r="C4728" t="str">
            <v>TÊ, EM AÇO, CONEXÃO SOLDADA, DN 25 (1"), INSTALADO EM RAMAIS E SUB-RAMAIS DE GÁS - FORNECIMENTO E INSTALAÇÃO. AF_10/2020</v>
          </cell>
          <cell r="D4728" t="str">
            <v>UN</v>
          </cell>
          <cell r="E4728" t="str">
            <v>119,97</v>
          </cell>
        </row>
        <row r="4729">
          <cell r="B4729">
            <v>98602</v>
          </cell>
          <cell r="C4729" t="str">
            <v>CONECTOR EM BRONZE/LATÃO, DN 22 MM X 1/2", SEM ANEL DE SOLDA, BOLSA X ROSCA F, INSTALADO EM PRUMADA DE HIDRÁULICA PREDIAL - FORNECIMENTO E INSTALAÇÃO. AF_04/2022</v>
          </cell>
          <cell r="D4729" t="str">
            <v>UN</v>
          </cell>
          <cell r="E4729" t="str">
            <v>19,85</v>
          </cell>
        </row>
        <row r="4730">
          <cell r="B4730">
            <v>103805</v>
          </cell>
          <cell r="C4730" t="str">
            <v>COTOVELO EM COBRE, DN 15 MM, 90 GRAUS, SEM ANEL DE SOLDA, INSTALADO EM RAMAL E SUB-RAMAL DE GÁS COMBUSTÍVEL - FORNECIMENTO E INSTALAÇÃO. AF_04/2022</v>
          </cell>
          <cell r="D4730" t="str">
            <v>UN</v>
          </cell>
          <cell r="E4730" t="str">
            <v>17,03</v>
          </cell>
        </row>
        <row r="4731">
          <cell r="B4731">
            <v>103806</v>
          </cell>
          <cell r="C4731" t="str">
            <v>CURVA EM COBRE, DN 15 MM, 45 GRAUS, SEM ANEL DE SOLDA, BOLSA X BOLSA, INSTALADO EM RAMAL E SUB-RAMAL DE GÁS COMBUSTÍVEL - FORNECIMENTO E INSTALAÇÃO. AF_04/2022</v>
          </cell>
          <cell r="D4731" t="str">
            <v>UN</v>
          </cell>
          <cell r="E4731" t="str">
            <v>16,99</v>
          </cell>
        </row>
        <row r="4732">
          <cell r="B4732">
            <v>103807</v>
          </cell>
          <cell r="C4732" t="str">
            <v>COTOVELO EM BRONZE/LATÃO, DN 15 MM X 1/2, 90 GRAUS, SEM ANEL DE SOLDA, BOLSA X ROSCA F, INSTALADO EM RAMAL E SUB-RAMAL DE GÁS COMBUSTÍVEL - FORNECIMENTO E INSTALAÇÃO. AF_04/2022</v>
          </cell>
          <cell r="D4732" t="str">
            <v>UN</v>
          </cell>
          <cell r="E4732" t="str">
            <v>22,96</v>
          </cell>
        </row>
        <row r="4733">
          <cell r="B4733">
            <v>103808</v>
          </cell>
          <cell r="C4733" t="str">
            <v>COTOVELO EM COBRE, DN 22 MM, 90 GRAUS, SEM ANEL DE SOLDA, INSTALADO EM RAMAL E SUB-RAMAL DE GÁS COMBUSTÍVEL - FORNECIMENTO E INSTALAÇÃO. AF_04/2022</v>
          </cell>
          <cell r="D4733" t="str">
            <v>UN</v>
          </cell>
          <cell r="E4733" t="str">
            <v>32,45</v>
          </cell>
        </row>
        <row r="4734">
          <cell r="B4734">
            <v>103809</v>
          </cell>
          <cell r="C4734" t="str">
            <v>CURVA EM COBRE, DN 22 MM, 45 GRAUS, SEM ANEL DE SOLDA, BOLSA X BOLSA, INSTALADO EM RAMAL E SUB-RAMAL DE GÁS COMBUSTÍVEL - FORNECIMENTO E INSTALAÇÃO. AF_04/2022</v>
          </cell>
          <cell r="D4734" t="str">
            <v>UN</v>
          </cell>
          <cell r="E4734" t="str">
            <v>32,12</v>
          </cell>
        </row>
        <row r="4735">
          <cell r="B4735">
            <v>103810</v>
          </cell>
          <cell r="C4735" t="str">
            <v>COTOVELO EM BRONZE/LATÃO, DN 22 MM X 1/2, 90 GRAUS, SEM ANEL DE SOLDA, BOLSA X ROSCA F, INSTALADO EM RAMAL E SUB-RAMAL DE GÁS COMBUSTÍVEL - FORNECIMENTO E INSTALAÇÃO. AF_04/2022</v>
          </cell>
          <cell r="D4735" t="str">
            <v>UN</v>
          </cell>
          <cell r="E4735" t="str">
            <v>35,35</v>
          </cell>
        </row>
        <row r="4736">
          <cell r="B4736">
            <v>103811</v>
          </cell>
          <cell r="C4736" t="str">
            <v>COTOVELO EM BRONZE/LATÃO, DN 22 MM X 3/4, 90 GRAUS, SEM ANEL DE SOLDA, BOLSA X ROSCA F, INSTALADO EM RAMAL E SUB-RAMAL DE GÁS COMBUSTÍVEL - FORNECIMENTO E INSTALAÇÃO. AF_04/2022</v>
          </cell>
          <cell r="D4736" t="str">
            <v>UN</v>
          </cell>
          <cell r="E4736" t="str">
            <v>39,09</v>
          </cell>
        </row>
        <row r="4737">
          <cell r="B4737">
            <v>103812</v>
          </cell>
          <cell r="C4737" t="str">
            <v>COTOVELO EM COBRE, DN 28 MM, 90 GRAUS, SEM ANEL DE SOLDA, INSTALADO EM RAMAL E SUB-RAMAL DE GÁS COMBUSTÍVEL - FORNECIMENTO E INSTALAÇÃO. AF_04/2022</v>
          </cell>
          <cell r="D4737" t="str">
            <v>UN</v>
          </cell>
          <cell r="E4737" t="str">
            <v>48,83</v>
          </cell>
        </row>
        <row r="4738">
          <cell r="B4738">
            <v>103813</v>
          </cell>
          <cell r="C4738" t="str">
            <v>CURVA EM COBRE, DN 28 MM, 45 GRAUS, SEM ANEL DE SOLDA, BOLSA X BOLSA, INSTALADO EM RAMAL E SUB-RAMAL DE GÁS COMBUSTÍVEL - FORNECIMENTO E INSTALAÇÃO. AF_04/2022</v>
          </cell>
          <cell r="D4738" t="str">
            <v>UN</v>
          </cell>
          <cell r="E4738" t="str">
            <v>46,78</v>
          </cell>
        </row>
        <row r="4739">
          <cell r="B4739">
            <v>103814</v>
          </cell>
          <cell r="C4739" t="str">
            <v>LUVA EM COBRE, DN 15 MM, SEM ANEL DE SOLDA, INSTALADO EM RAMAL E SUB-RAMAL DE GÁS COMBUSTÍVEL - FORNECIMENTO E INSTALAÇÃO. AF_04/2022</v>
          </cell>
          <cell r="D4739" t="str">
            <v>UN</v>
          </cell>
          <cell r="E4739" t="str">
            <v>11,08</v>
          </cell>
        </row>
        <row r="4740">
          <cell r="B4740">
            <v>103815</v>
          </cell>
          <cell r="C4740" t="str">
            <v>LUVA PASSANTE EM COBRE, DN 15 MM, SEM ANEL DE SOLDA, INSTALADO EM RAMAL E SUB-RAMAL DE GÁS COMBUSTÍVEL - FORNECIMENTO E INSTALAÇÃO. AF_04/2022</v>
          </cell>
          <cell r="D4740" t="str">
            <v>UN</v>
          </cell>
          <cell r="E4740" t="str">
            <v>11,12</v>
          </cell>
        </row>
        <row r="4741">
          <cell r="B4741">
            <v>103816</v>
          </cell>
          <cell r="C4741" t="str">
            <v>CURVA DE TRANSPOSIÇÃO EM BRONZE/LATÃO, DN 15 MM, SEM ANEL DE SOLDA, BOLSA X BOLSA, INSTALADO EM RAMAL E SUB-RAMAL DE GÁS COMBUSTÍVEL - FORNECIMENTO E INSTALAÇÃO. AF_04/2022</v>
          </cell>
          <cell r="D4741" t="str">
            <v>UN</v>
          </cell>
          <cell r="E4741" t="str">
            <v>28,84</v>
          </cell>
        </row>
        <row r="4742">
          <cell r="B4742">
            <v>103817</v>
          </cell>
          <cell r="C4742" t="str">
            <v>JUNTA DE EXPANSÃO EM COBRE, DN 15 MM, PONTA X PONTA, INSTALADO EM RAMAL E SUB-RAMAL DE GÁS COMBUSTÍVEL - FORNECIMENTO E INSTALAÇÃO. AF_04/2022</v>
          </cell>
          <cell r="D4742" t="str">
            <v>UN</v>
          </cell>
          <cell r="E4742" t="str">
            <v>521,63</v>
          </cell>
        </row>
        <row r="4743">
          <cell r="B4743">
            <v>103818</v>
          </cell>
          <cell r="C4743" t="str">
            <v>CONECTOR EM BRONZE/LATÃO, DN 15 MM X 1/2, SEM ANEL DE SOLDA, BOLSA X ROSCA F, INSTALADO EM RAMAL E SUB-RAMAL DE GÁS COMBUSTÍVEL - FORNECIMENTO E INSTALAÇÃO. AF_04/2022</v>
          </cell>
          <cell r="D4743" t="str">
            <v>UN</v>
          </cell>
          <cell r="E4743" t="str">
            <v>21,42</v>
          </cell>
        </row>
        <row r="4744">
          <cell r="B4744">
            <v>103819</v>
          </cell>
          <cell r="C4744" t="str">
            <v>LUVA EM COBRE, DN 22 MM, SEM ANEL DE SOLDA, INSTALADO EM RAMAL E SUB-RAMAL DE GÁS COMBUSTÍVEL - FORNECIMENTO E INSTALAÇÃO. AF_04/2022</v>
          </cell>
          <cell r="D4744" t="str">
            <v>UN</v>
          </cell>
          <cell r="E4744" t="str">
            <v>19,71</v>
          </cell>
        </row>
        <row r="4745">
          <cell r="B4745">
            <v>103820</v>
          </cell>
          <cell r="C4745" t="str">
            <v>LUVA PASSANTE EM COBRE, DN 22 MM, SEM ANEL DE SOLDA, INSTALADO EM RAMAL E SUB-RAMAL DE GÁS COMBUSTÍVEL - FORNECIMENTO E INSTALAÇÃO. AF_04/2022</v>
          </cell>
          <cell r="D4745" t="str">
            <v>UN</v>
          </cell>
          <cell r="E4745" t="str">
            <v>21,24</v>
          </cell>
        </row>
        <row r="4746">
          <cell r="B4746">
            <v>103821</v>
          </cell>
          <cell r="C4746" t="str">
            <v>JUNTA DE EXPANSÃO EM COBRE, DN 22 MM, PONTA X PONTA, INSTALADO EM RAMAL E SUB-RAMAL DE GÁS COMBUSTÍVEL - FORNECIMENTO E INSTALAÇÃO. AF_04/2022</v>
          </cell>
          <cell r="D4746" t="str">
            <v>UN</v>
          </cell>
          <cell r="E4746" t="str">
            <v>609,38</v>
          </cell>
        </row>
        <row r="4747">
          <cell r="B4747">
            <v>103822</v>
          </cell>
          <cell r="C4747" t="str">
            <v>CURVA DE TRANSPOSIÇÃO EM BRONZE/LATÃO, DN 22 MM, SEM ANEL DE SOLDA, BOLSA X BOLSA, INSTALADO EM RAMAL E SUB-RAMAL DE GÁS COMBUSTÍVEL - FORNECIMENTO E INSTALAÇÃO. AF_04/2022</v>
          </cell>
          <cell r="D4747" t="str">
            <v>UN</v>
          </cell>
          <cell r="E4747" t="str">
            <v>60,19</v>
          </cell>
        </row>
        <row r="4748">
          <cell r="B4748">
            <v>103823</v>
          </cell>
          <cell r="C4748" t="str">
            <v>BUCHA DE REDUÇÃO EM COBRE, DN 22 MM X 15 MM, SEM ANEL DE SOLDA, PONTA X BOLSA, INSTALADO EM RAMAL E SUB-RAMAL DE GÁS COMBUSTÍVEL - FORNECIMENTO E INSTALAÇÃO. AF_04/2022</v>
          </cell>
          <cell r="D4748" t="str">
            <v>UN</v>
          </cell>
          <cell r="E4748" t="str">
            <v>17,40</v>
          </cell>
        </row>
        <row r="4749">
          <cell r="B4749">
            <v>103824</v>
          </cell>
          <cell r="C4749" t="str">
            <v>CONECTOR EM BRONZE/LATÃO, DN 22 MM X 1/2, SEM ANEL DE SOLDA, BOLSA X ROSCA F, INSTALADO EM RAMAL E SUB-RAMAL DE GÁS COMBUSTÍVEL - FORNECIMENTO E INSTALAÇÃO. AF_04/2022</v>
          </cell>
          <cell r="D4749" t="str">
            <v>UN</v>
          </cell>
          <cell r="E4749" t="str">
            <v>24,43</v>
          </cell>
        </row>
        <row r="4750">
          <cell r="B4750">
            <v>103825</v>
          </cell>
          <cell r="C4750" t="str">
            <v>CONECTOR EM BRONZE/LATÃO, DN 22 MM X 3/4, SEM ANEL DE SOLDA, BOLSA X ROSCA F, INSTALADO EM RAMAL E SUB-RAMAL DE GÁS COMBUSTÍVEL - FORNECIMENTO E INSTALAÇÃO. AF_04/2022</v>
          </cell>
          <cell r="D4750" t="str">
            <v>UN</v>
          </cell>
          <cell r="E4750" t="str">
            <v>29,13</v>
          </cell>
        </row>
        <row r="4751">
          <cell r="B4751">
            <v>103826</v>
          </cell>
          <cell r="C4751" t="str">
            <v>LUVA EM COBRE, DN 28 MM, SEM ANEL DE SOLDA, INSTALADO EM RAMAL E SUB-RAMAL DE GÁS COMBUSTÍVEL - FORNECIMENTO E INSTALAÇÃO. AF_04/2022</v>
          </cell>
          <cell r="D4751" t="str">
            <v>UN</v>
          </cell>
          <cell r="E4751" t="str">
            <v>30,28</v>
          </cell>
        </row>
        <row r="4752">
          <cell r="B4752">
            <v>103827</v>
          </cell>
          <cell r="C4752" t="str">
            <v>LUVA PASSANTE EM COBRE, DN 28 MM, SEM ANEL DE SOLDA, INSTALADO EM RAMAL E SUB-RAMAL DE GÁS COMBUSTÍVEL - FORNECIMENTO E INSTALAÇÃO. AF_04/2022</v>
          </cell>
          <cell r="D4752" t="str">
            <v>UN</v>
          </cell>
          <cell r="E4752" t="str">
            <v>30,28</v>
          </cell>
        </row>
        <row r="4753">
          <cell r="B4753">
            <v>103828</v>
          </cell>
          <cell r="C4753" t="str">
            <v>CURVA DE TRANSPOSIÇÃO EM BRONZE/LATÃO, DN 28 MM, SEM ANEL DE SOLDA, BOLSA X BOLSA, INSTALADO EM RAMAL E SUB-RAMAL DE GÁS COMBUSTÍVEL - FORNECIMENTO E INSTALAÇÃO. AF_04/2022</v>
          </cell>
          <cell r="D4753" t="str">
            <v>UN</v>
          </cell>
          <cell r="E4753" t="str">
            <v>101,90</v>
          </cell>
        </row>
        <row r="4754">
          <cell r="B4754">
            <v>103829</v>
          </cell>
          <cell r="C4754" t="str">
            <v>JUNTA DE EXPANSÃO EM COBRE, DN 28 MM, PONTA X PONTA, INSTALADO EM RAMAL E SUB-RAMAL DE GÁS COMBUSTÍVEL - FORNECIMENTO E INSTALAÇÃO. AF_04/2022</v>
          </cell>
          <cell r="D4754" t="str">
            <v>UN</v>
          </cell>
          <cell r="E4754" t="str">
            <v>672,17</v>
          </cell>
        </row>
        <row r="4755">
          <cell r="B4755">
            <v>103830</v>
          </cell>
          <cell r="C4755" t="str">
            <v>CONECTOR EM BRONZE/LATÃO, DN 28 MM X 1/2, SEM ANEL DE SOLDA, BOLSA X ROSCA F, INSTALADO EM RAMAL E SUB-RAMAL DE GÁS COMBUSTÍVEL - FORNECIMENTO E INSTALAÇÃO. AF_04/2022</v>
          </cell>
          <cell r="D4755" t="str">
            <v>UN</v>
          </cell>
          <cell r="E4755" t="str">
            <v>38,68</v>
          </cell>
        </row>
        <row r="4756">
          <cell r="B4756">
            <v>103831</v>
          </cell>
          <cell r="C4756" t="str">
            <v>BUCHA DE REDUÇÃO EM COBRE, DN 28 MM X 22 MM, SEM ANEL DE SOLDA, INSTALADO EM RAMAL E SUB-RAMAL DE GÁS COMBUSTÍVEL - FORNECIMENTO E INSTALAÇÃO. AF_04/2022</v>
          </cell>
          <cell r="D4756" t="str">
            <v>UN</v>
          </cell>
          <cell r="E4756" t="str">
            <v>25,97</v>
          </cell>
        </row>
        <row r="4757">
          <cell r="B4757">
            <v>103832</v>
          </cell>
          <cell r="C4757" t="str">
            <v>TÊ EM COBRE, DN 15 MM, SEM ANEL DE SOLDA, INSTALADO EM RAMAL E SUB-RAMAL DE GÁS COMBUSTÍVEL - FORNECIMENTO E INSTALAÇÃO. AF_04/2022</v>
          </cell>
          <cell r="D4757" t="str">
            <v>UN</v>
          </cell>
          <cell r="E4757" t="str">
            <v>23,06</v>
          </cell>
        </row>
        <row r="4758">
          <cell r="B4758">
            <v>103833</v>
          </cell>
          <cell r="C4758" t="str">
            <v>TE EM COBRE, DN 22 MM, SEM ANEL DE SOLDA, INSTALADO EM RAMAL E SUB-RAMAL DE GÁS COMBUSTÍVEL - FORNECIMENTO E INSTALAÇÃO. AF_04/2022</v>
          </cell>
          <cell r="D4758" t="str">
            <v>UN</v>
          </cell>
          <cell r="E4758" t="str">
            <v>42,95</v>
          </cell>
        </row>
        <row r="4759">
          <cell r="B4759">
            <v>103834</v>
          </cell>
          <cell r="C4759" t="str">
            <v>TÊ EM COBRE, DN 28 MM, SEM ANEL DE SOLDA, INSTALADO EM RAMAL E SUB-RAMAL DE GÁS COMBUSTÍVEL - FORNECIMENTO E INSTALAÇÃO. AF_04/2022</v>
          </cell>
          <cell r="D4759" t="str">
            <v>UN</v>
          </cell>
          <cell r="E4759" t="str">
            <v>63,20</v>
          </cell>
        </row>
        <row r="4760">
          <cell r="B4760">
            <v>103838</v>
          </cell>
          <cell r="C4760" t="str">
            <v>COTOVELO EM COBRE, DN 15 MM, 90 GRAUS, SEM ANEL DE SOLDA, INSTALADO EM RAMAL E SUB-RAMAL DE GÁS MEDICINAL - FORNECIMENTO E INSTALAÇÃO. AF_04/2022</v>
          </cell>
          <cell r="D4760" t="str">
            <v>UN</v>
          </cell>
          <cell r="E4760" t="str">
            <v>16,43</v>
          </cell>
        </row>
        <row r="4761">
          <cell r="B4761">
            <v>103839</v>
          </cell>
          <cell r="C4761" t="str">
            <v>CURVA EM COBRE, DN 15 MM, 45 GRAUS, SEM ANEL DE SOLDA, BOLSA X BOLSA, INSTALADO EM RAMAL E SUB-RAMAL DE GÁS MEDICINAL - FORNECIMENTO E INSTALAÇÃO. AF_04/2022</v>
          </cell>
          <cell r="D4761" t="str">
            <v>UN</v>
          </cell>
          <cell r="E4761" t="str">
            <v>16,39</v>
          </cell>
        </row>
        <row r="4762">
          <cell r="B4762">
            <v>103840</v>
          </cell>
          <cell r="C4762" t="str">
            <v>COTOVELO EM BRONZE/LATÃO, DN 15 MM X 1/2, 90 GRAUS, SEM ANEL DE SOLDA, BOLSA X ROSCA F, INSTALADO EM RAMAL E SUB-RAMAL DE GÁS MEDICINAL - FORNECIMENTO E INSTALAÇÃO. AF_04/2022</v>
          </cell>
          <cell r="D4762" t="str">
            <v>UN</v>
          </cell>
          <cell r="E4762" t="str">
            <v>22,66</v>
          </cell>
        </row>
        <row r="4763">
          <cell r="B4763">
            <v>103841</v>
          </cell>
          <cell r="C4763" t="str">
            <v>COTOVELO EM COBRE, DN 22 MM, 90 GRAUS, SEM ANEL DE SOLDA, INSTALADO EM RAMAL E SUB-RAMAL DE GÁS MEDICINAL - FORNECIMENTO E INSTALAÇÃO. AF_04/2022</v>
          </cell>
          <cell r="D4763" t="str">
            <v>UN</v>
          </cell>
          <cell r="E4763" t="str">
            <v>27,80</v>
          </cell>
        </row>
        <row r="4764">
          <cell r="B4764">
            <v>103842</v>
          </cell>
          <cell r="C4764" t="str">
            <v>CURVA EM COBRE, DN 22 MM, 45 GRAUS, SEM ANEL DE SOLDA, BOLSA X BOLSA, INSTALADO EM RAMAL E SUB-RAMAL DE GÁS MEDICINAL - FORNECIMENTO E INSTALAÇÃO. AF_04/2022</v>
          </cell>
          <cell r="D4764" t="str">
            <v>UN</v>
          </cell>
          <cell r="E4764" t="str">
            <v>27,47</v>
          </cell>
        </row>
        <row r="4765">
          <cell r="B4765">
            <v>103843</v>
          </cell>
          <cell r="C4765" t="str">
            <v>COTOVELO EM BRONZE/LATÃO, DN 22 MM X 1/2, 90 GRAUS, SEM ANEL DE SOLDA, BOLSA X ROSCA F, INSTALADO EM RAMAL E SUB-RAMAL DE GÁS MEDICINAL - FORNECIMENTO E INSTALAÇÃO. AF_04/2022</v>
          </cell>
          <cell r="D4765" t="str">
            <v>UN</v>
          </cell>
          <cell r="E4765" t="str">
            <v>33,02</v>
          </cell>
        </row>
        <row r="4766">
          <cell r="B4766">
            <v>103844</v>
          </cell>
          <cell r="C4766" t="str">
            <v>COTOVELO EM BRONZE/LATÃO, DN 22 MM X 3/4, 90 GRAUS, SEM ANEL DE SOLDA, BOLSA X ROSCA F, INSTALADO EM RAMAL E SUB-RAMAL DE GÁS MEDICINAL - FORNECIMENTO E INSTALAÇÃO. AF_04/2022</v>
          </cell>
          <cell r="D4766" t="str">
            <v>UN</v>
          </cell>
          <cell r="E4766" t="str">
            <v>36,75</v>
          </cell>
        </row>
        <row r="4767">
          <cell r="B4767">
            <v>103845</v>
          </cell>
          <cell r="C4767" t="str">
            <v>COTOVELO EM COBRE, DN 28 MM, 90 GRAUS, SEM ANEL DE SOLDA, INSTALADO EM RAMAL E SUB-RAMAL DE GÁS MEDICINAL - FORNECIMENTO E INSTALAÇÃO. AF_04/2022</v>
          </cell>
          <cell r="D4767" t="str">
            <v>UN</v>
          </cell>
          <cell r="E4767" t="str">
            <v>40,72</v>
          </cell>
        </row>
        <row r="4768">
          <cell r="B4768">
            <v>103846</v>
          </cell>
          <cell r="C4768" t="str">
            <v>CURVA EM COBRE, DN 28 MM, 45 GRAUS, SEM ANEL DE SOLDA, BOLSA X BOLSA, INSTALADO EM RAMAL E SUB-RAMAL DE GÁS MEDICINAL - FORNECIMENTO E INSTALAÇÃO. AF_04/2022</v>
          </cell>
          <cell r="D4768" t="str">
            <v>UN</v>
          </cell>
          <cell r="E4768" t="str">
            <v>38,67</v>
          </cell>
        </row>
        <row r="4769">
          <cell r="B4769">
            <v>103847</v>
          </cell>
          <cell r="C4769" t="str">
            <v>LUVA EM COBRE, DN 15 MM, SEM ANEL DE SOLDA, INSTALADO EM RAMAL E SUB-RAMAL DE GÁS MEDICINAL - FORNECIMENTO E INSTALAÇÃO. AF_04/2022</v>
          </cell>
          <cell r="D4769" t="str">
            <v>UN</v>
          </cell>
          <cell r="E4769" t="str">
            <v>10,67</v>
          </cell>
        </row>
        <row r="4770">
          <cell r="B4770">
            <v>103848</v>
          </cell>
          <cell r="C4770" t="str">
            <v>LUVA PASSANTE EM COBRE, DN 15 MM, SEM ANEL DE SOLDA, INSTALADO EM RAMAL E SUB-RAMAL DE GÁS MEDICINAL - FORNECIMENTO E INSTALAÇÃO. AF_04/2022</v>
          </cell>
          <cell r="D4770" t="str">
            <v>UN</v>
          </cell>
          <cell r="E4770" t="str">
            <v>10,71</v>
          </cell>
        </row>
        <row r="4771">
          <cell r="B4771">
            <v>103849</v>
          </cell>
          <cell r="C4771" t="str">
            <v>CURVA DE TRANSPOSIÇÃO EM BRONZE/LATÃO, DN 15 MM, SEM ANEL DE SOLDA, BOLSA X BOLSA, INSTALADO EM RAMAL E SUB-RAMAL DE GÁS MEDICINAL - FORNECIMENTO E INSTALAÇÃO. AF_04/2022</v>
          </cell>
          <cell r="D4771" t="str">
            <v>UN</v>
          </cell>
          <cell r="E4771" t="str">
            <v>28,43</v>
          </cell>
        </row>
        <row r="4772">
          <cell r="B4772">
            <v>103850</v>
          </cell>
          <cell r="C4772" t="str">
            <v>JUNTA DE EXPANSÃO EM COBRE, DN 15 MM, PONTA X PONTA, INSTALADO EM RAMAL E SUB-RAMAL DE GÁS MEDICINAL - FORNECIMENTO E INSTALAÇÃO. AF_04/2022</v>
          </cell>
          <cell r="D4772" t="str">
            <v>UN</v>
          </cell>
          <cell r="E4772" t="str">
            <v>521,22</v>
          </cell>
        </row>
        <row r="4773">
          <cell r="B4773">
            <v>103851</v>
          </cell>
          <cell r="C4773" t="str">
            <v>CONECTOR EM BRONZE/LATÃO, DN 15 MM X 1/2, SEM ANEL DE SOLDA, BOLSA X ROSCA F, INSTALADO EM RAMAL E SUB-RAMAL DE GÁS MEDICINAL - FORNECIMENTO E INSTALAÇÃO. AF_04/2022</v>
          </cell>
          <cell r="D4773" t="str">
            <v>UN</v>
          </cell>
          <cell r="E4773" t="str">
            <v>21,21</v>
          </cell>
        </row>
        <row r="4774">
          <cell r="B4774">
            <v>103852</v>
          </cell>
          <cell r="C4774" t="str">
            <v>LUVA EM COBRE, DN 22 MM, SEM ANEL DE SOLDA, INSTALADO EM RAMAL E SUB-RAMAL DE GÁS MEDICINAL - FORNECIMENTO E INSTALAÇÃO. AF_04/2022</v>
          </cell>
          <cell r="D4774" t="str">
            <v>UN</v>
          </cell>
          <cell r="E4774" t="str">
            <v>16,58</v>
          </cell>
        </row>
        <row r="4775">
          <cell r="B4775">
            <v>103853</v>
          </cell>
          <cell r="C4775" t="str">
            <v>LUVA PASSANTE EM COBRE, DN 22 MM, SEM ANEL DE SOLDA, INSTALADO EM RAMAL E SUB-RAMAL DE GÁS MEDICINAL - FORNECIMENTO E INSTALAÇÃO. AF_04/2022</v>
          </cell>
          <cell r="D4775" t="str">
            <v>UN</v>
          </cell>
          <cell r="E4775" t="str">
            <v>18,11</v>
          </cell>
        </row>
        <row r="4776">
          <cell r="B4776">
            <v>103854</v>
          </cell>
          <cell r="C4776" t="str">
            <v>JUNTA DE EXPANSÃO EM COBRE, DN 22 MM, PONTA X PONTA, INSTALADO EM RAMAL E SUB-RAMAL DE GÁS MEDICINAL - FORNECIMENTO E INSTALAÇÃO. AF_04/2022</v>
          </cell>
          <cell r="D4776" t="str">
            <v>UN</v>
          </cell>
          <cell r="E4776" t="str">
            <v>606,25</v>
          </cell>
        </row>
        <row r="4777">
          <cell r="B4777">
            <v>103855</v>
          </cell>
          <cell r="C4777" t="str">
            <v>CURVA DE TRANSPOSIÇÃO EM BRONZE/LATÃO, DN 22 MM, SEM ANEL DE SOLDA, BOLSA X BOLSA, INSTALADO EM RAMAL E SUB-RAMAL DE GÁS MEDICINAL - FORNECIMENTO E INSTALAÇÃO. AF_04/2022</v>
          </cell>
          <cell r="D4777" t="str">
            <v>UN</v>
          </cell>
          <cell r="E4777" t="str">
            <v>57,06</v>
          </cell>
        </row>
        <row r="4778">
          <cell r="B4778">
            <v>103856</v>
          </cell>
          <cell r="C4778" t="str">
            <v>BUCHA DE REDUÇÃO EM COBRE, DN 22 MM X 15 MM, SEM ANEL DE SOLDA, PONTA X BOLSA, INSTALADO EM RAMAL E SUB-RAMAL DE GÁS MEDICINAL - FORNECIMENTO E INSTALAÇÃO. AF_04/2022</v>
          </cell>
          <cell r="D4778" t="str">
            <v>UN</v>
          </cell>
          <cell r="E4778" t="str">
            <v>15,75</v>
          </cell>
        </row>
        <row r="4779">
          <cell r="B4779">
            <v>103857</v>
          </cell>
          <cell r="C4779" t="str">
            <v>CONECTOR EM BRONZE/LATÃO, DN 22 MM X 1/2", SEM ANEL DE SOLDA, BOLSA X ROSCA F, INSTALADO EM RAMAL E SUB-RAMAL DE GÁS MEDICINAL - FORNECIMENTO E INSTALAÇÃO. AF_04/2022</v>
          </cell>
          <cell r="D4779" t="str">
            <v>UN</v>
          </cell>
          <cell r="E4779" t="str">
            <v>22,87</v>
          </cell>
        </row>
        <row r="4780">
          <cell r="B4780">
            <v>103858</v>
          </cell>
          <cell r="C4780" t="str">
            <v>CONECTOR EM BRONZE/LATÃO, DN 22 MM X 3/4", SEM ANEL DE SOLDA, BOLSA X ROSCA F, INSTALADO EM RAMAL E SUB-RAMAL DE GÁS MEDICINAL - FORNECIMENTO E INSTALAÇÃO. AF_04/2022</v>
          </cell>
          <cell r="D4780" t="str">
            <v>UN</v>
          </cell>
          <cell r="E4780" t="str">
            <v>27,57</v>
          </cell>
        </row>
        <row r="4781">
          <cell r="B4781">
            <v>103859</v>
          </cell>
          <cell r="C4781" t="str">
            <v>LUVA EM COBRE, DN 28 MM, SEM ANEL DE SOLDA, INSTALADO EM RAMAL E SUB-RAMAL DE GÁS MEDICINAL - FORNECIMENTO E INSTALAÇÃO. AF_04/2022</v>
          </cell>
          <cell r="D4781" t="str">
            <v>UN</v>
          </cell>
          <cell r="E4781" t="str">
            <v>25,37</v>
          </cell>
        </row>
        <row r="4782">
          <cell r="B4782">
            <v>103860</v>
          </cell>
          <cell r="C4782" t="str">
            <v>LUVA PASSANTE EM COBRE, DN 28 MM, SEM ANEL DE SOLDA, INSTALADO EM RAMAL E SUB-RAMAL DE GÁS MEDICINAL - FORNECIMENTO E INSTALAÇÃO. AF_04/2022</v>
          </cell>
          <cell r="D4782" t="str">
            <v>UN</v>
          </cell>
          <cell r="E4782" t="str">
            <v>25,37</v>
          </cell>
        </row>
        <row r="4783">
          <cell r="B4783">
            <v>103861</v>
          </cell>
          <cell r="C4783" t="str">
            <v>CURVA DE TRANSPOSIÇÃO EM BRONZE/LATÃO, DN 28 MM, SEM ANEL DE SOLDA, BOLSA X BOLSA, INSTALADO EM RAMAL E SUB-RAMAL DE GÁS MEDICINAL - FORNECIMENTO E INSTALAÇÃO. AF_04/2022</v>
          </cell>
          <cell r="D4783" t="str">
            <v>UN</v>
          </cell>
          <cell r="E4783" t="str">
            <v>96,99</v>
          </cell>
        </row>
        <row r="4784">
          <cell r="B4784">
            <v>103862</v>
          </cell>
          <cell r="C4784" t="str">
            <v>JUNTA DE EXPANSÃO EM COBRE, DN 28 MM, PONTA X PONTA, INSTALADO EM RAMAL E SUB-RAMAL DE GÁS MEDICINAL - FORNECIMENTO E INSTALAÇÃO. AF_04/2022</v>
          </cell>
          <cell r="D4784" t="str">
            <v>UN</v>
          </cell>
          <cell r="E4784" t="str">
            <v>667,26</v>
          </cell>
        </row>
        <row r="4785">
          <cell r="B4785">
            <v>103863</v>
          </cell>
          <cell r="C4785" t="str">
            <v>CONECTOR EM BRONZE/LATÃO, DN 28 MM X 1/2", SEM ANEL DE SOLDA, BOLSA X ROSCA F, INSTALADO EM RAMAL E SUB-RAMAL DE GÁS MEDICINAL - FORNECIMENTO E INSTALAÇÃO. AF_04/2022</v>
          </cell>
          <cell r="D4785" t="str">
            <v>UN</v>
          </cell>
          <cell r="E4785" t="str">
            <v>36,23</v>
          </cell>
        </row>
        <row r="4786">
          <cell r="B4786">
            <v>103864</v>
          </cell>
          <cell r="C4786" t="str">
            <v>BUCHA DE REDUÇÃO EM COBRE, DN 28 MM X 22 MM, SEM ANEL DE SOLDA, INSTALADO EM RAMAL E SUB-RAMAL DE GÁS MEDICINAL - FORNECIMENTO E INSTALAÇÃO. AF_04/2022</v>
          </cell>
          <cell r="D4786" t="str">
            <v>UN</v>
          </cell>
          <cell r="E4786" t="str">
            <v>21,81</v>
          </cell>
        </row>
        <row r="4787">
          <cell r="B4787">
            <v>103865</v>
          </cell>
          <cell r="C4787" t="str">
            <v>TÊ EM COBRE, DN 15 MM, SEM ANEL DE SOLDA, INSTALADO EM RAMAL E SUB-RAMAL DE GÁS MEDICINAL - FORNECIMENTO E INSTALAÇÃO. AF_04/2022</v>
          </cell>
          <cell r="D4787" t="str">
            <v>UN</v>
          </cell>
          <cell r="E4787" t="str">
            <v>22,26</v>
          </cell>
        </row>
        <row r="4788">
          <cell r="B4788">
            <v>103866</v>
          </cell>
          <cell r="C4788" t="str">
            <v>TÊ EM COBRE, DN 22 MM, SEM ANEL DE SOLDA, INSTALADO EM RAMAL E SUB-RAMAL DE GÁS MEDICINAL - FORNECIMENTO E INSTALAÇÃO. AF_04/2022</v>
          </cell>
          <cell r="D4788" t="str">
            <v>UN</v>
          </cell>
          <cell r="E4788" t="str">
            <v>36,73</v>
          </cell>
        </row>
        <row r="4789">
          <cell r="B4789">
            <v>103867</v>
          </cell>
          <cell r="C4789" t="str">
            <v>TÊ EM COBRE, DN 28 MM, SEM ANEL DE SOLDA, INSTALADO EM RAMAL E SUB-RAMAL DE GÁS MEDICINAL - FORNECIMENTO E INSTALAÇÃO. AF_04/2022</v>
          </cell>
          <cell r="D4789" t="str">
            <v>UN</v>
          </cell>
          <cell r="E4789" t="str">
            <v>52,35</v>
          </cell>
        </row>
        <row r="4790">
          <cell r="B4790">
            <v>103874</v>
          </cell>
          <cell r="C4790" t="str">
            <v>COTOVELO EM COBRE, DN 15 MM, 90 GRAUS, SEM ANEL DE SOLDA, INSTALADO EM RAMAL E SUB-RAMAL DE AQUECIMENTO SOLAR - FORNECIMENTO E INSTALAÇÃO. AF_04/2022</v>
          </cell>
          <cell r="D4790" t="str">
            <v>UN</v>
          </cell>
          <cell r="E4790" t="str">
            <v>17,06</v>
          </cell>
        </row>
        <row r="4791">
          <cell r="B4791">
            <v>103875</v>
          </cell>
          <cell r="C4791" t="str">
            <v>CURVA EM COBRE, DN 15 MM, 45 GRAUS, SEM ANEL DE SOLDA, BOLSA X BOLSA, INSTALADO EM RAMAL E SUB-RAMAL DE AQUECIMENTO SOLAR - FORNECIMENTO E INSTALAÇÃO. AF_04/2022</v>
          </cell>
          <cell r="D4791" t="str">
            <v>UN</v>
          </cell>
          <cell r="E4791" t="str">
            <v>17,02</v>
          </cell>
        </row>
        <row r="4792">
          <cell r="B4792">
            <v>103876</v>
          </cell>
          <cell r="C4792" t="str">
            <v>COTOVELO EM BRONZE/LATÃO, DN 15 MM X 1/2", 90 GRAUS, SEM ANEL DE SOLDA, BOLSA X ROSCA F, INSTALADO EM RAMAL E SUB-RAMAL DE AQUECIMENTO SOLAR - FORNECIMENTO E INSTALAÇÃO. AF_04/2022</v>
          </cell>
          <cell r="D4792" t="str">
            <v>UN</v>
          </cell>
          <cell r="E4792" t="str">
            <v>22,97</v>
          </cell>
        </row>
        <row r="4793">
          <cell r="B4793">
            <v>103877</v>
          </cell>
          <cell r="C4793" t="str">
            <v>COTOVELO EM COBRE, DN 22 MM, 90 GRAUS, SEM ANEL DE SOLDA, INSTALADO EM RAMAL E SUB-RAMAL DE AQUECIMENTO SOLAR - FORNECIMENTO E INSTALAÇÃO. AF_04/2022</v>
          </cell>
          <cell r="D4793" t="str">
            <v>UN</v>
          </cell>
          <cell r="E4793" t="str">
            <v>27,08</v>
          </cell>
        </row>
        <row r="4794">
          <cell r="B4794">
            <v>103878</v>
          </cell>
          <cell r="C4794" t="str">
            <v>CURVA EM COBRE, DN 22 MM, 45 GRAUS, SEM ANEL DE SOLDA, BOLSA X BOLSA, INSTALADO EM RAMAL E SUB-RAMAL DE AQUECIMENTO SOLAR - FORNECIMENTO E INSTALAÇÃO. AF_04/2022</v>
          </cell>
          <cell r="D4794" t="str">
            <v>UN</v>
          </cell>
          <cell r="E4794" t="str">
            <v>26,75</v>
          </cell>
        </row>
        <row r="4795">
          <cell r="B4795">
            <v>103879</v>
          </cell>
          <cell r="C4795" t="str">
            <v>COTOVELO EM BRONZE/LATÃO, DN 22 MM X 1/2", 90 GRAUS, SEM ANEL DE SOLDA, BOLSA X ROSCA F, INSTALADO EM RAMAL E SUB-RAMAL DE AQUECIMENTO SOLAR - FORNECIMENTO E INSTALAÇÃO. AF_04/2022</v>
          </cell>
          <cell r="D4795" t="str">
            <v>UN</v>
          </cell>
          <cell r="E4795" t="str">
            <v>32,66</v>
          </cell>
        </row>
        <row r="4796">
          <cell r="B4796">
            <v>103880</v>
          </cell>
          <cell r="C4796" t="str">
            <v>COTOVELO EM BRONZE/LATÃO, DN 22 MM X 3/4", 90 GRAUS, SEM ANEL DE SOLDA, BOLSA X ROSCA F, INSTALADO EM RAMAL E SUB-RAMAL DE AQUECIMENTO SOLAR - FORNECIMENTO E INSTALAÇÃO. AF_04/2022</v>
          </cell>
          <cell r="D4796" t="str">
            <v>UN</v>
          </cell>
          <cell r="E4796" t="str">
            <v>36,40</v>
          </cell>
        </row>
        <row r="4797">
          <cell r="B4797">
            <v>103881</v>
          </cell>
          <cell r="C4797" t="str">
            <v>COTOVELO EM COBRE, DN 28 MM, 90 GRAUS, SEM ANEL DE SOLDA, INSTALADO EM RAMAL E SUB-RAMAL DE AQUECIMENTO SOLAR - FORNECIMENTO E INSTALAÇÃO. AF_04/2022</v>
          </cell>
          <cell r="D4797" t="str">
            <v>UN</v>
          </cell>
          <cell r="E4797" t="str">
            <v>38,86</v>
          </cell>
        </row>
        <row r="4798">
          <cell r="B4798">
            <v>103882</v>
          </cell>
          <cell r="C4798" t="str">
            <v>CURVA EM COBRE, DN 28 MM, 45 GRAUS, SEM ANEL DE SOLDA, BOLSA X BOLSA, INSTALADO EM RAMAL E SUB-RAMAL DE AQUECIMENTO SOLAR - FORNECIMENTO E INSTALAÇÃO. AF_04/2022</v>
          </cell>
          <cell r="D4798" t="str">
            <v>UN</v>
          </cell>
          <cell r="E4798" t="str">
            <v>36,81</v>
          </cell>
        </row>
        <row r="4799">
          <cell r="B4799">
            <v>103883</v>
          </cell>
          <cell r="C4799" t="str">
            <v>LUVA EM COBRE, DN 15 MM, SEM ANEL DE SOLDA, INSTALADO EM RAMAL E SUB-RAMAL DE AQUECIMENTO SOLAR - FORNECIMENTO E INSTALAÇÃO. AF_04/2022</v>
          </cell>
          <cell r="D4799" t="str">
            <v>UN</v>
          </cell>
          <cell r="E4799" t="str">
            <v>11,07</v>
          </cell>
        </row>
        <row r="4800">
          <cell r="B4800">
            <v>103884</v>
          </cell>
          <cell r="C4800" t="str">
            <v>LUVA PASSANTE EM COBRE, DN 15 MM, SEM ANEL DE SOLDA, INSTALADO EM RAMAL E SUB-RAMAL DE AQUECIMENTO SOLAR - FORNECIMENTO E INSTALAÇÃO. AF_04/2022</v>
          </cell>
          <cell r="D4800" t="str">
            <v>UN</v>
          </cell>
          <cell r="E4800" t="str">
            <v>11,11</v>
          </cell>
        </row>
        <row r="4801">
          <cell r="B4801">
            <v>103885</v>
          </cell>
          <cell r="C4801" t="str">
            <v>CURVA DE TRANSPOSIÇÃO EM BRONZE/LATÃO, DN 15 MM, SEM ANEL DE SOLDA, BOLSA X BOLSA, INSTALADO EM RAMAL E SUB-RAMAL DE AQUECIMENTO SOLAR - FORNECIMENTO E INSTALAÇÃO. AF_04/2022</v>
          </cell>
          <cell r="D4801" t="str">
            <v>UN</v>
          </cell>
          <cell r="E4801" t="str">
            <v>28,83</v>
          </cell>
        </row>
        <row r="4802">
          <cell r="B4802">
            <v>103886</v>
          </cell>
          <cell r="C4802" t="str">
            <v>JUNTA DE EXPANSÃO EM COBRE, DN 15 MM, PONTA X PONTA, INSTALADO EM RAMAL E SUB-RAMAL DE AQUECIMENTO SOLAR - FORNECIMENTO E INSTALAÇÃO. AF_04/2022</v>
          </cell>
          <cell r="D4802" t="str">
            <v>UN</v>
          </cell>
          <cell r="E4802" t="str">
            <v>521,62</v>
          </cell>
        </row>
        <row r="4803">
          <cell r="B4803">
            <v>103887</v>
          </cell>
          <cell r="C4803" t="str">
            <v>CONECTOR EM BRONZE/LATÃO, DN 15 MM X 1/2", SEM ANEL DE SOLDA, BOLSA X ROSCA F, INSTALADO EM RAMAL E SUB-RAMAL DE AQUECIMENTO SOLAR - FORNECIMENTO E INSTALAÇÃO. AF_04/2022</v>
          </cell>
          <cell r="D4803" t="str">
            <v>UN</v>
          </cell>
          <cell r="E4803" t="str">
            <v>21,42</v>
          </cell>
        </row>
        <row r="4804">
          <cell r="B4804">
            <v>103888</v>
          </cell>
          <cell r="C4804" t="str">
            <v>LUVA EM COBRE, DN 22 MM, SEM ANEL DE SOLDA, INSTALADO EM RAMAL E SUB-RAMAL DE AQUECIMENTO SOLAR - FORNECIMENTO E INSTALAÇÃO. AF_04/2022</v>
          </cell>
          <cell r="D4804" t="str">
            <v>UN</v>
          </cell>
          <cell r="E4804" t="str">
            <v>16,07</v>
          </cell>
        </row>
        <row r="4805">
          <cell r="B4805">
            <v>103889</v>
          </cell>
          <cell r="C4805" t="str">
            <v>LUVA PASSANTE EM COBRE, DN 22 MM, SEM ANEL DE SOLDA, INSTALADO EM RAMAL E SUB-RAMAL DE AQUECIMENTO SOLAR - FORNECIMENTO E INSTALAÇÃO. AF_04/2022</v>
          </cell>
          <cell r="D4805" t="str">
            <v>UN</v>
          </cell>
          <cell r="E4805" t="str">
            <v>17,60</v>
          </cell>
        </row>
        <row r="4806">
          <cell r="B4806">
            <v>103890</v>
          </cell>
          <cell r="C4806" t="str">
            <v>JUNTA DE EXPANSÃO EM COBRE, DN 22 MM, PONTA X PONTA, INSTALADO EM RAMAL E SUB-RAMAL DE AQUECIMENTO SOLAR - FORNECIMENTO E INSTALAÇÃO. AF_04/2022</v>
          </cell>
          <cell r="D4806" t="str">
            <v>UN</v>
          </cell>
          <cell r="E4806" t="str">
            <v>605,74</v>
          </cell>
        </row>
        <row r="4807">
          <cell r="B4807">
            <v>103891</v>
          </cell>
          <cell r="C4807" t="str">
            <v>CURVA DE TRANSPOSIÇÃO EM BRONZE/LATÃO, DN 22 MM, SEM ANEL DE SOLDA, BOLSA X BOLSA, INSTALADO EM RAMAL E SUB-RAMAL DE AQUECIMENTO SOLAR - FORNECIMENTO E INSTALAÇÃO. AF_04/2022</v>
          </cell>
          <cell r="D4807" t="str">
            <v>UN</v>
          </cell>
          <cell r="E4807" t="str">
            <v>56,55</v>
          </cell>
        </row>
        <row r="4808">
          <cell r="B4808">
            <v>103892</v>
          </cell>
          <cell r="C4808" t="str">
            <v>BUCHA DE REDUÇÃO EM COBRE, DN 22 MM X 15 MM, SEM ANEL DE SOLDA, PONTA X BOLSA, INSTALADO EM RAMAL E SUB-RAMAL DE AQUECIMENTO SOLAR - FORNECIMENTO E INSTALAÇÃO. AF_04/2022</v>
          </cell>
          <cell r="D4808" t="str">
            <v>UN</v>
          </cell>
          <cell r="E4808" t="str">
            <v>15,76</v>
          </cell>
        </row>
        <row r="4809">
          <cell r="B4809">
            <v>103893</v>
          </cell>
          <cell r="C4809" t="str">
            <v>CONECTOR EM BRONZE/LATÃO, DN 22 MM X 1/2", SEM ANEL DE SOLDA, BOLSA X ROSCA F, INSTALADO EM RAMAL E SUB-RAMAL DE AQUECIMENTO SOLAR - FORNECIMENTO E INSTALAÇÃO. AF_04/2022</v>
          </cell>
          <cell r="D4809" t="str">
            <v>UN</v>
          </cell>
          <cell r="E4809" t="str">
            <v>22,61</v>
          </cell>
        </row>
        <row r="4810">
          <cell r="B4810">
            <v>103894</v>
          </cell>
          <cell r="C4810" t="str">
            <v>CONECTOR EM BRONZE/LATÃO, DN 22 MM X 3/4", SEM ANEL DE SOLDA, BOLSA X ROSCA F, INSTALADO EM RAMAL E SUB-RAMAL DE AQUECIMENTO SOLAR - FORNECIMENTO E INSTALAÇÃO. AF_04/2022</v>
          </cell>
          <cell r="D4810" t="str">
            <v>UN</v>
          </cell>
          <cell r="E4810" t="str">
            <v>27,32</v>
          </cell>
        </row>
        <row r="4811">
          <cell r="B4811">
            <v>103895</v>
          </cell>
          <cell r="C4811" t="str">
            <v>LUVA EM COBRE, DN 28 MM, SEM ANEL DE SOLDA, INSTALADO EM RAMAL E SUB-RAMAL DE AQUECIMENTO SOLAR - FORNECIMENTO E INSTALAÇÃO. AF_04/2022</v>
          </cell>
          <cell r="D4811" t="str">
            <v>UN</v>
          </cell>
          <cell r="E4811" t="str">
            <v>24,08</v>
          </cell>
        </row>
        <row r="4812">
          <cell r="B4812">
            <v>103896</v>
          </cell>
          <cell r="C4812" t="str">
            <v>LUVA PASSANTE EM COBRE, DN 28 MM, SEM ANEL DE SOLDA, INSTALADO EM RAMAL E SUB-RAMAL DE AQUECIMENTO SOLAR - FORNECIMENTO E INSTALAÇÃO. AF_04/2022</v>
          </cell>
          <cell r="D4812" t="str">
            <v>UN</v>
          </cell>
          <cell r="E4812" t="str">
            <v>24,08</v>
          </cell>
        </row>
        <row r="4813">
          <cell r="B4813">
            <v>103897</v>
          </cell>
          <cell r="C4813" t="str">
            <v>CURVA DE TRANSPOSIÇÃO EM BRONZE/LATÃO, DN 28 MM, SEM ANEL DE SOLDA, BOLSA X BOLSA, INSTALADO EM RAMAL E SUB-RAMAL DE AQUECIMENTO SOLAR - FORNECIMENTO E INSTALAÇÃO. AF_04/2022</v>
          </cell>
          <cell r="D4813" t="str">
            <v>UN</v>
          </cell>
          <cell r="E4813" t="str">
            <v>95,70</v>
          </cell>
        </row>
        <row r="4814">
          <cell r="B4814">
            <v>103898</v>
          </cell>
          <cell r="C4814" t="str">
            <v>JUNTA DE EXPANSÃO EM COBRE, DN 28 MM, PONTA X PONTA, INSTALADO EM RAMAL E SUB-RAMAL DE AQUECIMENTO SOLAR - FORNECIMENTO E INSTALAÇÃO. AF_04/2022</v>
          </cell>
          <cell r="D4814" t="str">
            <v>UN</v>
          </cell>
          <cell r="E4814" t="str">
            <v>665,97</v>
          </cell>
        </row>
        <row r="4815">
          <cell r="B4815">
            <v>103899</v>
          </cell>
          <cell r="C4815" t="str">
            <v>CONECTOR EM BRONZE/LATÃO, DN 28 MM X 1/2", SEM ANEL DE SOLDA, BOLSA X ROSCA F, INSTALADO EM RAMAL E SUB-RAMAL DE AQUECIMENTO SOLAR - FORNECIMENTO E INSTALAÇÃO. AF_04/2022</v>
          </cell>
          <cell r="D4815" t="str">
            <v>UN</v>
          </cell>
          <cell r="E4815" t="str">
            <v>35,59</v>
          </cell>
        </row>
        <row r="4816">
          <cell r="B4816">
            <v>103900</v>
          </cell>
          <cell r="C4816" t="str">
            <v>BUCHA DE REDUÇÃO EM COBRE, DN 28 MM X 22 MM, SEM ANEL DE SOLDA, INSTALADO EM RAMAL E SUB-RAMAL DE AQUECIMENTO SOLAR - FORNECIMENTO E INSTALAÇÃO. AF_04/2022</v>
          </cell>
          <cell r="D4816" t="str">
            <v>UN</v>
          </cell>
          <cell r="E4816" t="str">
            <v>20,78</v>
          </cell>
        </row>
        <row r="4817">
          <cell r="B4817">
            <v>103901</v>
          </cell>
          <cell r="C4817" t="str">
            <v>TÊ EM COBRE, DN 15 MM, SEM ANEL DE SOLDA, INSTALADO EM RAMAL E SUB-RAMAL DE AQUECIMENTO SOLAR - FORNECIMENTO E INSTALAÇÃO. AF_04/2022</v>
          </cell>
          <cell r="D4817" t="str">
            <v>UN</v>
          </cell>
          <cell r="E4817" t="str">
            <v>23,09</v>
          </cell>
        </row>
        <row r="4818">
          <cell r="B4818">
            <v>103902</v>
          </cell>
          <cell r="C4818" t="str">
            <v>TÊ EM COBRE, DN 22 MM, SEM ANEL DE SOLDA, INSTALADO EM RAMAL E SUB-RAMAL DE AQUECIMENTO SOLAR - FORNECIMENTO E INSTALAÇÃO. AF_04/2022</v>
          </cell>
          <cell r="D4818" t="str">
            <v>UN</v>
          </cell>
          <cell r="E4818" t="str">
            <v>35,77</v>
          </cell>
        </row>
        <row r="4819">
          <cell r="B4819">
            <v>103903</v>
          </cell>
          <cell r="C4819" t="str">
            <v>TÊ EM COBRE, DN 28 MM, SEM ANEL DE SOLDA, INSTALADO EM RAMAL E SUB-RAMAL DE AQUECIMENTO SOLAR - FORNECIMENTO E INSTALAÇÃO. AF_04/2022</v>
          </cell>
          <cell r="D4819" t="str">
            <v>UN</v>
          </cell>
          <cell r="E4819" t="str">
            <v>49,86</v>
          </cell>
        </row>
        <row r="4820">
          <cell r="B4820">
            <v>97895</v>
          </cell>
          <cell r="C4820" t="str">
            <v>CAIXA ENTERRADA HIDRÁULICA RETANGULAR, EM CONCRETO PRÉ-MOLDADO, DIMENSÕES INTERNAS: 0,3X0,3X0,3 M. AF_12/2020</v>
          </cell>
          <cell r="D4820" t="str">
            <v>UN</v>
          </cell>
          <cell r="E4820" t="str">
            <v>176,82</v>
          </cell>
        </row>
        <row r="4821">
          <cell r="B4821">
            <v>97896</v>
          </cell>
          <cell r="C4821" t="str">
            <v>CAIXA ENTERRADA HIDRÁULICA RETANGULAR, EM CONCRETO PRÉ-MOLDADO, DIMENSÕES INTERNAS: 0,4X0,4X0,4 M. AF_12/2020</v>
          </cell>
          <cell r="D4821" t="str">
            <v>UN</v>
          </cell>
          <cell r="E4821" t="str">
            <v>327,36</v>
          </cell>
        </row>
        <row r="4822">
          <cell r="B4822">
            <v>97897</v>
          </cell>
          <cell r="C4822" t="str">
            <v>CAIXA ENTERRADA HIDRÁULICA RETANGULAR, EM CONCRETO PRÉ-MOLDADO, DIMENSÕES INTERNAS: 0,6X0,6X0,5 M. AF_12/2020</v>
          </cell>
          <cell r="D4822" t="str">
            <v>UN</v>
          </cell>
          <cell r="E4822" t="str">
            <v>423,88</v>
          </cell>
        </row>
        <row r="4823">
          <cell r="B4823">
            <v>97898</v>
          </cell>
          <cell r="C4823" t="str">
            <v>CAIXA ENTERRADA HIDRÁULICA RETANGULAR, EM CONCRETO PRÉ-MOLDADO, DIMENSÕES INTERNAS: 0,8X0,8X0,5 M. AF_12/2020</v>
          </cell>
          <cell r="D4823" t="str">
            <v>UN</v>
          </cell>
          <cell r="E4823" t="str">
            <v>819,61</v>
          </cell>
        </row>
        <row r="4824">
          <cell r="B4824">
            <v>97900</v>
          </cell>
          <cell r="C4824" t="str">
            <v>CAIXA ENTERRADA HIDRÁULICA RETANGULAR EM ALVENARIA COM TIJOLOS CERÂMICOS MACIÇOS, DIMENSÕES INTERNAS: 0,3X0,3X0,3 M PARA REDE DE ESGOTO. AF_12/2020</v>
          </cell>
          <cell r="D4824" t="str">
            <v>UN</v>
          </cell>
          <cell r="E4824" t="str">
            <v>176,19</v>
          </cell>
        </row>
        <row r="4825">
          <cell r="B4825">
            <v>97901</v>
          </cell>
          <cell r="C4825" t="str">
            <v>CAIXA ENTERRADA HIDRÁULICA RETANGULAR EM ALVENARIA COM TIJOLOS CERÂMICOS MACIÇOS, DIMENSÕES INTERNAS: 0,4X0,4X0,4 M PARA REDE DE ESGOTO. AF_12/2020</v>
          </cell>
          <cell r="D4825" t="str">
            <v>UN</v>
          </cell>
          <cell r="E4825" t="str">
            <v>276,85</v>
          </cell>
        </row>
        <row r="4826">
          <cell r="B4826">
            <v>97902</v>
          </cell>
          <cell r="C4826" t="str">
            <v>CAIXA ENTERRADA HIDRÁULICA RETANGULAR EM ALVENARIA COM TIJOLOS CERÂMICOS MACIÇOS, DIMENSÕES INTERNAS: 0,6X0,6X0,6 M PARA REDE DE ESGOTO. AF_12/2020</v>
          </cell>
          <cell r="D4826" t="str">
            <v>UN</v>
          </cell>
          <cell r="E4826" t="str">
            <v>541,44</v>
          </cell>
        </row>
        <row r="4827">
          <cell r="B4827">
            <v>97903</v>
          </cell>
          <cell r="C4827" t="str">
            <v>CAIXA ENTERRADA HIDRÁULICA RETANGULAR EM ALVENARIA COM TIJOLOS CERÂMICOS MACIÇOS, DIMENSÕES INTERNAS: 0,8X0,8X0,6 M PARA REDE DE ESGOTO. AF_12/2020</v>
          </cell>
          <cell r="D4827" t="str">
            <v>UN</v>
          </cell>
          <cell r="E4827" t="str">
            <v>752,86</v>
          </cell>
        </row>
        <row r="4828">
          <cell r="B4828">
            <v>97904</v>
          </cell>
          <cell r="C4828" t="str">
            <v>CAIXA ENTERRADA HIDRÁULICA RETANGULAR EM ALVENARIA COM TIJOLOS CERÂMICOS MACIÇOS, DIMENSÕES INTERNAS: 1X1X0,6 M PARA REDE DE ESGOTO. AF_12/2020</v>
          </cell>
          <cell r="D4828" t="str">
            <v>UN</v>
          </cell>
          <cell r="E4828" t="str">
            <v>899,13</v>
          </cell>
        </row>
        <row r="4829">
          <cell r="B4829">
            <v>97905</v>
          </cell>
          <cell r="C4829" t="str">
            <v>CAIXA ENTERRADA HIDRÁULICA RETANGULAR, EM ALVENARIA COM BLOCOS DE CONCRETO, DIMENSÕES INTERNAS: 0,4X0,4X0,4 M PARA REDE DE ESGOTO. AF_12/2020</v>
          </cell>
          <cell r="D4829" t="str">
            <v>UN</v>
          </cell>
          <cell r="E4829" t="str">
            <v>218,34</v>
          </cell>
        </row>
        <row r="4830">
          <cell r="B4830">
            <v>97906</v>
          </cell>
          <cell r="C4830" t="str">
            <v>CAIXA ENTERRADA HIDRÁULICA RETANGULAR, EM ALVENARIA COM BLOCOS DE CONCRETO, DIMENSÕES INTERNAS: 0,6X0,6X0,6 M PARA REDE DE ESGOTO. AF_12/2020</v>
          </cell>
          <cell r="D4830" t="str">
            <v>UN</v>
          </cell>
          <cell r="E4830" t="str">
            <v>407,43</v>
          </cell>
        </row>
        <row r="4831">
          <cell r="B4831">
            <v>97907</v>
          </cell>
          <cell r="C4831" t="str">
            <v>CAIXA ENTERRADA HIDRÁULICA RETANGULAR, EM ALVENARIA COM BLOCOS DE CONCRETO, DIMENSÕES INTERNAS: 0,8X0,8X0,6 M PARA REDE DE ESGOTO. AF_12/2020</v>
          </cell>
          <cell r="D4831" t="str">
            <v>UN</v>
          </cell>
          <cell r="E4831" t="str">
            <v>581,85</v>
          </cell>
        </row>
        <row r="4832">
          <cell r="B4832">
            <v>97908</v>
          </cell>
          <cell r="C4832" t="str">
            <v>CAIXA ENTERRADA HIDRÁULICA RETANGULAR, EM ALVENARIA COM BLOCOS DE CONCRETO, DIMENSÕES INTERNAS: 1X1X0,6 M PARA REDE DE ESGOTO. AF_12/2020</v>
          </cell>
          <cell r="D4832" t="str">
            <v>UN</v>
          </cell>
          <cell r="E4832" t="str">
            <v>696,79</v>
          </cell>
        </row>
        <row r="4833">
          <cell r="B4833">
            <v>98102</v>
          </cell>
          <cell r="C4833" t="str">
            <v>CAIXA DE GORDURA SIMPLES, CIRCULAR, EM CONCRETO PRÉ-MOLDADO, DIÂMETRO INTERNO = 0,4 M, ALTURA INTERNA = 0,4 M. AF_12/2020</v>
          </cell>
          <cell r="D4833" t="str">
            <v>UN</v>
          </cell>
          <cell r="E4833" t="str">
            <v>167,42</v>
          </cell>
        </row>
        <row r="4834">
          <cell r="B4834">
            <v>98104</v>
          </cell>
          <cell r="C4834" t="str">
            <v>CAIXA DE GORDURA SIMPLES (CAPACIDADE: 36L), RETANGULAR, EM ALVENARIA COM TIJOLOS CERÂMICOS MACIÇOS, DIMENSÕES INTERNAS = 0,2X0,4 M, ALTURA INTERNA = 0,8 M. AF_12/2020</v>
          </cell>
          <cell r="D4834" t="str">
            <v>UN</v>
          </cell>
          <cell r="E4834" t="str">
            <v>349,92</v>
          </cell>
        </row>
        <row r="4835">
          <cell r="B4835">
            <v>98105</v>
          </cell>
          <cell r="C4835" t="str">
            <v>CAIXA DE GORDURA DUPLA (CAPACIDADE: 126 L), RETANGULAR, EM ALVENARIA COM TIJOLOS CERÂMICOS MACIÇOS, DIMENSÕES INTERNAS = 0,4X0,7 M, ALTURA INTERNA = 0,8 M. AF_12/2020</v>
          </cell>
          <cell r="D4835" t="str">
            <v>UN</v>
          </cell>
          <cell r="E4835" t="str">
            <v>606,93</v>
          </cell>
        </row>
        <row r="4836">
          <cell r="B4836">
            <v>98106</v>
          </cell>
          <cell r="C4836" t="str">
            <v>CAIXA DE GORDURA ESPECIAL (CAPACIDADE: 312 L - PARA ATÉ 146 PESSOAS SERVIDAS NO PICO), RETANGULAR, EM ALVENARIA COM TIJOLOS CERÂMICOS MACIÇOS, DIMENSÕES INTERNAS = 0,4X1,2 M, ALTURA INTERNA = 1 M. AF_12/2020</v>
          </cell>
          <cell r="D4836" t="str">
            <v>UN</v>
          </cell>
          <cell r="E4836" t="str">
            <v>1.001,81</v>
          </cell>
        </row>
        <row r="4837">
          <cell r="B4837">
            <v>98107</v>
          </cell>
          <cell r="C4837" t="str">
            <v>CAIXA DE GORDURA SIMPLES (CAPACIDADE: 36 L), RETANGULAR, EM ALVENARIA COM BLOCOS DE CONCRETO, DIMENSÕES INTERNAS = 0,2X0,4 M, ALTURA INTERNA = 0,8 M. AF_12/2020</v>
          </cell>
          <cell r="D4837" t="str">
            <v>UN</v>
          </cell>
          <cell r="E4837" t="str">
            <v>246,22</v>
          </cell>
        </row>
        <row r="4838">
          <cell r="B4838">
            <v>98108</v>
          </cell>
          <cell r="C4838" t="str">
            <v>CAIXA DE GORDURA DUPLA (CAPACIDADE: 126 L), RETANGULAR, EM ALVENARIA COM BLOCOS DE CONCRETO, DIMENSÕES INTERNAS = 0,4X0,7 M, ALTURA INTERNA = 0,8 M. AF_12/2020</v>
          </cell>
          <cell r="D4838" t="str">
            <v>UN</v>
          </cell>
          <cell r="E4838" t="str">
            <v>439,49</v>
          </cell>
        </row>
        <row r="4839">
          <cell r="B4839">
            <v>99250</v>
          </cell>
          <cell r="C4839" t="str">
            <v>CAIXA ENTERRADA HIDRÁULICA RETANGULAR EM ALVENARIA COM TIJOLOS CERÂMICOS MACIÇOS, DIMENSÕES INTERNAS: 0,3X0,3X0,3 M PARA REDE DE DRENAGEM. AF_12/2020</v>
          </cell>
          <cell r="D4839" t="str">
            <v>UN</v>
          </cell>
          <cell r="E4839" t="str">
            <v>171,03</v>
          </cell>
        </row>
        <row r="4840">
          <cell r="B4840">
            <v>99251</v>
          </cell>
          <cell r="C4840" t="str">
            <v>CAIXA ENTERRADA HIDRÁULICA RETANGULAR EM ALVENARIA COM TIJOLOS CERÂMICOS MACIÇOS, DIMENSÕES INTERNAS: 0,4X0,4X0,4 M PARA REDE DE DRENAGEM. AF_12/2020</v>
          </cell>
          <cell r="D4840" t="str">
            <v>UN</v>
          </cell>
          <cell r="E4840" t="str">
            <v>268,01</v>
          </cell>
        </row>
        <row r="4841">
          <cell r="B4841">
            <v>99253</v>
          </cell>
          <cell r="C4841" t="str">
            <v>CAIXA ENTERRADA HIDRÁULICA RETANGULAR EM ALVENARIA COM TIJOLOS CERÂMICOS MACIÇOS, DIMENSÕES INTERNAS: 0,6X0,6X0,6 M PARA REDE DE DRENAGEM. AF_12/2020</v>
          </cell>
          <cell r="D4841" t="str">
            <v>UN</v>
          </cell>
          <cell r="E4841" t="str">
            <v>521,58</v>
          </cell>
        </row>
        <row r="4842">
          <cell r="B4842">
            <v>99255</v>
          </cell>
          <cell r="C4842" t="str">
            <v>CAIXA ENTERRADA HIDRÁULICA RETANGULAR EM ALVENARIA COM TIJOLOS CERÂMICOS MACIÇOS, DIMENSÕES INTERNAS: 0,8X0,8X0,6 M PARA REDE DE DRENAGEM. AF_12/2020</v>
          </cell>
          <cell r="D4842" t="str">
            <v>UN</v>
          </cell>
          <cell r="E4842" t="str">
            <v>725,63</v>
          </cell>
        </row>
        <row r="4843">
          <cell r="B4843">
            <v>99257</v>
          </cell>
          <cell r="C4843" t="str">
            <v>CAIXA ENTERRADA HIDRÁULICA RETANGULAR EM ALVENARIA COM TIJOLOS CERÂMICOS MACIÇOS, DIMENSÕES INTERNAS: 1X1X0,6 M PARA REDE DE DRENAGEM. AF_12/2020</v>
          </cell>
          <cell r="D4843" t="str">
            <v>UN</v>
          </cell>
          <cell r="E4843" t="str">
            <v>863,91</v>
          </cell>
        </row>
        <row r="4844">
          <cell r="B4844">
            <v>99258</v>
          </cell>
          <cell r="C4844" t="str">
            <v>CAIXA ENTERRADA HIDRÁULICA RETANGULAR, EM ALVENARIA COM BLOCOS DE CONCRETO, DIMENSÕES INTERNAS: 0,4X0,4X0,4 M PARA REDE DE DRENAGEM. AF_12/2020</v>
          </cell>
          <cell r="D4844" t="str">
            <v>UN</v>
          </cell>
          <cell r="E4844" t="str">
            <v>212,73</v>
          </cell>
        </row>
        <row r="4845">
          <cell r="B4845">
            <v>99260</v>
          </cell>
          <cell r="C4845" t="str">
            <v>CAIXA ENTERRADA HIDRÁULICA RETANGULAR, EM ALVENARIA COM BLOCOS DE CONCRETO, DIMENSÕES INTERNAS: 0,6X0,6X0,6 M PARA REDE DE DRENAGEM. AF_12/2020</v>
          </cell>
          <cell r="D4845" t="str">
            <v>UN</v>
          </cell>
          <cell r="E4845" t="str">
            <v>394,93</v>
          </cell>
        </row>
        <row r="4846">
          <cell r="B4846">
            <v>99262</v>
          </cell>
          <cell r="C4846" t="str">
            <v>CAIXA ENTERRADA HIDRÁULICA RETANGULAR, EM ALVENARIA COM BLOCOS DE CONCRETO, DIMENSÕES INTERNAS: 0,8X0,8X0,6 M PARA REDE DE DRENAGEM. AF_12/2020</v>
          </cell>
          <cell r="D4846" t="str">
            <v>UN</v>
          </cell>
          <cell r="E4846" t="str">
            <v>564,00</v>
          </cell>
        </row>
        <row r="4847">
          <cell r="B4847">
            <v>99264</v>
          </cell>
          <cell r="C4847" t="str">
            <v>CAIXA ENTERRADA HIDRÁULICA RETANGULAR, EM ALVENARIA COM BLOCOS DE CONCRETO, DIMENSÕES INTERNAS: 1X1X0,6 M PARA REDE DE DRENAGEM. AF_12/2020</v>
          </cell>
          <cell r="D4847" t="str">
            <v>UN</v>
          </cell>
          <cell r="E4847" t="str">
            <v>672,67</v>
          </cell>
        </row>
        <row r="4848">
          <cell r="B4848">
            <v>102587</v>
          </cell>
          <cell r="C4848" t="str">
            <v>FURO EM CAIXA D'ÁGUA COM ESPESSURA DE 2 ATÉ 5 MM E DIÂMETRO DE 15 MM. AF_06/2021</v>
          </cell>
          <cell r="D4848" t="str">
            <v>UN</v>
          </cell>
          <cell r="E4848" t="str">
            <v>2,84</v>
          </cell>
        </row>
        <row r="4849">
          <cell r="B4849">
            <v>102588</v>
          </cell>
          <cell r="C4849" t="str">
            <v>FURO EM CAIXA D'ÁGUA COM ESPESSURA DE 6 ATÉ 8 MM E DIÂMETRO DE 15 MM. AF_06/2021</v>
          </cell>
          <cell r="D4849" t="str">
            <v>UN</v>
          </cell>
          <cell r="E4849" t="str">
            <v>4,12</v>
          </cell>
        </row>
        <row r="4850">
          <cell r="B4850">
            <v>102589</v>
          </cell>
          <cell r="C4850" t="str">
            <v>FURO EM CAIXA D'ÁGUA COM ESPESSURA DE 2 ATÉ 5 MM E DIÂMETRO DE 20 MM. AF_06/2021</v>
          </cell>
          <cell r="D4850" t="str">
            <v>UN</v>
          </cell>
          <cell r="E4850" t="str">
            <v>3,17</v>
          </cell>
        </row>
        <row r="4851">
          <cell r="B4851">
            <v>102590</v>
          </cell>
          <cell r="C4851" t="str">
            <v>FURO EM CAIXA D'ÁGUA COM ESPESSURA DE 6 ATÉ 8 MM E DIÂMETRO DE 20 MM. AF_06/2021</v>
          </cell>
          <cell r="D4851" t="str">
            <v>UN</v>
          </cell>
          <cell r="E4851" t="str">
            <v>4,44</v>
          </cell>
        </row>
        <row r="4852">
          <cell r="B4852">
            <v>102591</v>
          </cell>
          <cell r="C4852" t="str">
            <v>FURO EM CAIXA D'ÁGUA COM ESPESSURA DE 2 ATÉ 5 MM E DIÂMETRO DE 25 MM. AF_06/2021</v>
          </cell>
          <cell r="D4852" t="str">
            <v>UN</v>
          </cell>
          <cell r="E4852" t="str">
            <v>3,48</v>
          </cell>
        </row>
        <row r="4853">
          <cell r="B4853">
            <v>102592</v>
          </cell>
          <cell r="C4853" t="str">
            <v>FURO EM CAIXA D'ÁGUA COM ESPESSURA DE 6 ATÉ 8 MM E DIÂMETRO DE 25 MM. AF_06/2021</v>
          </cell>
          <cell r="D4853" t="str">
            <v>UN</v>
          </cell>
          <cell r="E4853" t="str">
            <v>4,76</v>
          </cell>
        </row>
        <row r="4854">
          <cell r="B4854">
            <v>102593</v>
          </cell>
          <cell r="C4854" t="str">
            <v>FURO EM CAIXA D'ÁGUA COM ESPESSURA DE 2 ATÉ 5 MM E DIÂMETRO DE 32 MM. AF_06/2021</v>
          </cell>
          <cell r="D4854" t="str">
            <v>UN</v>
          </cell>
          <cell r="E4854" t="str">
            <v>3,93</v>
          </cell>
        </row>
        <row r="4855">
          <cell r="B4855">
            <v>102594</v>
          </cell>
          <cell r="C4855" t="str">
            <v>FURO EM CAIXA D'ÁGUA COM ESPESSURA DE 6 ATÉ 8 MM E DIÂMETRO DE 32 MM. AF_06/2021</v>
          </cell>
          <cell r="D4855" t="str">
            <v>UN</v>
          </cell>
          <cell r="E4855" t="str">
            <v>5,21</v>
          </cell>
        </row>
        <row r="4856">
          <cell r="B4856">
            <v>102595</v>
          </cell>
          <cell r="C4856" t="str">
            <v>FURO EM CAIXA D'ÁGUA COM ESPESSURA DE 2 ATÉ 5 MM E DIÂMETRO DE 40 MM. AF_06/2021</v>
          </cell>
          <cell r="D4856" t="str">
            <v>UN</v>
          </cell>
          <cell r="E4856" t="str">
            <v>4,45</v>
          </cell>
        </row>
        <row r="4857">
          <cell r="B4857">
            <v>102596</v>
          </cell>
          <cell r="C4857" t="str">
            <v>FURO EM CAIXA D'ÁGUA COM ESPESSURA DE 6 ATÉ 8 MM E DIÂMETRO DE 40 MM. AF_06/2021</v>
          </cell>
          <cell r="D4857" t="str">
            <v>UN</v>
          </cell>
          <cell r="E4857" t="str">
            <v>5,72</v>
          </cell>
        </row>
        <row r="4858">
          <cell r="B4858">
            <v>102597</v>
          </cell>
          <cell r="C4858" t="str">
            <v>FURO EM CAIXA D'ÁGUA COM ESPESSURA DE 2 ATÉ 5 MM E DIÂMETRO DE 50 MM. AF_06/2021</v>
          </cell>
          <cell r="D4858" t="str">
            <v>UN</v>
          </cell>
          <cell r="E4858" t="str">
            <v>5,09</v>
          </cell>
        </row>
        <row r="4859">
          <cell r="B4859">
            <v>102598</v>
          </cell>
          <cell r="C4859" t="str">
            <v>FURO EM CAIXA D'ÁGUA COM ESPESSURA DE 6 ATÉ 8 MM E DIÂMETRO DE 50 MM. AF_06/2021</v>
          </cell>
          <cell r="D4859" t="str">
            <v>UN</v>
          </cell>
          <cell r="E4859" t="str">
            <v>6,36</v>
          </cell>
        </row>
        <row r="4860">
          <cell r="B4860">
            <v>102599</v>
          </cell>
          <cell r="C4860" t="str">
            <v>FURO EM CAIXA D'ÁGUA COM ESPESSURA DE 2 ATÉ 5 MM E DIÂMETRO DE 60 MM. AF_06/2021</v>
          </cell>
          <cell r="D4860" t="str">
            <v>UN</v>
          </cell>
          <cell r="E4860" t="str">
            <v>5,73</v>
          </cell>
        </row>
        <row r="4861">
          <cell r="B4861">
            <v>102600</v>
          </cell>
          <cell r="C4861" t="str">
            <v>FURO EM CAIXA D'ÁGUA COM ESPESSURA DE 6 ATÉ 8 MM E DIÂMETRO DE 60 MM. AF_06/2021</v>
          </cell>
          <cell r="D4861" t="str">
            <v>UN</v>
          </cell>
          <cell r="E4861" t="str">
            <v>7,00</v>
          </cell>
        </row>
        <row r="4862">
          <cell r="B4862">
            <v>102601</v>
          </cell>
          <cell r="C4862" t="str">
            <v>FURO EM CAIXA D'ÁGUA COM ESPESSURA DE 2 ATÉ 5 MM E DIÂMETRO DE 75 MM. AF_06/2021</v>
          </cell>
          <cell r="D4862" t="str">
            <v>UN</v>
          </cell>
          <cell r="E4862" t="str">
            <v>6,69</v>
          </cell>
        </row>
        <row r="4863">
          <cell r="B4863">
            <v>102602</v>
          </cell>
          <cell r="C4863" t="str">
            <v>FURO EM CAIXA D'ÁGUA COM ESPESSURA DE 6 ATÉ 8 MM E DIÂMETRO DE 75 MM. AF_06/2021</v>
          </cell>
          <cell r="D4863" t="str">
            <v>UN</v>
          </cell>
          <cell r="E4863" t="str">
            <v>7,97</v>
          </cell>
        </row>
        <row r="4864">
          <cell r="B4864">
            <v>102603</v>
          </cell>
          <cell r="C4864" t="str">
            <v>FURO EM CAIXA D'ÁGUA COM ESPESSURA DE 2 ATÉ 5 MM E DIÂMETRO DE 100 MM. AF_06/2021</v>
          </cell>
          <cell r="D4864" t="str">
            <v>UN</v>
          </cell>
          <cell r="E4864" t="str">
            <v>8,31</v>
          </cell>
        </row>
        <row r="4865">
          <cell r="B4865">
            <v>102604</v>
          </cell>
          <cell r="C4865" t="str">
            <v>FURO EM CAIXA D'ÁGUA COM ESPESSURA DE 6 ATÉ 8 MM E DIÂMETRO DE 100 MM. AF_06/2021</v>
          </cell>
          <cell r="D4865" t="str">
            <v>UN</v>
          </cell>
          <cell r="E4865" t="str">
            <v>9,57</v>
          </cell>
        </row>
        <row r="4866">
          <cell r="B4866">
            <v>102605</v>
          </cell>
          <cell r="C4866" t="str">
            <v>CAIXA D´ÁGUA EM POLIETILENO, 500 LITROS - FORNECIMENTO E INSTALAÇÃO. AF_06/2021</v>
          </cell>
          <cell r="D4866" t="str">
            <v>UN</v>
          </cell>
          <cell r="E4866" t="str">
            <v>264,94</v>
          </cell>
        </row>
        <row r="4867">
          <cell r="B4867">
            <v>102606</v>
          </cell>
          <cell r="C4867" t="str">
            <v>CAIXA D´ÁGUA EM POLIETILENO, 750 LITROS - FORNECIMENTO E INSTALAÇÃO. AF_06/2021</v>
          </cell>
          <cell r="D4867" t="str">
            <v>UN</v>
          </cell>
          <cell r="E4867" t="str">
            <v>452,28</v>
          </cell>
        </row>
        <row r="4868">
          <cell r="B4868">
            <v>102607</v>
          </cell>
          <cell r="C4868" t="str">
            <v>CAIXA D´ÁGUA EM POLIETILENO, 1000 LITROS - FORNECIMENTO E INSTALAÇÃO. AF_06/2021</v>
          </cell>
          <cell r="D4868" t="str">
            <v>UN</v>
          </cell>
          <cell r="E4868" t="str">
            <v>460,14</v>
          </cell>
        </row>
        <row r="4869">
          <cell r="B4869">
            <v>102608</v>
          </cell>
          <cell r="C4869" t="str">
            <v>CAIXA D´ÁGUA EM POLIETILENO, 1500 LITROS - FORNECIMENTO E INSTALAÇÃO. AF_06/2021</v>
          </cell>
          <cell r="D4869" t="str">
            <v>UN</v>
          </cell>
          <cell r="E4869" t="str">
            <v>930,25</v>
          </cell>
        </row>
        <row r="4870">
          <cell r="B4870">
            <v>102609</v>
          </cell>
          <cell r="C4870" t="str">
            <v>CAIXA D´ÁGUA EM POLIETILENO, 2000 LITROS - FORNECIMENTO E INSTALAÇÃO. AF_06/2021</v>
          </cell>
          <cell r="D4870" t="str">
            <v>UN</v>
          </cell>
          <cell r="E4870" t="str">
            <v>1.046,66</v>
          </cell>
        </row>
        <row r="4871">
          <cell r="B4871">
            <v>102611</v>
          </cell>
          <cell r="C4871" t="str">
            <v>CAIXA D´ÁGUA EM POLIÉSTER REFORÇADO COM FIBRA DE VIDRO, 500 LITROS - FORNECIMENTO E INSTALAÇÃO. AF_06/2021</v>
          </cell>
          <cell r="D4871" t="str">
            <v>UN</v>
          </cell>
          <cell r="E4871" t="str">
            <v>448,68</v>
          </cell>
        </row>
        <row r="4872">
          <cell r="B4872">
            <v>102613</v>
          </cell>
          <cell r="C4872" t="str">
            <v>CAIXA D´ÁGUA EM POLIÉSTER REFORÇADO COM FIBRA DE VIDRO, 1000 LITROS - FORNECIMENTO E INSTALAÇÃO. AF_06/2021</v>
          </cell>
          <cell r="D4872" t="str">
            <v>UN</v>
          </cell>
          <cell r="E4872" t="str">
            <v>616,47</v>
          </cell>
        </row>
        <row r="4873">
          <cell r="B4873">
            <v>102614</v>
          </cell>
          <cell r="C4873" t="str">
            <v>CAIXA D´ÁGUA EM POLIÉSTER REFORÇADO COM FIBRA DE VIDRO, 1500 LITROS - FORNECIMENTO E INSTALAÇÃO. AF_06/2021</v>
          </cell>
          <cell r="D4873" t="str">
            <v>UN</v>
          </cell>
          <cell r="E4873" t="str">
            <v>998,11</v>
          </cell>
        </row>
        <row r="4874">
          <cell r="B4874">
            <v>102615</v>
          </cell>
          <cell r="C4874" t="str">
            <v>CAIXA D´ÁGUA EM POLIÉSTER REFORÇADO COM FIBRA DE VIDRO, 2000 LITROS - FORNECIMENTO E INSTALAÇÃO. AF_06/2021</v>
          </cell>
          <cell r="D4874" t="str">
            <v>UN</v>
          </cell>
          <cell r="E4874" t="str">
            <v>1.286,34</v>
          </cell>
        </row>
        <row r="4875">
          <cell r="B4875">
            <v>102617</v>
          </cell>
          <cell r="C4875" t="str">
            <v>CAIXA D´ÁGUA EM POLIÉSTER REFORÇADO COM FIBRA DE VIDRO, 5000 LITROS - FORNECIMENTO E INSTALAÇÃO. AF_06/2021</v>
          </cell>
          <cell r="D4875" t="str">
            <v>UN</v>
          </cell>
          <cell r="E4875" t="str">
            <v>3.293,47</v>
          </cell>
        </row>
        <row r="4876">
          <cell r="B4876">
            <v>102619</v>
          </cell>
          <cell r="C4876" t="str">
            <v>CAIXA D´ÁGUA EM POLIÉSTER REFORÇADO COM FIBRA DE VIDRO, 10000 LITROS - FORNECIMENTO E INSTALAÇÃO. AF_06/2021</v>
          </cell>
          <cell r="D4876" t="str">
            <v>UN</v>
          </cell>
          <cell r="E4876" t="str">
            <v>6.345,06</v>
          </cell>
        </row>
        <row r="4877">
          <cell r="B4877">
            <v>102622</v>
          </cell>
          <cell r="C4877" t="str">
            <v>CAIXA D´ÁGUA EM POLIETILENO, 500 LITROS (INCLUSOS TUBOS, CONEXÕES E TORNEIRA DE BÓIA) - FORNECIMENTO E INSTALAÇÃO. AF_06/2021</v>
          </cell>
          <cell r="D4877" t="str">
            <v>UN</v>
          </cell>
          <cell r="E4877" t="str">
            <v>591,51</v>
          </cell>
        </row>
        <row r="4878">
          <cell r="B4878">
            <v>102623</v>
          </cell>
          <cell r="C4878" t="str">
            <v>CAIXA D´ÁGUA EM POLIETILENO, 1000 LITROS (INCLUSOS TUBOS, CONEXÕES E TORNEIRA DE BÓIA) - FORNECIMENTO E INSTALAÇÃO. AF_06/2021</v>
          </cell>
          <cell r="D4878" t="str">
            <v>UN</v>
          </cell>
          <cell r="E4878" t="str">
            <v>838,80</v>
          </cell>
        </row>
        <row r="4879">
          <cell r="B4879">
            <v>89482</v>
          </cell>
          <cell r="C4879" t="str">
            <v>CAIXA SIFONADA, PVC, DN 100 X 100 X 50 MM, FORNECIDA E INSTALADA EM RAMAIS DE ENCAMINHAMENTO DE ÁGUA PLUVIAL. AF_12/2014</v>
          </cell>
          <cell r="D4879" t="str">
            <v>UN</v>
          </cell>
          <cell r="E4879" t="str">
            <v>39,30</v>
          </cell>
        </row>
        <row r="4880">
          <cell r="B4880">
            <v>89491</v>
          </cell>
          <cell r="C4880" t="str">
            <v>CAIXA SIFONADA, PVC, DN 150 X 185 X 75 MM, FORNECIDA E INSTALADA EM RAMAIS DE ENCAMINHAMENTO DE ÁGUA PLUVIAL. AF_12/2014</v>
          </cell>
          <cell r="D4880" t="str">
            <v>UN</v>
          </cell>
          <cell r="E4880" t="str">
            <v>94,38</v>
          </cell>
        </row>
        <row r="4881">
          <cell r="B4881">
            <v>89495</v>
          </cell>
          <cell r="C4881" t="str">
            <v>RALO SIFONADO, PVC, DN 100 X 40 MM, JUNTA SOLDÁVEL, FORNECIDO E INSTALADO EM RAMAIS DE ENCAMINHAMENTO DE ÁGUA PLUVIAL. AF_12/2014</v>
          </cell>
          <cell r="D4881" t="str">
            <v>UN</v>
          </cell>
          <cell r="E4881" t="str">
            <v>16,22</v>
          </cell>
        </row>
        <row r="4882">
          <cell r="B4882">
            <v>89707</v>
          </cell>
          <cell r="C4882" t="str">
            <v>CAIXA SIFONADA, PVC, DN 100 X 100 X 50 MM, JUNTA ELÁSTICA, FORNECIDA E INSTALADA EM RAMAL DE DESCARGA OU EM RAMAL DE ESGOTO SANITÁRIO. AF_12/2014</v>
          </cell>
          <cell r="D4882" t="str">
            <v>UN</v>
          </cell>
          <cell r="E4882" t="str">
            <v>43,46</v>
          </cell>
        </row>
        <row r="4883">
          <cell r="B4883">
            <v>89708</v>
          </cell>
          <cell r="C4883" t="str">
            <v>CAIXA SIFONADA, PVC, DN 150 X 185 X 75 MM, JUNTA ELÁSTICA, FORNECIDA E INSTALADA EM RAMAL DE DESCARGA OU EM RAMAL DE ESGOTO SANITÁRIO. AF_12/2014</v>
          </cell>
          <cell r="D4883" t="str">
            <v>UN</v>
          </cell>
          <cell r="E4883" t="str">
            <v>101,13</v>
          </cell>
        </row>
        <row r="4884">
          <cell r="B4884">
            <v>89709</v>
          </cell>
          <cell r="C4884" t="str">
            <v>RALO SIFONADO, PVC, DN 100 X 40 MM, JUNTA SOLDÁVEL, FORNECIDO E INSTALADO EM RAMAL DE DESCARGA OU EM RAMAL DE ESGOTO SANITÁRIO. AF_12/2014</v>
          </cell>
          <cell r="D4884" t="str">
            <v>UN</v>
          </cell>
          <cell r="E4884" t="str">
            <v>17,65</v>
          </cell>
        </row>
        <row r="4885">
          <cell r="B4885">
            <v>89710</v>
          </cell>
          <cell r="C4885" t="str">
            <v>RALO SECO, PVC, DN 100 X 40 MM, JUNTA SOLDÁVEL, FORNECIDO E INSTALADO EM RAMAL DE DESCARGA OU EM RAMAL DE ESGOTO SANITÁRIO. AF_12/2014</v>
          </cell>
          <cell r="D4885" t="str">
            <v>UN</v>
          </cell>
          <cell r="E4885" t="str">
            <v>14,70</v>
          </cell>
        </row>
        <row r="4886">
          <cell r="B4886">
            <v>86872</v>
          </cell>
          <cell r="C4886" t="str">
            <v>TANQUE DE LOUÇA BRANCA COM COLUNA, 30L OU EQUIVALENTE - FORNECIMENTO E INSTALAÇÃO. AF_01/2020</v>
          </cell>
          <cell r="D4886" t="str">
            <v>UN</v>
          </cell>
          <cell r="E4886" t="str">
            <v>685,43</v>
          </cell>
        </row>
        <row r="4887">
          <cell r="B4887">
            <v>86874</v>
          </cell>
          <cell r="C4887" t="str">
            <v>TANQUE DE LOUÇA BRANCA SUSPENSO, 18L OU EQUIVALENTE - FORNECIMENTO E INSTALAÇÃO. AF_01/2020</v>
          </cell>
          <cell r="D4887" t="str">
            <v>UN</v>
          </cell>
          <cell r="E4887" t="str">
            <v>480,77</v>
          </cell>
        </row>
        <row r="4888">
          <cell r="B4888">
            <v>86875</v>
          </cell>
          <cell r="C4888" t="str">
            <v>TANQUE DE MÁRMORE SINTÉTICO COM COLUNA, 22L OU EQUIVALENTE   FORNECIMENTO E INSTALAÇÃO. AF_01/2020</v>
          </cell>
          <cell r="D4888" t="str">
            <v>UN</v>
          </cell>
          <cell r="E4888" t="str">
            <v>525,73</v>
          </cell>
        </row>
        <row r="4889">
          <cell r="B4889">
            <v>86876</v>
          </cell>
          <cell r="C4889" t="str">
            <v>TANQUE DE MÁRMORE SINTÉTICO SUSPENSO, 22L OU EQUIVALENTE - FORNECIMENTO E INSTALAÇÃO. AF_01/2020</v>
          </cell>
          <cell r="D4889" t="str">
            <v>UN</v>
          </cell>
          <cell r="E4889" t="str">
            <v>300,34</v>
          </cell>
        </row>
        <row r="4890">
          <cell r="B4890">
            <v>86877</v>
          </cell>
          <cell r="C4890" t="str">
            <v>VÁLVULA EM METAL CROMADO 1.1/2 X 1.1/2 PARA TANQUE OU LAVATÓRIO, COM OU SEM LADRÃO - FORNECIMENTO E INSTALAÇÃO. AF_01/2020</v>
          </cell>
          <cell r="D4890" t="str">
            <v>UN</v>
          </cell>
          <cell r="E4890" t="str">
            <v>70,88</v>
          </cell>
        </row>
        <row r="4891">
          <cell r="B4891">
            <v>86878</v>
          </cell>
          <cell r="C4891" t="str">
            <v>VÁLVULA EM METAL CROMADO TIPO AMERICANA 3.1/2 X 1.1/2 PARA PIA - FORNECIMENTO E INSTALAÇÃO. AF_01/2020</v>
          </cell>
          <cell r="D4891" t="str">
            <v>UN</v>
          </cell>
          <cell r="E4891" t="str">
            <v>76,51</v>
          </cell>
        </row>
        <row r="4892">
          <cell r="B4892">
            <v>86879</v>
          </cell>
          <cell r="C4892" t="str">
            <v>VÁLVULA EM PLÁSTICO 1 PARA PIA, TANQUE OU LAVATÓRIO, COM OU SEM LADRÃO - FORNECIMENTO E INSTALAÇÃO. AF_01/2020</v>
          </cell>
          <cell r="D4892" t="str">
            <v>UN</v>
          </cell>
          <cell r="E4892" t="str">
            <v>7,53</v>
          </cell>
        </row>
        <row r="4893">
          <cell r="B4893">
            <v>86880</v>
          </cell>
          <cell r="C4893" t="str">
            <v>VÁLVULA EM PLÁSTICO CROMADO TIPO AMERICANA 3.1/2 X 1.1/2 SEM ADAPTADOR PARA PIA - FORNECIMENTO E INSTALAÇÃO. AF_01/2020</v>
          </cell>
          <cell r="D4893" t="str">
            <v>UN</v>
          </cell>
          <cell r="E4893" t="str">
            <v>23,16</v>
          </cell>
        </row>
        <row r="4894">
          <cell r="B4894">
            <v>86881</v>
          </cell>
          <cell r="C4894" t="str">
            <v>SIFÃO DO TIPO GARRAFA EM METAL CROMADO 1 X 1.1/2 - FORNECIMENTO E INSTALAÇÃO. AF_01/2020</v>
          </cell>
          <cell r="D4894" t="str">
            <v>UN</v>
          </cell>
          <cell r="E4894" t="str">
            <v>217,02</v>
          </cell>
        </row>
        <row r="4895">
          <cell r="B4895">
            <v>86882</v>
          </cell>
          <cell r="C4895" t="str">
            <v>SIFÃO DO TIPO GARRAFA/COPO EM PVC 1.1/4  X 1.1/2 - FORNECIMENTO E INSTALAÇÃO. AF_01/2020</v>
          </cell>
          <cell r="D4895" t="str">
            <v>UN</v>
          </cell>
          <cell r="E4895" t="str">
            <v>23,67</v>
          </cell>
        </row>
        <row r="4896">
          <cell r="B4896">
            <v>86883</v>
          </cell>
          <cell r="C4896" t="str">
            <v>SIFÃO DO TIPO FLEXÍVEL EM PVC 1  X 1.1/2  - FORNECIMENTO E INSTALAÇÃO. AF_01/2020</v>
          </cell>
          <cell r="D4896" t="str">
            <v>UN</v>
          </cell>
          <cell r="E4896" t="str">
            <v>13,48</v>
          </cell>
        </row>
        <row r="4897">
          <cell r="B4897">
            <v>86884</v>
          </cell>
          <cell r="C4897" t="str">
            <v>ENGATE FLEXÍVEL EM PLÁSTICO BRANCO, 1/2 X 30CM - FORNECIMENTO E INSTALAÇÃO. AF_01/2020</v>
          </cell>
          <cell r="D4897" t="str">
            <v>UN</v>
          </cell>
          <cell r="E4897" t="str">
            <v>9,28</v>
          </cell>
        </row>
        <row r="4898">
          <cell r="B4898">
            <v>86885</v>
          </cell>
          <cell r="C4898" t="str">
            <v>ENGATE FLEXÍVEL EM PLÁSTICO BRANCO, 1/2 X 40CM - FORNECIMENTO E INSTALAÇÃO. AF_01/2020</v>
          </cell>
          <cell r="D4898" t="str">
            <v>UN</v>
          </cell>
          <cell r="E4898" t="str">
            <v>12,61</v>
          </cell>
        </row>
        <row r="4899">
          <cell r="B4899">
            <v>86886</v>
          </cell>
          <cell r="C4899" t="str">
            <v>ENGATE FLEXÍVEL EM INOX, 1/2  X 30CM - FORNECIMENTO E INSTALAÇÃO. AF_01/2020</v>
          </cell>
          <cell r="D4899" t="str">
            <v>UN</v>
          </cell>
          <cell r="E4899" t="str">
            <v>52,32</v>
          </cell>
        </row>
        <row r="4900">
          <cell r="B4900">
            <v>86887</v>
          </cell>
          <cell r="C4900" t="str">
            <v>ENGATE FLEXÍVEL EM INOX, 1/2  X 40CM - FORNECIMENTO E INSTALAÇÃO. AF_01/2020</v>
          </cell>
          <cell r="D4900" t="str">
            <v>UN</v>
          </cell>
          <cell r="E4900" t="str">
            <v>56,86</v>
          </cell>
        </row>
        <row r="4901">
          <cell r="B4901">
            <v>86888</v>
          </cell>
          <cell r="C4901" t="str">
            <v>VASO SANITÁRIO SIFONADO COM CAIXA ACOPLADA LOUÇA BRANCA - FORNECIMENTO E INSTALAÇÃO. AF_01/2020</v>
          </cell>
          <cell r="D4901" t="str">
            <v>UN</v>
          </cell>
          <cell r="E4901" t="str">
            <v>467,59</v>
          </cell>
        </row>
        <row r="4902">
          <cell r="B4902">
            <v>86889</v>
          </cell>
          <cell r="C4902" t="str">
            <v>BANCADA DE GRANITO CINZA POLIDO, DE 1,50 X 0,60 M, PARA PIA DE COZINHA - FORNECIMENTO E INSTALAÇÃO. AF_01/2020</v>
          </cell>
          <cell r="D4902" t="str">
            <v>UN</v>
          </cell>
          <cell r="E4902" t="str">
            <v>721,27</v>
          </cell>
        </row>
        <row r="4903">
          <cell r="B4903">
            <v>86893</v>
          </cell>
          <cell r="C4903" t="str">
            <v>BANCADA DE MÁRMORE BRANCO POLIDO, DE 1,50 X 0,60 M, PARA PIA DE COZINHA - FORNECIMENTO E INSTALAÇÃO. AF_01/2020</v>
          </cell>
          <cell r="D4903" t="str">
            <v>UN</v>
          </cell>
          <cell r="E4903" t="str">
            <v>629,80</v>
          </cell>
        </row>
        <row r="4904">
          <cell r="B4904">
            <v>86894</v>
          </cell>
          <cell r="C4904" t="str">
            <v>BANCADA DE MÁRMORE SINTÉTICO, DE 120 X 60CM, COM CUBA INTEGRADA - FORNECIMENTO E INSTALAÇÃO. AF_01/2020</v>
          </cell>
          <cell r="D4904" t="str">
            <v>UN</v>
          </cell>
          <cell r="E4904" t="str">
            <v>306,98</v>
          </cell>
        </row>
        <row r="4905">
          <cell r="B4905">
            <v>86895</v>
          </cell>
          <cell r="C4905" t="str">
            <v>BANCADA DE GRANITO CINZA POLIDO, DE 0,50 X 0,60 M, PARA LAVATÓRIO - FORNECIMENTO E INSTALAÇÃO. AF_01/2020</v>
          </cell>
          <cell r="D4905" t="str">
            <v>UN</v>
          </cell>
          <cell r="E4905" t="str">
            <v>349,22</v>
          </cell>
        </row>
        <row r="4906">
          <cell r="B4906">
            <v>86899</v>
          </cell>
          <cell r="C4906" t="str">
            <v>BANCADA DE MÁRMORE BRANCO POLIDO, DE 0,50 X 0,60 M, PARA LAVATÓRIO - FORNECIMENTO E INSTALAÇÃO. AF_01/2020</v>
          </cell>
          <cell r="D4906" t="str">
            <v>UN</v>
          </cell>
          <cell r="E4906" t="str">
            <v>314,91</v>
          </cell>
        </row>
        <row r="4907">
          <cell r="B4907">
            <v>86900</v>
          </cell>
          <cell r="C4907" t="str">
            <v>CUBA DE EMBUTIR RETANGULAR DE AÇO INOXIDÁVEL, 46 X 30 X 12 CM - FORNECIMENTO E INSTALAÇÃO. AF_01/2020</v>
          </cell>
          <cell r="D4907" t="str">
            <v>UN</v>
          </cell>
          <cell r="E4907" t="str">
            <v>228,32</v>
          </cell>
        </row>
        <row r="4908">
          <cell r="B4908">
            <v>86901</v>
          </cell>
          <cell r="C4908" t="str">
            <v>CUBA DE EMBUTIR OVAL EM LOUÇA BRANCA, 35 X 50CM OU EQUIVALENTE - FORNECIMENTO E INSTALAÇÃO. AF_01/2020</v>
          </cell>
          <cell r="D4908" t="str">
            <v>UN</v>
          </cell>
          <cell r="E4908" t="str">
            <v>142,51</v>
          </cell>
        </row>
        <row r="4909">
          <cell r="B4909">
            <v>86902</v>
          </cell>
          <cell r="C4909" t="str">
            <v>LAVATÓRIO LOUÇA BRANCA COM COLUNA, *44 X 35,5* CM, PADRÃO POPULAR - FORNECIMENTO E INSTALAÇÃO. AF_01/2020</v>
          </cell>
          <cell r="D4909" t="str">
            <v>UN</v>
          </cell>
          <cell r="E4909" t="str">
            <v>301,92</v>
          </cell>
        </row>
        <row r="4910">
          <cell r="B4910">
            <v>86903</v>
          </cell>
          <cell r="C4910" t="str">
            <v>LAVATÓRIO LOUÇA BRANCA COM COLUNA, 45 X 55CM OU EQUIVALENTE, PADRÃO MÉDIO - FORNECIMENTO E INSTALAÇÃO. AF_01/2020</v>
          </cell>
          <cell r="D4910" t="str">
            <v>UN</v>
          </cell>
          <cell r="E4910" t="str">
            <v>338,85</v>
          </cell>
        </row>
        <row r="4911">
          <cell r="B4911">
            <v>86904</v>
          </cell>
          <cell r="C4911" t="str">
            <v>LAVATÓRIO LOUÇA BRANCA SUSPENSO, 29,5 X 39CM OU EQUIVALENTE, PADRÃO POPULAR - FORNECIMENTO E INSTALAÇÃO. AF_01/2020</v>
          </cell>
          <cell r="D4911" t="str">
            <v>UN</v>
          </cell>
          <cell r="E4911" t="str">
            <v>141,13</v>
          </cell>
        </row>
        <row r="4912">
          <cell r="B4912">
            <v>86905</v>
          </cell>
          <cell r="C4912" t="str">
            <v>APARELHO MISTURADOR DE MESA PARA LAVATÓRIO, PADRÃO MÉDIO - FORNECIMENTO E INSTALAÇÃO. AF_01/2020</v>
          </cell>
          <cell r="D4912" t="str">
            <v>UN</v>
          </cell>
          <cell r="E4912" t="str">
            <v>375,55</v>
          </cell>
        </row>
        <row r="4913">
          <cell r="B4913">
            <v>86906</v>
          </cell>
          <cell r="C4913" t="str">
            <v>TORNEIRA CROMADA DE MESA, 1/2 OU 3/4, PARA LAVATÓRIO, PADRÃO POPULAR - FORNECIMENTO E INSTALAÇÃO. AF_01/2020</v>
          </cell>
          <cell r="D4913" t="str">
            <v>UN</v>
          </cell>
          <cell r="E4913" t="str">
            <v>69,45</v>
          </cell>
        </row>
        <row r="4914">
          <cell r="B4914">
            <v>86908</v>
          </cell>
          <cell r="C4914" t="str">
            <v>APARELHO MISTURADOR DE MESA PARA PIA DE COZINHA, PADRÃO MÉDIO - FORNECIMENTO E INSTALAÇÃO. AF_01/2020</v>
          </cell>
          <cell r="D4914" t="str">
            <v>UN</v>
          </cell>
          <cell r="E4914" t="str">
            <v>450,42</v>
          </cell>
        </row>
        <row r="4915">
          <cell r="B4915">
            <v>86909</v>
          </cell>
          <cell r="C4915" t="str">
            <v>TORNEIRA CROMADA TUBO MÓVEL, DE MESA, 1/2 OU 3/4, PARA PIA DE COZINHA, PADRÃO ALTO - FORNECIMENTO E INSTALAÇÃO. AF_01/2020</v>
          </cell>
          <cell r="D4915" t="str">
            <v>UN</v>
          </cell>
          <cell r="E4915" t="str">
            <v>120,61</v>
          </cell>
        </row>
        <row r="4916">
          <cell r="B4916">
            <v>86910</v>
          </cell>
          <cell r="C4916" t="str">
            <v>TORNEIRA CROMADA TUBO MÓVEL, DE PAREDE, 1/2 OU 3/4, PARA PIA DE COZINHA, PADRÃO MÉDIO - FORNECIMENTO E INSTALAÇÃO. AF_01/2020</v>
          </cell>
          <cell r="D4916" t="str">
            <v>UN</v>
          </cell>
          <cell r="E4916" t="str">
            <v>118,84</v>
          </cell>
        </row>
        <row r="4917">
          <cell r="B4917">
            <v>86911</v>
          </cell>
          <cell r="C4917" t="str">
            <v>TORNEIRA CROMADA LONGA, DE PAREDE, 1/2 OU 3/4, PARA PIA DE COZINHA, PADRÃO POPULAR - FORNECIMENTO E INSTALAÇÃO. AF_01/2020</v>
          </cell>
          <cell r="D4917" t="str">
            <v>UN</v>
          </cell>
          <cell r="E4917" t="str">
            <v>81,27</v>
          </cell>
        </row>
        <row r="4918">
          <cell r="B4918">
            <v>86913</v>
          </cell>
          <cell r="C4918" t="str">
            <v>TORNEIRA CROMADA 1/2 OU 3/4 PARA TANQUE, PADRÃO POPULAR - FORNECIMENTO E INSTALAÇÃO. AF_01/2020</v>
          </cell>
          <cell r="D4918" t="str">
            <v>UN</v>
          </cell>
          <cell r="E4918" t="str">
            <v>50,73</v>
          </cell>
        </row>
        <row r="4919">
          <cell r="B4919">
            <v>86914</v>
          </cell>
          <cell r="C4919" t="str">
            <v>TORNEIRA CROMADA 1/2 OU 3/4 PARA TANQUE, PADRÃO MÉDIO - FORNECIMENTO E INSTALAÇÃO. AF_01/2020</v>
          </cell>
          <cell r="D4919" t="str">
            <v>UN</v>
          </cell>
          <cell r="E4919" t="str">
            <v>91,21</v>
          </cell>
        </row>
        <row r="4920">
          <cell r="B4920">
            <v>86915</v>
          </cell>
          <cell r="C4920" t="str">
            <v>TORNEIRA CROMADA DE MESA, 1/2 OU 3/4, PARA LAVATÓRIO, PADRÃO MÉDIO - FORNECIMENTO E INSTALAÇÃO. AF_01/2020</v>
          </cell>
          <cell r="D4920" t="str">
            <v>UN</v>
          </cell>
          <cell r="E4920" t="str">
            <v>133,13</v>
          </cell>
        </row>
        <row r="4921">
          <cell r="B4921">
            <v>86916</v>
          </cell>
          <cell r="C4921" t="str">
            <v>TORNEIRA PLÁSTICA 3/4 PARA TANQUE - FORNECIMENTO E INSTALAÇÃO. AF_01/2020</v>
          </cell>
          <cell r="D4921" t="str">
            <v>UN</v>
          </cell>
          <cell r="E4921" t="str">
            <v>40,99</v>
          </cell>
        </row>
        <row r="4922">
          <cell r="B4922">
            <v>86919</v>
          </cell>
          <cell r="C4922" t="str">
            <v>TANQUE DE LOUÇA BRANCA COM COLUNA, 30L OU EQUIVALENTE, INCLUSO SIFÃO FLEXÍVEL EM PVC, VÁLVULA METÁLICA E TORNEIRA DE METAL CROMADO PADRÃO MÉDIO - FORNECIMENTO E INSTALAÇÃO. AF_01/2020</v>
          </cell>
          <cell r="D4922" t="str">
            <v>UN</v>
          </cell>
          <cell r="E4922" t="str">
            <v>861,00</v>
          </cell>
        </row>
        <row r="4923">
          <cell r="B4923">
            <v>86920</v>
          </cell>
          <cell r="C4923" t="str">
            <v>TANQUE DE LOUÇA BRANCA COM COLUNA, 30L OU EQUIVALENTE, INCLUSO SIFÃO FLEXÍVEL EM PVC, VÁLVULA PLÁSTICA E TORNEIRA DE METAL CROMADO PADRÃO POPULAR - FORNECIMENTO E INSTALAÇÃO. AF_01/2020</v>
          </cell>
          <cell r="D4923" t="str">
            <v>UN</v>
          </cell>
          <cell r="E4923" t="str">
            <v>757,17</v>
          </cell>
        </row>
        <row r="4924">
          <cell r="B4924">
            <v>86921</v>
          </cell>
          <cell r="C4924" t="str">
            <v>TANQUE DE LOUÇA BRANCA COM COLUNA, 30L OU EQUIVALENTE, INCLUSO SIFÃO FLEXÍVEL EM PVC, VÁLVULA PLÁSTICA E TORNEIRA DE PLÁSTICO - FORNECIMENTO E INSTALAÇÃO. AF_01/2020</v>
          </cell>
          <cell r="D4924" t="str">
            <v>UN</v>
          </cell>
          <cell r="E4924" t="str">
            <v>747,43</v>
          </cell>
        </row>
        <row r="4925">
          <cell r="B4925">
            <v>86922</v>
          </cell>
          <cell r="C4925" t="str">
            <v>TANQUE DE LOUÇA BRANCA SUSPENSO, 18L OU EQUIVALENTE, INCLUSO SIFÃO TIPO GARRAFA EM METAL CROMADO, VÁLVULA METÁLICA E TORNEIRA DE METAL CROMADO PADRÃO MÉDIO - FORNECIMENTO E INSTALAÇÃO. AF_01/2020</v>
          </cell>
          <cell r="D4925" t="str">
            <v>UN</v>
          </cell>
          <cell r="E4925" t="str">
            <v>859,88</v>
          </cell>
        </row>
        <row r="4926">
          <cell r="B4926">
            <v>86923</v>
          </cell>
          <cell r="C4926" t="str">
            <v>TANQUE DE LOUÇA BRANCA SUSPENSO, 18L OU EQUIVALENTE, INCLUSO SIFÃO TIPO GARRAFA EM PVC, VÁLVULA PLÁSTICA E TORNEIRA DE METAL CROMADO PADRÃO POPULAR - FORNECIMENTO E INSTALAÇÃO. AF_01/2020</v>
          </cell>
          <cell r="D4926" t="str">
            <v>UN</v>
          </cell>
          <cell r="E4926" t="str">
            <v>562,70</v>
          </cell>
        </row>
        <row r="4927">
          <cell r="B4927">
            <v>86924</v>
          </cell>
          <cell r="C4927" t="str">
            <v>TANQUE DE LOUÇA BRANCA SUSPENSO, 18L OU EQUIVALENTE, INCLUSO SIFÃO TIPO GARRAFA EM PVC, VÁLVULA PLÁSTICA E TORNEIRA DE PLÁSTICO - FORNECIMENTO E INSTALAÇÃO. AF_01/2020</v>
          </cell>
          <cell r="D4927" t="str">
            <v>UN</v>
          </cell>
          <cell r="E4927" t="str">
            <v>552,96</v>
          </cell>
        </row>
        <row r="4928">
          <cell r="B4928">
            <v>86925</v>
          </cell>
          <cell r="C4928" t="str">
            <v>TANQUE DE MÁRMORE SINTÉTICO COM COLUNA, 22L OU EQUIVALENTE, INCLUSO SIFÃO FLEXÍVEL EM PVC, VÁLVULA PLÁSTICA E TORNEIRA DE METAL CROMADO PADRÃO POPULAR - FORNECIMENTO E INSTALAÇÃO. AF_01/2020</v>
          </cell>
          <cell r="D4928" t="str">
            <v>UN</v>
          </cell>
          <cell r="E4928" t="str">
            <v>597,47</v>
          </cell>
        </row>
        <row r="4929">
          <cell r="B4929">
            <v>86926</v>
          </cell>
          <cell r="C4929" t="str">
            <v>TANQUE DE MÁRMORE SINTÉTICO COM COLUNA, 22L OU EQUIVALENTE, INCLUSO SIFÃO FLEXÍVEL EM PVC, VÁLVULA PLÁSTICA E TORNEIRA DE PLÁSTICO - FORNECIMENTO E INSTALAÇÃO. AF_01/2020</v>
          </cell>
          <cell r="D4929" t="str">
            <v>UN</v>
          </cell>
          <cell r="E4929" t="str">
            <v>587,73</v>
          </cell>
        </row>
        <row r="4930">
          <cell r="B4930">
            <v>86927</v>
          </cell>
          <cell r="C4930" t="str">
            <v>TANQUE DE MÁRMORE SINTÉTICO SUSPENSO, 22L OU EQUIVALENTE, INCLUSO SIFÃO TIPO GARRAFA EM PVC, VÁLVULA PLÁSTICA E TORNEIRA DE METAL CROMADO PADRÃO POPULAR - FORNEC. E INSTALAÇÃO. AF_01/2020</v>
          </cell>
          <cell r="D4930" t="str">
            <v>UN</v>
          </cell>
          <cell r="E4930" t="str">
            <v>382,27</v>
          </cell>
        </row>
        <row r="4931">
          <cell r="B4931">
            <v>86928</v>
          </cell>
          <cell r="C4931" t="str">
            <v>TANQUE DE MÁRMORE SINTÉTICO SUSPENSO, 22L OU EQUIVALENTE, INCLUSO SIFÃO TIPO GARRAFA EM PVC, VÁLVULA PLÁSTICA E TORNEIRA DE PLÁSTICO - FORNECIMENTO E INSTALAÇÃO. AF_01/2020</v>
          </cell>
          <cell r="D4931" t="str">
            <v>UN</v>
          </cell>
          <cell r="E4931" t="str">
            <v>372,53</v>
          </cell>
        </row>
        <row r="4932">
          <cell r="B4932">
            <v>86929</v>
          </cell>
          <cell r="C4932" t="str">
            <v>TANQUE DE MÁRMORE SINTÉTICO SUSPENSO, 22L OU EQUIVALENTE, INCLUSO SIFÃO FLEXÍVEL EM PVC, VÁLVULA PLÁSTICA E TORNEIRA DE METAL CROMADO PADRÃO POPULAR - FORNECIMENTO E INSTALAÇÃO. AF_01/2020</v>
          </cell>
          <cell r="D4932" t="str">
            <v>UN</v>
          </cell>
          <cell r="E4932" t="str">
            <v>372,08</v>
          </cell>
        </row>
        <row r="4933">
          <cell r="B4933">
            <v>86930</v>
          </cell>
          <cell r="C4933" t="str">
            <v>TANQUE DE MÁRMORE SINTÉTICO SUSPENSO, 22L OU EQUIVALENTE, INCLUSO SIFÃO FLEXÍVEL EM PVC, VÁLVULA PLÁSTICA E TORNEIRA DE PLÁSTICO - FORNECIMENTO E INSTALAÇÃO. AF_01/2020</v>
          </cell>
          <cell r="D4933" t="str">
            <v>UN</v>
          </cell>
          <cell r="E4933" t="str">
            <v>362,34</v>
          </cell>
        </row>
        <row r="4934">
          <cell r="B4934">
            <v>86931</v>
          </cell>
          <cell r="C4934" t="str">
            <v>VASO SANITÁRIO SIFONADO COM CAIXA ACOPLADA LOUÇA BRANCA, INCLUSO ENGATE FLEXÍVEL EM PLÁSTICO BRANCO, 1/2  X 40CM - FORNECIMENTO E INSTALAÇÃO. AF_01/2020</v>
          </cell>
          <cell r="D4934" t="str">
            <v>UN</v>
          </cell>
          <cell r="E4934" t="str">
            <v>480,20</v>
          </cell>
        </row>
        <row r="4935">
          <cell r="B4935">
            <v>86932</v>
          </cell>
          <cell r="C4935" t="str">
            <v>VASO SANITÁRIO SIFONADO COM CAIXA ACOPLADA LOUÇA BRANCA - PADRÃO MÉDIO, INCLUSO ENGATE FLEXÍVEL EM METAL CROMADO, 1/2  X 40CM - FORNECIMENTO E INSTALAÇÃO. AF_01/2020</v>
          </cell>
          <cell r="D4935" t="str">
            <v>UN</v>
          </cell>
          <cell r="E4935" t="str">
            <v>524,45</v>
          </cell>
        </row>
        <row r="4936">
          <cell r="B4936">
            <v>86933</v>
          </cell>
          <cell r="C4936" t="str">
            <v>BANCADA DE MÁRMORE SINTÉTICO 120 X 60CM, COM CUBA INTEGRADA, INCLUSO SIFÃO TIPO GARRAFA EM PVC, VÁLVULA EM PLÁSTICO CROMADO TIPO AMERICANA E TORNEIRA CROMADA LONGA, DE PAREDE, PADRÃO POPULAR - FORNECIMENTO E INSTALAÇÃO. AF_01/2020</v>
          </cell>
          <cell r="D4936" t="str">
            <v>UN</v>
          </cell>
          <cell r="E4936" t="str">
            <v>435,08</v>
          </cell>
        </row>
        <row r="4937">
          <cell r="B4937">
            <v>86934</v>
          </cell>
          <cell r="C4937" t="str">
            <v>BANCADA DE MÁRMORE SINTÉTICO 120 X 60CM, COM CUBA INTEGRADA, INCLUSO SIFÃO TIPO FLEXÍVEL EM PVC, VÁLVULA EM PLÁSTICO CROMADO TIPO AMERICANA E TORNEIRA CROMADA LONGA, DE PAREDE, PADRÃO POPULAR - FORNECIMENTO E INSTALAÇÃO. AF_01/2020</v>
          </cell>
          <cell r="D4937" t="str">
            <v>UN</v>
          </cell>
          <cell r="E4937" t="str">
            <v>424,89</v>
          </cell>
        </row>
        <row r="4938">
          <cell r="B4938">
            <v>86935</v>
          </cell>
          <cell r="C4938" t="str">
            <v>CUBA DE EMBUTIR DE AÇO INOXIDÁVEL MÉDIA, INCLUSO VÁLVULA TIPO AMERICANA EM METAL CROMADO E SIFÃO FLEXÍVEL EM PVC - FORNECIMENTO E INSTALAÇÃO. AF_01/2020</v>
          </cell>
          <cell r="D4938" t="str">
            <v>UN</v>
          </cell>
          <cell r="E4938" t="str">
            <v>318,31</v>
          </cell>
        </row>
        <row r="4939">
          <cell r="B4939">
            <v>86936</v>
          </cell>
          <cell r="C4939" t="str">
            <v>CUBA DE EMBUTIR DE AÇO INOXIDÁVEL MÉDIA, INCLUSO VÁLVULA TIPO AMERICANA E SIFÃO TIPO GARRAFA EM METAL CROMADO - FORNECIMENTO E INSTALAÇÃO. AF_01/2020</v>
          </cell>
          <cell r="D4939" t="str">
            <v>UN</v>
          </cell>
          <cell r="E4939" t="str">
            <v>521,85</v>
          </cell>
        </row>
        <row r="4940">
          <cell r="B4940">
            <v>86937</v>
          </cell>
          <cell r="C4940" t="str">
            <v>CUBA DE EMBUTIR OVAL EM LOUÇA BRANCA, 35 X 50CM OU EQUIVALENTE, INCLUSO VÁLVULA EM METAL CROMADO E SIFÃO FLEXÍVEL EM PVC - FORNECIMENTO E INSTALAÇÃO. AF_01/2020</v>
          </cell>
          <cell r="D4940" t="str">
            <v>UN</v>
          </cell>
          <cell r="E4940" t="str">
            <v>226,87</v>
          </cell>
        </row>
        <row r="4941">
          <cell r="B4941">
            <v>86938</v>
          </cell>
          <cell r="C4941" t="str">
            <v>CUBA DE EMBUTIR OVAL EM LOUÇA BRANCA, 35 X 50CM OU EQUIVALENTE, INCLUSO VÁLVULA E SIFÃO TIPO GARRAFA EM METAL CROMADO - FORNECIMENTO E INSTALAÇÃO. AF_01/2020</v>
          </cell>
          <cell r="D4941" t="str">
            <v>UN</v>
          </cell>
          <cell r="E4941" t="str">
            <v>430,41</v>
          </cell>
        </row>
        <row r="4942">
          <cell r="B4942">
            <v>86939</v>
          </cell>
          <cell r="C4942" t="str">
            <v>LAVATÓRIO LOUÇA BRANCA COM COLUNA, *44 X 35,5* CM, PADRÃO POPULAR, INCLUSO SIFÃO FLEXÍVEL EM PVC, VÁLVULA E ENGATE FLEXÍVEL 30CM EM PLÁSTICO E COM TORNEIRA CROMADA PADRÃO POPULAR - FORNECIMENTO E INSTALAÇÃO. AF_01/2020</v>
          </cell>
          <cell r="D4942" t="str">
            <v>UN</v>
          </cell>
          <cell r="E4942" t="str">
            <v>401,66</v>
          </cell>
        </row>
        <row r="4943">
          <cell r="B4943">
            <v>86940</v>
          </cell>
          <cell r="C4943" t="str">
            <v>LAVATÓRIO LOUÇA BRANCA COM COLUNA, 45 X 55CM OU EQUIVALENTE, PADRÃO MÉDIO, INCLUSO SIFÃO TIPO GARRAFA, VÁLVULA E ENGATE FLEXÍVEL DE 40CM EM METAL CROMADO, COM APARELHO MISTURADOR PADRÃO MÉDIO - FORNECIMENTO E INSTALAÇÃO. AF_01/2020</v>
          </cell>
          <cell r="D4943" t="str">
            <v>UN</v>
          </cell>
          <cell r="E4943" t="str">
            <v>1.116,02</v>
          </cell>
        </row>
        <row r="4944">
          <cell r="B4944">
            <v>86941</v>
          </cell>
          <cell r="C4944" t="str">
            <v>LAVATÓRIO LOUÇA BRANCA COM COLUNA, 45 X 55CM OU EQUIVALENTE, PADRÃO MÉDIO, INCLUSO SIFÃO TIPO GARRAFA, VÁLVULA E ENGATE FLEXÍVEL DE 40CM EM METAL CROMADO, COM TORNEIRA CROMADA DE MESA, PADRÃO MÉDIO - FORNECIMENTO E INSTALAÇÃO. AF_01/2020</v>
          </cell>
          <cell r="D4944" t="str">
            <v>UN</v>
          </cell>
          <cell r="E4944" t="str">
            <v>816,74</v>
          </cell>
        </row>
        <row r="4945">
          <cell r="B4945">
            <v>86942</v>
          </cell>
          <cell r="C4945" t="str">
            <v>LAVATÓRIO LOUÇA BRANCA SUSPENSO, 29,5 X 39CM OU EQUIVALENTE, PADRÃO POPULAR, INCLUSO SIFÃO TIPO GARRAFA EM PVC, VÁLVULA E ENGATE FLEXÍVEL 30CM EM PLÁSTICO E TORNEIRA CROMADA DE MESA, PADRÃO POPULAR - FORNECIMENTO E INSTALAÇÃO. AF_01/2020</v>
          </cell>
          <cell r="D4945" t="str">
            <v>UN</v>
          </cell>
          <cell r="E4945" t="str">
            <v>251,06</v>
          </cell>
        </row>
        <row r="4946">
          <cell r="B4946">
            <v>86943</v>
          </cell>
          <cell r="C4946" t="str">
            <v>LAVATÓRIO LOUÇA BRANCA SUSPENSO, 29,5 X 39CM OU EQUIVALENTE, PADRÃO POPULAR, INCLUSO SIFÃO FLEXÍVEL EM PVC, VÁLVULA E ENGATE FLEXÍVEL 30CM EM PLÁSTICO E TORNEIRA CROMADA DE MESA, PADRÃO POPULAR - FORNECIMENTO E INSTALAÇÃO. AF_01/2020</v>
          </cell>
          <cell r="D4946" t="str">
            <v>UN</v>
          </cell>
          <cell r="E4946" t="str">
            <v>240,87</v>
          </cell>
        </row>
        <row r="4947">
          <cell r="B4947">
            <v>86947</v>
          </cell>
          <cell r="C4947" t="str">
            <v>BANCADA MÁRMORE BRANCO, 50 X 60 CM, INCLUSO CUBA DE EMBUTIR OVAL EM LOUÇA BRANCA 35 X 50 CM, VÁLVULA, SIFÃO TIPO GARRAFA E ENGATE FLEXÍVEL 40 CM EM METAL CROMADO E APARELHO MISTURADOR DE MESA, PADRÃO MÉDIO - FORNEC. E INSTALAÇÃO. AF_01/2020</v>
          </cell>
          <cell r="D4947" t="str">
            <v>UN</v>
          </cell>
          <cell r="E4947" t="str">
            <v>1.234,59</v>
          </cell>
        </row>
        <row r="4948">
          <cell r="B4948">
            <v>93396</v>
          </cell>
          <cell r="C4948" t="str">
            <v>BANCADA GRANITO CINZA,  50 X 60 CM, INCL. CUBA DE EMBUTIR OVAL LOUÇA BRANCA 35 X 50 CM, VÁLVULA METAL CROMADO, SIFÃO FLEXÍVEL PVC, ENGATE 30 CM FLEXÍVEL PLÁSTICO E TORNEIRA CROMADA DE MESA, PADRÃO POPULAR - FORNEC. E INSTALAÇÃO. AF_01/2020</v>
          </cell>
          <cell r="D4948" t="str">
            <v>UN</v>
          </cell>
          <cell r="E4948" t="str">
            <v>654,82</v>
          </cell>
        </row>
        <row r="4949">
          <cell r="B4949">
            <v>93441</v>
          </cell>
          <cell r="C4949" t="str">
            <v>BANCADA GRANITO CINZA  150 X 60 CM, COM CUBA DE EMBUTIR DE AÇO, VÁLVULA AMERICANA EM METAL, SIFÃO FLEXÍVEL EM PVC, ENGATE FLEXÍVEL 30 CM, TORNEIRA CROMADA LONGA, DE PAREDE, 1/2 OU 3/4, P/ COZINHA, PADRÃO POPULAR - FORNEC. E INSTALAÇÃO. AF_01/2020</v>
          </cell>
          <cell r="D4949" t="str">
            <v>UN</v>
          </cell>
          <cell r="E4949" t="str">
            <v>1.130,13</v>
          </cell>
        </row>
        <row r="4950">
          <cell r="B4950">
            <v>93442</v>
          </cell>
          <cell r="C4950" t="str">
            <v>BANCADA MÁRMORE BRANCO 150 X 60 CM, COM CUBA DE EMBUTIR DE AÇO, VÁLVULA AMERICANA E SIFÃO TIPO GARRAFA EM METAL , ENGATE FLEXÍVEL 30 CM, TORNEIRA CROMADA, DE MESA, 1/2 OU 3/4, PARA PIA COZINHA, PADRÃO ALTO - FORNEC. E INSTALAÇÃO. AF_01/2020</v>
          </cell>
          <cell r="D4950" t="str">
            <v>UN</v>
          </cell>
          <cell r="E4950" t="str">
            <v>1.281,54</v>
          </cell>
        </row>
        <row r="4951">
          <cell r="B4951">
            <v>95469</v>
          </cell>
          <cell r="C4951" t="str">
            <v>VASO SANITARIO SIFONADO CONVENCIONAL COM  LOUÇA BRANCA - FORNECIMENTO E INSTALAÇÃO. AF_01/2020</v>
          </cell>
          <cell r="D4951" t="str">
            <v>UN</v>
          </cell>
          <cell r="E4951" t="str">
            <v>287,20</v>
          </cell>
        </row>
        <row r="4952">
          <cell r="B4952">
            <v>95470</v>
          </cell>
          <cell r="C4952" t="str">
            <v>VASO SANITARIO SIFONADO CONVENCIONAL COM LOUÇA BRANCA, INCLUSO CONJUNTO DE LIGAÇÃO PARA BACIA SANITÁRIA AJUSTÁVEL - FORNECIMENTO E INSTALAÇÃO. AF_10/2016</v>
          </cell>
          <cell r="D4952" t="str">
            <v>UN</v>
          </cell>
          <cell r="E4952" t="str">
            <v>296,28</v>
          </cell>
        </row>
        <row r="4953">
          <cell r="B4953">
            <v>95471</v>
          </cell>
          <cell r="C4953" t="str">
            <v>VASO SANITARIO SIFONADO CONVENCIONAL PARA PCD SEM FURO FRONTAL COM  LOUÇA BRANCA SEM ASSENTO -  FORNECIMENTO E INSTALAÇÃO. AF_01/2020</v>
          </cell>
          <cell r="D4953" t="str">
            <v>UN</v>
          </cell>
          <cell r="E4953" t="str">
            <v>731,47</v>
          </cell>
        </row>
        <row r="4954">
          <cell r="B4954">
            <v>95472</v>
          </cell>
          <cell r="C4954" t="str">
            <v>VASO SANITARIO SIFONADO CONVENCIONAL PARA PCD SEM FURO FRONTAL COM LOUÇA BRANCA SEM ASSENTO, INCLUSO CONJUNTO DE LIGAÇÃO PARA BACIA SANITÁRIA AJUSTÁVEL - FORNECIMENTO E INSTALAÇÃO. AF_01/2020</v>
          </cell>
          <cell r="D4954" t="str">
            <v>UN</v>
          </cell>
          <cell r="E4954" t="str">
            <v>740,55</v>
          </cell>
        </row>
        <row r="4955">
          <cell r="B4955">
            <v>95542</v>
          </cell>
          <cell r="C4955" t="str">
            <v>PORTA TOALHA ROSTO EM METAL CROMADO, TIPO ARGOLA, INCLUSO FIXAÇÃO. AF_01/2020</v>
          </cell>
          <cell r="D4955" t="str">
            <v>UN</v>
          </cell>
          <cell r="E4955" t="str">
            <v>33,09</v>
          </cell>
        </row>
        <row r="4956">
          <cell r="B4956">
            <v>95543</v>
          </cell>
          <cell r="C4956" t="str">
            <v>PORTA TOALHA BANHO EM METAL CROMADO, TIPO BARRA, INCLUSO FIXAÇÃO. AF_01/2020</v>
          </cell>
          <cell r="D4956" t="str">
            <v>UN</v>
          </cell>
          <cell r="E4956" t="str">
            <v>55,45</v>
          </cell>
        </row>
        <row r="4957">
          <cell r="B4957">
            <v>95544</v>
          </cell>
          <cell r="C4957" t="str">
            <v>PAPELEIRA DE PAREDE EM METAL CROMADO SEM TAMPA, INCLUSO FIXAÇÃO. AF_01/2020</v>
          </cell>
          <cell r="D4957" t="str">
            <v>UN</v>
          </cell>
          <cell r="E4957" t="str">
            <v>40,59</v>
          </cell>
        </row>
        <row r="4958">
          <cell r="B4958">
            <v>95545</v>
          </cell>
          <cell r="C4958" t="str">
            <v>SABONETEIRA DE PAREDE EM METAL CROMADO, INCLUSO FIXAÇÃO. AF_01/2020</v>
          </cell>
          <cell r="D4958" t="str">
            <v>UN</v>
          </cell>
          <cell r="E4958" t="str">
            <v>39,79</v>
          </cell>
        </row>
        <row r="4959">
          <cell r="B4959">
            <v>95546</v>
          </cell>
          <cell r="C4959" t="str">
            <v>KIT DE ACESSORIOS PARA BANHEIRO EM METAL CROMADO, 5 PECAS, INCLUSO FIXAÇÃO. AF_01/2020</v>
          </cell>
          <cell r="D4959" t="str">
            <v>UN</v>
          </cell>
          <cell r="E4959" t="str">
            <v>134,67</v>
          </cell>
        </row>
        <row r="4960">
          <cell r="B4960">
            <v>95547</v>
          </cell>
          <cell r="C4960" t="str">
            <v>SABONETEIRA PLASTICA TIPO DISPENSER PARA SABONETE LIQUIDO COM RESERVATORIO 800 A 1500 ML, INCLUSO FIXAÇÃO. AF_01/2020</v>
          </cell>
          <cell r="D4960" t="str">
            <v>UN</v>
          </cell>
          <cell r="E4960" t="str">
            <v>81,46</v>
          </cell>
        </row>
        <row r="4961">
          <cell r="B4961">
            <v>100848</v>
          </cell>
          <cell r="C4961" t="str">
            <v>VASO SANITÁRIO INFANTIL LOUÇA BRANCA - FORNECIMENTO E INSTALACAO. AF_01/2020</v>
          </cell>
          <cell r="D4961" t="str">
            <v>UN</v>
          </cell>
          <cell r="E4961" t="str">
            <v>528,46</v>
          </cell>
        </row>
        <row r="4962">
          <cell r="B4962">
            <v>100849</v>
          </cell>
          <cell r="C4962" t="str">
            <v>ASSENTO SANITÁRIO CONVENCIONAL - FORNECIMENTO E INSTALACAO. AF_01/2020</v>
          </cell>
          <cell r="D4962" t="str">
            <v>UN</v>
          </cell>
          <cell r="E4962" t="str">
            <v>48,68</v>
          </cell>
        </row>
        <row r="4963">
          <cell r="B4963">
            <v>100851</v>
          </cell>
          <cell r="C4963" t="str">
            <v>ASSENTO SANITÁRIO INFANTIL - FORNECIMENTO E INSTALACAO. AF_01/2020</v>
          </cell>
          <cell r="D4963" t="str">
            <v>UN</v>
          </cell>
          <cell r="E4963" t="str">
            <v>98,75</v>
          </cell>
        </row>
        <row r="4964">
          <cell r="B4964">
            <v>100852</v>
          </cell>
          <cell r="C4964" t="str">
            <v>CUBA DE EMBUTIR RETANGULAR DE AÇO INOXIDÁVEL, 56 X 33 X 12 CM - FORNECIMENTO E INSTALAÇÃO. AF_01/2020</v>
          </cell>
          <cell r="D4964" t="str">
            <v>UN</v>
          </cell>
          <cell r="E4964" t="str">
            <v>250,61</v>
          </cell>
        </row>
        <row r="4965">
          <cell r="B4965">
            <v>100853</v>
          </cell>
          <cell r="C4965" t="str">
            <v>TORNEIRA CROMADA DE MESA PARA LAVATORIO, TIPO MONOCOMANDO. AF_01/2020</v>
          </cell>
          <cell r="D4965" t="str">
            <v>UN</v>
          </cell>
          <cell r="E4965" t="str">
            <v>319,00</v>
          </cell>
        </row>
        <row r="4966">
          <cell r="B4966">
            <v>100854</v>
          </cell>
          <cell r="C4966" t="str">
            <v>TORNEIRA CROMADA DE MESA PARA LAVATÓRIO COM SENSOR DE PRESENCA. AF_01/2020</v>
          </cell>
          <cell r="D4966" t="str">
            <v>UN</v>
          </cell>
          <cell r="E4966" t="str">
            <v>1.666,61</v>
          </cell>
        </row>
        <row r="4967">
          <cell r="B4967">
            <v>100855</v>
          </cell>
          <cell r="C4967" t="str">
            <v>SABONETEIRA DE PAREDE EM PLASTICO ABS COM ACABAMENTO CROMADO E ACRILICO, INCLUSO FIXAÇÃO. AF_01/2020</v>
          </cell>
          <cell r="D4967" t="str">
            <v>UN</v>
          </cell>
          <cell r="E4967" t="str">
            <v>39,79</v>
          </cell>
        </row>
        <row r="4968">
          <cell r="B4968">
            <v>100856</v>
          </cell>
          <cell r="C4968" t="str">
            <v>MANOPLA E CANOPLA CROMADA  FORNECIMENTO E INSTALAÇÃO. AF_01/2020</v>
          </cell>
          <cell r="D4968" t="str">
            <v>UN</v>
          </cell>
          <cell r="E4968" t="str">
            <v>35,12</v>
          </cell>
        </row>
        <row r="4969">
          <cell r="B4969">
            <v>100857</v>
          </cell>
          <cell r="C4969" t="str">
            <v>ACABAMENTO MONOCOMANDO PARA CHUVEIRO  FORNECIMENTO E INSTALAÇÃO. AF_01/2020</v>
          </cell>
          <cell r="D4969" t="str">
            <v>UN</v>
          </cell>
          <cell r="E4969" t="str">
            <v>488,08</v>
          </cell>
        </row>
        <row r="4970">
          <cell r="B4970">
            <v>100858</v>
          </cell>
          <cell r="C4970" t="str">
            <v>MICTÓRIO SIFONADO LOUÇA BRANCA  PADRÃO MÉDIO  FORNECIMENTO E INSTALAÇÃO. AF_01/2020</v>
          </cell>
          <cell r="D4970" t="str">
            <v>UN</v>
          </cell>
          <cell r="E4970" t="str">
            <v>550,95</v>
          </cell>
        </row>
        <row r="4971">
          <cell r="B4971">
            <v>100859</v>
          </cell>
          <cell r="C4971" t="str">
            <v>MICTÓRIO SIFONADO LOUÇA BRANCA PARA ENTRADA DE ÁGUA EMBUTIDA  PADRÃO ALTO  FORNECIMENTO E INSTALAÇÃO. AF_01/2020</v>
          </cell>
          <cell r="D4971" t="str">
            <v>UN</v>
          </cell>
          <cell r="E4971" t="str">
            <v>956,59</v>
          </cell>
        </row>
        <row r="4972">
          <cell r="B4972">
            <v>100860</v>
          </cell>
          <cell r="C4972" t="str">
            <v>CHUVEIRO ELÉTRICO COMUM CORPO PLÁSTICO, TIPO DUCHA  FORNECIMENTO E INSTALAÇÃO. AF_01/2020</v>
          </cell>
          <cell r="D4972" t="str">
            <v>UN</v>
          </cell>
          <cell r="E4972" t="str">
            <v>97,02</v>
          </cell>
        </row>
        <row r="4973">
          <cell r="B4973">
            <v>100861</v>
          </cell>
          <cell r="C4973" t="str">
            <v>SUPORTE MÃO FRANCESA EM AÇO, ABAS IGUAIS 30 CM, CAPACIDADE MINIMA 60 KG, BRANCO - FORNECIMENTO E INSTALAÇÃO. AF_01/2020</v>
          </cell>
          <cell r="D4973" t="str">
            <v>UN</v>
          </cell>
          <cell r="E4973" t="str">
            <v>38,00</v>
          </cell>
        </row>
        <row r="4974">
          <cell r="B4974">
            <v>100862</v>
          </cell>
          <cell r="C4974" t="str">
            <v>SUPORTE MÃO FRANCESA EM ACO, ABAS IGUAIS 40 CM, CAPACIDADE MINIMA 70 KG, BRANCO - FORNECIMENTO E INSTALAÇÃO. AF_01/2020</v>
          </cell>
          <cell r="D4974" t="str">
            <v>UN</v>
          </cell>
          <cell r="E4974" t="str">
            <v>42,62</v>
          </cell>
        </row>
        <row r="4975">
          <cell r="B4975">
            <v>100863</v>
          </cell>
          <cell r="C4975" t="str">
            <v>BARRA DE APOIO EM "L", EM ACO INOX POLIDO 70 X 70 CM, FIXADA NA PAREDE - FORNECIMENTO E INSTALACAO. AF_01/2020</v>
          </cell>
          <cell r="D4975" t="str">
            <v>UN</v>
          </cell>
          <cell r="E4975" t="str">
            <v>908,15</v>
          </cell>
        </row>
        <row r="4976">
          <cell r="B4976">
            <v>100864</v>
          </cell>
          <cell r="C4976" t="str">
            <v>BARRA DE APOIO EM "L", EM ACO INOX POLIDO 80 X 80 CM, FIXADA NA PAREDE - FORNECIMENTO E INSTALACAO. AF_01/2020</v>
          </cell>
          <cell r="D4976" t="str">
            <v>UN</v>
          </cell>
          <cell r="E4976" t="str">
            <v>1.012,51</v>
          </cell>
        </row>
        <row r="4977">
          <cell r="B4977">
            <v>100865</v>
          </cell>
          <cell r="C4977" t="str">
            <v>BARRA DE APOIO LATERAL ARTICULADA, COM TRAVA, EM ACO INOX POLIDO, FIXADA NA PAREDE - FORNECIMENTO E INSTALAÇÃO. AF_01/2020</v>
          </cell>
          <cell r="D4977" t="str">
            <v>UN</v>
          </cell>
          <cell r="E4977" t="str">
            <v>967,13</v>
          </cell>
        </row>
        <row r="4978">
          <cell r="B4978">
            <v>100866</v>
          </cell>
          <cell r="C4978" t="str">
            <v>BARRA DE APOIO RETA, EM ACO INOX POLIDO, COMPRIMENTO 60CM, FIXADA NA PAREDE - FORNECIMENTO E INSTALAÇÃO. AF_01/2020</v>
          </cell>
          <cell r="D4978" t="str">
            <v>UN</v>
          </cell>
          <cell r="E4978" t="str">
            <v>445,41</v>
          </cell>
        </row>
        <row r="4979">
          <cell r="B4979">
            <v>100867</v>
          </cell>
          <cell r="C4979" t="str">
            <v>BARRA DE APOIO RETA, EM ACO INOX POLIDO, COMPRIMENTO 70 CM,  FIXADA NA PAREDE - FORNECIMENTO E INSTALAÇÃO. AF_01/2020</v>
          </cell>
          <cell r="D4979" t="str">
            <v>UN</v>
          </cell>
          <cell r="E4979" t="str">
            <v>479,83</v>
          </cell>
        </row>
        <row r="4980">
          <cell r="B4980">
            <v>100868</v>
          </cell>
          <cell r="C4980" t="str">
            <v>BARRA DE APOIO RETA, EM ACO INOX POLIDO, COMPRIMENTO 80 CM,  FIXADA NA PAREDE - FORNECIMENTO E INSTALAÇÃO. AF_01/2020</v>
          </cell>
          <cell r="D4980" t="str">
            <v>UN</v>
          </cell>
          <cell r="E4980" t="str">
            <v>502,72</v>
          </cell>
        </row>
        <row r="4981">
          <cell r="B4981">
            <v>100869</v>
          </cell>
          <cell r="C4981" t="str">
            <v>BARRA DE APOIO RETA, EM ACO INOX POLIDO, COMPRIMENTO 90 CM,  FIXADA NA PAREDE - FORNECIMENTO E INSTALAÇÃO. AF_01/2020</v>
          </cell>
          <cell r="D4981" t="str">
            <v>UN</v>
          </cell>
          <cell r="E4981" t="str">
            <v>520,29</v>
          </cell>
        </row>
        <row r="4982">
          <cell r="B4982">
            <v>100870</v>
          </cell>
          <cell r="C4982" t="str">
            <v>BARRA DE APOIO RETA, EM ALUMINIO, COMPRIMENTO 60 CM,  FIXADA NA PAREDE - FORNECIMENTO E INSTALAÇÃO. AF_01/2020</v>
          </cell>
          <cell r="D4982" t="str">
            <v>UN</v>
          </cell>
          <cell r="E4982" t="str">
            <v>270,49</v>
          </cell>
        </row>
        <row r="4983">
          <cell r="B4983">
            <v>100871</v>
          </cell>
          <cell r="C4983" t="str">
            <v>BARRA DE APOIO RETA, EM ALUMINIO, COMPRIMENTO 70 CM,  FIXADA NA PAREDE - FORNECIMENTO E INSTALAÇÃO. AF_01/2020</v>
          </cell>
          <cell r="D4983" t="str">
            <v>UN</v>
          </cell>
          <cell r="E4983" t="str">
            <v>290,47</v>
          </cell>
        </row>
        <row r="4984">
          <cell r="B4984">
            <v>100872</v>
          </cell>
          <cell r="C4984" t="str">
            <v>BARRA DE APOIO RETA, EM ALUMINIO, COMPRIMENTO 80 CM,  FIXADA NA PAREDE - FORNECIMENTO E INSTALAÇÃO. AF_01/2020</v>
          </cell>
          <cell r="D4984" t="str">
            <v>UN</v>
          </cell>
          <cell r="E4984" t="str">
            <v>303,23</v>
          </cell>
        </row>
        <row r="4985">
          <cell r="B4985">
            <v>100873</v>
          </cell>
          <cell r="C4985" t="str">
            <v>BARRA DE APOIO RETA, EM ALUMINIO, COMPRIMENTO 90 CM,  FIXADA NA PAREDE - FORNECIMENTO E INSTALAÇÃO. AF_01/2020</v>
          </cell>
          <cell r="D4985" t="str">
            <v>UN</v>
          </cell>
          <cell r="E4985" t="str">
            <v>311,20</v>
          </cell>
        </row>
        <row r="4986">
          <cell r="B4986">
            <v>100874</v>
          </cell>
          <cell r="C4986" t="str">
            <v>PUXADOR PARA PCD, FIXADO NA PORTA - FORNECIMENTO E INSTALAÇÃO. AF_01/2020</v>
          </cell>
          <cell r="D4986" t="str">
            <v>UN</v>
          </cell>
          <cell r="E4986" t="str">
            <v>445,41</v>
          </cell>
        </row>
        <row r="4987">
          <cell r="B4987">
            <v>100875</v>
          </cell>
          <cell r="C4987" t="str">
            <v>BANCO ARTICULADO, EM ACO INOX, PARA PCD, FIXADO NA PAREDE - FORNECIMENTO E INSTALAÇÃO. AF_01/2020</v>
          </cell>
          <cell r="D4987" t="str">
            <v>UN</v>
          </cell>
          <cell r="E4987" t="str">
            <v>1.774,72</v>
          </cell>
        </row>
        <row r="4988">
          <cell r="B4988">
            <v>100878</v>
          </cell>
          <cell r="C4988" t="str">
            <v>VASO SANITÁRIO SIFONADO COM CAIXA ACOPLADA, LOUÇA BRANCA - PADRÃO ALTO - FORNECIMENTO E INSTALAÇÃO. AF_01/2020</v>
          </cell>
          <cell r="D4988" t="str">
            <v>UN</v>
          </cell>
          <cell r="E4988" t="str">
            <v>625,04</v>
          </cell>
        </row>
        <row r="4989">
          <cell r="B4989">
            <v>98052</v>
          </cell>
          <cell r="C4989" t="str">
            <v>TANQUE SÉPTICO CIRCULAR, EM CONCRETO PRÉ-MOLDADO, DIÂMETRO INTERNO = 1,10 M, ALTURA INTERNA = 2,50 M, VOLUME ÚTIL: 2138,2 L (PARA 5 CONTRIBUINTES). AF_12/2020</v>
          </cell>
          <cell r="D4989" t="str">
            <v>UN</v>
          </cell>
          <cell r="E4989" t="str">
            <v>1.953,92</v>
          </cell>
        </row>
        <row r="4990">
          <cell r="B4990">
            <v>98053</v>
          </cell>
          <cell r="C4990" t="str">
            <v>TANQUE SÉPTICO CIRCULAR, EM CONCRETO PRÉ-MOLDADO, DIÂMETRO INTERNO = 1,40 M, ALTURA INTERNA = 2,50 M, VOLUME ÚTIL: 3463,6 L (PARA 13 CONTRIBUINTES). AF_12/2020</v>
          </cell>
          <cell r="D4990" t="str">
            <v>UN</v>
          </cell>
          <cell r="E4990" t="str">
            <v>2.689,33</v>
          </cell>
        </row>
        <row r="4991">
          <cell r="B4991">
            <v>98054</v>
          </cell>
          <cell r="C4991" t="str">
            <v>TANQUE SÉPTICO CIRCULAR, EM CONCRETO PRÉ-MOLDADO, DIÂMETRO INTERNO = 1,88 M, ALTURA INTERNA = 2,50 M, VOLUME ÚTIL: 6245,8 L (PARA 32 CONTRIBUINTES). AF_12/2020</v>
          </cell>
          <cell r="D4991" t="str">
            <v>UN</v>
          </cell>
          <cell r="E4991" t="str">
            <v>4.398,02</v>
          </cell>
        </row>
        <row r="4992">
          <cell r="B4992">
            <v>98055</v>
          </cell>
          <cell r="C4992" t="str">
            <v>TANQUE SÉPTICO CIRCULAR, EM CONCRETO PRÉ-MOLDADO, DIÂMETRO INTERNO = 2,38 M, ALTURA INTERNA = 2,50 M, VOLUME ÚTIL: 10009,8 L (PARA 69 CONTRIBUINTES). AF_12/2020</v>
          </cell>
          <cell r="D4992" t="str">
            <v>UN</v>
          </cell>
          <cell r="E4992" t="str">
            <v>5.988,04</v>
          </cell>
        </row>
        <row r="4993">
          <cell r="B4993">
            <v>98056</v>
          </cell>
          <cell r="C4993" t="str">
            <v>TANQUE SÉPTICO CIRCULAR, EM CONCRETO PRÉ-MOLDADO, DIÂMETRO INTERNO = 2,38 M, ALTURA INTERNA = 3,0 M, VOLUME ÚTIL: 12234,2 L (PARA 86 CONTRIBUINTES). AF_12/2020</v>
          </cell>
          <cell r="D4993" t="str">
            <v>UN</v>
          </cell>
          <cell r="E4993" t="str">
            <v>6.977,58</v>
          </cell>
        </row>
        <row r="4994">
          <cell r="B4994">
            <v>98057</v>
          </cell>
          <cell r="C4994" t="str">
            <v>TANQUE SÉPTICO CIRCULAR, EM CONCRETO PRÉ-MOLDADO, DIÂMETRO INTERNO = 2,88 M, ALTURA INTERNA = 2,50 M, VOLUME ÚTIL: 14657,4 L (PARA 105 CONTRIBUINTES). AF_12/2020</v>
          </cell>
          <cell r="D4994" t="str">
            <v>UN</v>
          </cell>
          <cell r="E4994" t="str">
            <v>8.328,04</v>
          </cell>
        </row>
        <row r="4995">
          <cell r="B4995">
            <v>98058</v>
          </cell>
          <cell r="C4995" t="str">
            <v>FILTRO ANAERÓBIO CIRCULAR, EM CONCRETO PRÉ-MOLDADO, DIÂMETRO INTERNO = 1,10 M, ALTURA INTERNA = 1,50 M, VOLUME ÚTIL: 1140,4 L (PARA 5 CONTRIBUINTES). AF_12/2020</v>
          </cell>
          <cell r="D4995" t="str">
            <v>UN</v>
          </cell>
          <cell r="E4995" t="str">
            <v>1.671,11</v>
          </cell>
        </row>
        <row r="4996">
          <cell r="B4996">
            <v>98059</v>
          </cell>
          <cell r="C4996" t="str">
            <v>FILTRO ANAERÓBIO CIRCULAR, EM CONCRETO PRÉ-MOLDADO, DIÂMETRO INTERNO = 1,88 M, ALTURA INTERNA = 1,50 M, VOLUME ÚTIL: 3331,1 L (PARA 19 CONTRIBUINTES). AF_12/2020</v>
          </cell>
          <cell r="D4996" t="str">
            <v>UN</v>
          </cell>
          <cell r="E4996" t="str">
            <v>3.629,03</v>
          </cell>
        </row>
        <row r="4997">
          <cell r="B4997">
            <v>98060</v>
          </cell>
          <cell r="C4997" t="str">
            <v>FILTRO ANAERÓBIO CIRCULAR, EM CONCRETO PRÉ-MOLDADO, DIÂMETRO INTERNO = 2,38 M, ALTURA INTERNA = 1,50 M, VOLUME ÚTIL: 5338,6 L (PARA 34 CONTRIBUINTES). AF_12/2020</v>
          </cell>
          <cell r="D4997" t="str">
            <v>UN</v>
          </cell>
          <cell r="E4997" t="str">
            <v>5.071,10</v>
          </cell>
        </row>
        <row r="4998">
          <cell r="B4998">
            <v>98061</v>
          </cell>
          <cell r="C4998" t="str">
            <v>FILTRO ANAERÓBIO CIRCULAR, EM CONCRETO PRÉ-MOLDADO, DIÂMETRO INTERNO = 2,88 M, ALTURA INTERNA = 1,50 M, VOLUME ÚTIL: 7817,3 L (PARA 75 CONTRIBUINTES). AF_12/2020</v>
          </cell>
          <cell r="D4998" t="str">
            <v>UN</v>
          </cell>
          <cell r="E4998" t="str">
            <v>7.075,22</v>
          </cell>
        </row>
        <row r="4999">
          <cell r="B4999">
            <v>98062</v>
          </cell>
          <cell r="C4999" t="str">
            <v>SUMIDOURO CIRCULAR, EM CONCRETO PRÉ-MOLDADO, DIÂMETRO INTERNO = 1,88 M, ALTURA INTERNA = 2,00 M, ÁREA DE INFILTRAÇÃO: 13,1 M² (PARA 5 CONTRIBUINTES). AF_12/2020</v>
          </cell>
          <cell r="D4999" t="str">
            <v>UN</v>
          </cell>
          <cell r="E4999" t="str">
            <v>2.936,56</v>
          </cell>
        </row>
        <row r="5000">
          <cell r="B5000">
            <v>98063</v>
          </cell>
          <cell r="C5000" t="str">
            <v>SUMIDOURO CIRCULAR, EM CONCRETO PRÉ-MOLDADO, DIÂMETRO INTERNO = 2,38 M, ALTURA INTERNA = 2,50 M, ÁREA DE INFILTRAÇÃO: 21,3 M² (PARA 8 CONTRIBUINTES). AF_12/2020</v>
          </cell>
          <cell r="D5000" t="str">
            <v>UN</v>
          </cell>
          <cell r="E5000" t="str">
            <v>4.480,37</v>
          </cell>
        </row>
        <row r="5001">
          <cell r="B5001">
            <v>98064</v>
          </cell>
          <cell r="C5001" t="str">
            <v>SUMIDOURO CIRCULAR, EM CONCRETO PRÉ-MOLDADO, DIÂMETRO INTERNO = 2,38 M, ALTURA INTERNA = 3,0 M, ÁREA DE INFILTRAÇÃO: 25 M² (PARA 10 CONTRIBUINTES). AF_12/2020</v>
          </cell>
          <cell r="D5001" t="str">
            <v>UN</v>
          </cell>
          <cell r="E5001" t="str">
            <v>5.169,39</v>
          </cell>
        </row>
        <row r="5002">
          <cell r="B5002">
            <v>98065</v>
          </cell>
          <cell r="C5002" t="str">
            <v>SUMIDOURO CIRCULAR, EM CONCRETO PRÉ-MOLDADO, DIÂMETRO INTERNO = 2,88 M, ALTURA INTERNA = 3,0 M, ÁREA DE INFILTRAÇÃO: 31,4 M² (PARA 12 CONTRIBUINTES). AF_12/2020</v>
          </cell>
          <cell r="D5002" t="str">
            <v>UN</v>
          </cell>
          <cell r="E5002" t="str">
            <v>7.189,58</v>
          </cell>
        </row>
        <row r="5003">
          <cell r="B5003">
            <v>98066</v>
          </cell>
          <cell r="C5003" t="str">
            <v>TANQUE SÉPTICO RETANGULAR, EM ALVENARIA COM TIJOLOS CERÂMICOS MACIÇOS, DIMENSÕES INTERNAS: 1,0 X 2,0 X 1,4 M, VOLUME ÚTIL: 2000 L (PARA 5 CONTRIBUINTES). AF_12/2020</v>
          </cell>
          <cell r="D5003" t="str">
            <v>UN</v>
          </cell>
          <cell r="E5003" t="str">
            <v>4.651,99</v>
          </cell>
        </row>
        <row r="5004">
          <cell r="B5004">
            <v>98067</v>
          </cell>
          <cell r="C5004" t="str">
            <v>TANQUE SÉPTICO RETANGULAR, EM ALVENARIA COM TIJOLOS CERÂMICOS MACIÇOS, DIMENSÕES INTERNAS: 1,2 X 2,4 X 1,6 M, VOLUME ÚTIL: 3456 L (PARA 13 CONTRIBUINTES). AF_12/2020</v>
          </cell>
          <cell r="D5004" t="str">
            <v>UN</v>
          </cell>
          <cell r="E5004" t="str">
            <v>6.193,19</v>
          </cell>
        </row>
        <row r="5005">
          <cell r="B5005">
            <v>98068</v>
          </cell>
          <cell r="C5005" t="str">
            <v>TANQUE SÉPTICO RETANGULAR, EM ALVENARIA COM TIJOLOS CERÂMICOS MACIÇOS, DIMENSÕES INTERNAS: 1,4 X 3,2 X 1,8 M, VOLUME ÚTIL: 6272 L (PARA 32 CONTRIBUINTES). AF_12/2020</v>
          </cell>
          <cell r="D5005" t="str">
            <v>UN</v>
          </cell>
          <cell r="E5005" t="str">
            <v>8.739,81</v>
          </cell>
        </row>
        <row r="5006">
          <cell r="B5006">
            <v>98069</v>
          </cell>
          <cell r="C5006" t="str">
            <v>TANQUE SÉPTICO RETANGULAR, EM ALVENARIA COM TIJOLOS CERÂMICOS MACIÇOS, DIMENSÕES INTERNAS: 1,6 X 4,4 X 1,8 M, VOLUME ÚTIL: 9856 L (PARA 68 CONTRIBUINTES). AF_12/2020</v>
          </cell>
          <cell r="D5006" t="str">
            <v>UN</v>
          </cell>
          <cell r="E5006" t="str">
            <v>11.753,80</v>
          </cell>
        </row>
        <row r="5007">
          <cell r="B5007">
            <v>98070</v>
          </cell>
          <cell r="C5007" t="str">
            <v>TANQUE SÉPTICO RETANGULAR, EM ALVENARIA COM TIJOLOS CERÂMICOS MACIÇOS, DIMENSÕES INTERNAS: 1,6 X 4,8 X 2,0 M, VOLUME ÚTIL: 12288 L (PARA 86 CONTRIBUINTES). AF_12/2020</v>
          </cell>
          <cell r="D5007" t="str">
            <v>UN</v>
          </cell>
          <cell r="E5007" t="str">
            <v>13.417,21</v>
          </cell>
        </row>
        <row r="5008">
          <cell r="B5008">
            <v>98071</v>
          </cell>
          <cell r="C5008" t="str">
            <v>TANQUE SÉPTICO RETANGULAR, EM ALVENARIA COM TIJOLOS CERÂMICOS MACIÇOS, DIMENSÕES INTERNAS: 1,6 X 4,6 X 2,4 M, VOLUME ÚTIL: 14720 L (PARA 105 CONTRIBUINTES). AF_12/2020</v>
          </cell>
          <cell r="D5008" t="str">
            <v>UN</v>
          </cell>
          <cell r="E5008" t="str">
            <v>14.616,64</v>
          </cell>
        </row>
        <row r="5009">
          <cell r="B5009">
            <v>98072</v>
          </cell>
          <cell r="C5009" t="str">
            <v>FILTRO ANAERÓBIO RETANGULAR, EM ALVENARIA COM TIJOLOS CERÂMICOS MACIÇOS, DIMENSÕES INTERNAS: 0,8 X 1,2 X 1,67 M, VOLUME ÚTIL: 1152 L (PARA 5 CONTRIBUINTES). AF_12/2020</v>
          </cell>
          <cell r="D5009" t="str">
            <v>UN</v>
          </cell>
          <cell r="E5009" t="str">
            <v>3.885,50</v>
          </cell>
        </row>
        <row r="5010">
          <cell r="B5010">
            <v>98073</v>
          </cell>
          <cell r="C5010" t="str">
            <v>FILTRO ANAERÓBIO RETANGULAR, EM ALVENARIA COM TIJOLOS CERÂMICOS MACIÇOS, DIMENSÕES INTERNAS: 1,2 X 1,8 X 1,67 M, VOLUME ÚTIL: 2592 L (PARA 13 CONTRIBUINTES). AF_12/2020</v>
          </cell>
          <cell r="D5010" t="str">
            <v>UN</v>
          </cell>
          <cell r="E5010" t="str">
            <v>6.080,08</v>
          </cell>
        </row>
        <row r="5011">
          <cell r="B5011">
            <v>98074</v>
          </cell>
          <cell r="C5011" t="str">
            <v>FILTRO ANAERÓBIO RETANGULAR, EM ALVENARIA COM TIJOLOS CERÂMICOS MACIÇOS, DIMENSÕES INTERNAS: 1,4 X 3,0 X 1,67 M, VOLUME ÚTIL: 5040 L (PARA 32 CONTRIBUINTES). AF_12/2020</v>
          </cell>
          <cell r="D5011" t="str">
            <v>UN</v>
          </cell>
          <cell r="E5011" t="str">
            <v>9.441,14</v>
          </cell>
        </row>
        <row r="5012">
          <cell r="B5012">
            <v>98075</v>
          </cell>
          <cell r="C5012" t="str">
            <v>FILTRO ANAERÓBIO RETANGULAR, EM ALVENARIA COM TIJOLOS CERÂMICOS MACIÇOS, DIMENSÕES INTERNAS: 1,4 X 4,2 X 1,67 M, VOLUME ÚTIL: 7056 L (PARA 67 CONTRIBUINTES). AF_12/2020</v>
          </cell>
          <cell r="D5012" t="str">
            <v>UN</v>
          </cell>
          <cell r="E5012" t="str">
            <v>12.276,24</v>
          </cell>
        </row>
        <row r="5013">
          <cell r="B5013">
            <v>98076</v>
          </cell>
          <cell r="C5013" t="str">
            <v>FILTRO ANAERÓBIO RETANGULAR, EM ALVENARIA COM TIJOLOS CERÂMICOS MACIÇOS, DIMENSÕES INTERNAS: 1,6 X 4,6 X 1,67 M, VOLUME ÚTIL: 8832 L (PARA 84 CONTRIBUINTES). AF_12/2020</v>
          </cell>
          <cell r="D5013" t="str">
            <v>UN</v>
          </cell>
          <cell r="E5013" t="str">
            <v>14.150,66</v>
          </cell>
        </row>
        <row r="5014">
          <cell r="B5014">
            <v>98077</v>
          </cell>
          <cell r="C5014" t="str">
            <v>FILTRO ANAERÓBIO RETANGULAR, EM ALVENARIA COM TIJOLOS CERÂMICOS MACIÇOS, DIMENSÕES INTERNAS: 1,6 X 5,6 X 1,67 M, VOLUME ÚTIL: 10752 L (PARA 103 CONTRIBUINTES). AF_12/2020</v>
          </cell>
          <cell r="D5014" t="str">
            <v>UN</v>
          </cell>
          <cell r="E5014" t="str">
            <v>16.659,37</v>
          </cell>
        </row>
        <row r="5015">
          <cell r="B5015">
            <v>98078</v>
          </cell>
          <cell r="C5015" t="str">
            <v>SUMIDOURO RETANGULAR, EM ALVENARIA COM TIJOLOS CERÂMICOS MACIÇOS, DIMENSÕES INTERNAS: 0,8 X 1,4 X 3,0 M, ÁREA DE INFILTRAÇÃO: 13,2 M² (PARA 5 CONTRIBUINTES). AF_12/2020</v>
          </cell>
          <cell r="D5015" t="str">
            <v>UN</v>
          </cell>
          <cell r="E5015" t="str">
            <v>4.325,56</v>
          </cell>
        </row>
        <row r="5016">
          <cell r="B5016">
            <v>98079</v>
          </cell>
          <cell r="C5016" t="str">
            <v>SUMIDOURO RETANGULAR, EM ALVENARIA COM TIJOLOS CERÂMICOS MACIÇOS, DIMENSÕES INTERNAS: 1,0 X 3,0 X 3,0 M, ÁREA DE INFILTRAÇÃO: 25 M² (PARA 10 CONTRIBUINTES). AF_12/2020</v>
          </cell>
          <cell r="D5016" t="str">
            <v>UN</v>
          </cell>
          <cell r="E5016" t="str">
            <v>7.566,93</v>
          </cell>
        </row>
        <row r="5017">
          <cell r="B5017">
            <v>98080</v>
          </cell>
          <cell r="C5017" t="str">
            <v>SUMIDOURO RETANGULAR, EM ALVENARIA COM TIJOLOS CERÂMICOS MACIÇOS, DIMENSÕES INTERNAS: 1,6 X 3,4 X 3,0 M, ÁREA DE INFILTRAÇÃO: 32,9 M² (PARA 13 CONTRIBUINTES). AF_12/2020</v>
          </cell>
          <cell r="D5017" t="str">
            <v>UN</v>
          </cell>
          <cell r="E5017" t="str">
            <v>9.705,37</v>
          </cell>
        </row>
        <row r="5018">
          <cell r="B5018">
            <v>98081</v>
          </cell>
          <cell r="C5018" t="str">
            <v>SUMIDOURO RETANGULAR, EM ALVENARIA COM TIJOLOS CERÂMICOS MACIÇOS, DIMENSÕES INTERNAS: 1,6 X 5,8 X 3,0 M, ÁREA DE INFILTRAÇÃO: 50 M² (PARA 20 CONTRIBUINTES). AF_12/2020</v>
          </cell>
          <cell r="D5018" t="str">
            <v>UN</v>
          </cell>
          <cell r="E5018" t="str">
            <v>14.358,96</v>
          </cell>
        </row>
        <row r="5019">
          <cell r="B5019">
            <v>98082</v>
          </cell>
          <cell r="C5019" t="str">
            <v>TANQUE SÉPTICO RETANGULAR, EM ALVENARIA COM BLOCOS DE CONCRETO, DIMENSÕES INTERNAS: 1,0 X 2,0 X 1,4 M, VOLUME ÚTIL: 2000 L (PARA 5 CONTRIBUINTES). AF_12/2020</v>
          </cell>
          <cell r="D5019" t="str">
            <v>UN</v>
          </cell>
          <cell r="E5019" t="str">
            <v>3.507,97</v>
          </cell>
        </row>
        <row r="5020">
          <cell r="B5020">
            <v>98083</v>
          </cell>
          <cell r="C5020" t="str">
            <v>TANQUE SÉPTICO RETANGULAR, EM ALVENARIA COM BLOCOS DE CONCRETO, DIMENSÕES INTERNAS: 1,2 X 2,4 X 1,6 M, VOLUME ÚTIL: 3456 L (PARA 13 CONTRIBUINTES). AF_12/2020</v>
          </cell>
          <cell r="D5020" t="str">
            <v>UN</v>
          </cell>
          <cell r="E5020" t="str">
            <v>4.610,97</v>
          </cell>
        </row>
        <row r="5021">
          <cell r="B5021">
            <v>98084</v>
          </cell>
          <cell r="C5021" t="str">
            <v>TANQUE SÉPTICO RETANGULAR, EM ALVENARIA COM BLOCOS DE CONCRETO, DIMENSÕES INTERNAS: 1,4 X 3,2 X 1,8 M, VOLUME ÚTIL: 6272 L (PARA 32 CONTRIBUINTES). AF_12/2020</v>
          </cell>
          <cell r="D5021" t="str">
            <v>UN</v>
          </cell>
          <cell r="E5021" t="str">
            <v>6.451,02</v>
          </cell>
        </row>
        <row r="5022">
          <cell r="B5022">
            <v>98085</v>
          </cell>
          <cell r="C5022" t="str">
            <v>TANQUE SÉPTICO RETANGULAR, EM ALVENARIA COM BLOCOS DE CONCRETO, DIMENSÕES INTERNAS: 1,6 X 4,4 X 1,8 M, VOLUME ÚTIL: 9856 L (PARA 68 CONTRIBUINTES). AF_12/2020</v>
          </cell>
          <cell r="D5022" t="str">
            <v>UN</v>
          </cell>
          <cell r="E5022" t="str">
            <v>8.768,95</v>
          </cell>
        </row>
        <row r="5023">
          <cell r="B5023">
            <v>98086</v>
          </cell>
          <cell r="C5023" t="str">
            <v>TANQUE SÉPTICO RETANGULAR, EM ALVENARIA COM BLOCOS DE CONCRETO, DIMENSÕES INTERNAS: 1,6 X 4,8 X 2,0 M, VOLUME ÚTIL: 12288 L (PARA 86 CONTRIBUINTES). AF_12/2020</v>
          </cell>
          <cell r="D5023" t="str">
            <v>UN</v>
          </cell>
          <cell r="E5023" t="str">
            <v>9.862,70</v>
          </cell>
        </row>
        <row r="5024">
          <cell r="B5024">
            <v>98087</v>
          </cell>
          <cell r="C5024" t="str">
            <v>TANQUE SÉPTICO RETANGULAR, EM ALVENARIA COM BLOCOS DE CONCRETO, DIMENSÕES INTERNAS: 1,6 X 4,6 X 2,4 M, VOLUME ÚTIL: 14720 L (PARA 105 CONTRIBUINTES). AF_12/2020</v>
          </cell>
          <cell r="D5024" t="str">
            <v>UN</v>
          </cell>
          <cell r="E5024" t="str">
            <v>10.454,47</v>
          </cell>
        </row>
        <row r="5025">
          <cell r="B5025">
            <v>98088</v>
          </cell>
          <cell r="C5025" t="str">
            <v>FILTRO ANAERÓBIO RETANGULAR, EM ALVENARIA COM BLOCOS DE CONCRETO, DIMENSÕES INTERNAS: 0,8 X 1,2 X 1,67 M, VOLUME ÚTIL: 1152 L (PARA 5 CONTRIBUINTES). AF_12/2020</v>
          </cell>
          <cell r="D5025" t="str">
            <v>UN</v>
          </cell>
          <cell r="E5025" t="str">
            <v>3.027,02</v>
          </cell>
        </row>
        <row r="5026">
          <cell r="B5026">
            <v>98089</v>
          </cell>
          <cell r="C5026" t="str">
            <v>FILTRO ANAERÓBIO RETANGULAR, EM ALVENARIA COM BLOCOS DE CONCRETO, DIMENSÕES INTERNAS: 1,2 X 1,8 X 1,67 M, VOLUME ÚTIL: 2592 L (PARA 13 CONTRIBUINTES). AF_12/2020</v>
          </cell>
          <cell r="D5026" t="str">
            <v>UN</v>
          </cell>
          <cell r="E5026" t="str">
            <v>4.788,15</v>
          </cell>
        </row>
        <row r="5027">
          <cell r="B5027">
            <v>98090</v>
          </cell>
          <cell r="C5027" t="str">
            <v>FILTRO ANAERÓBIO RETANGULAR, EM ALVENARIA COM BLOCOS DE CONCRETO, DIMENSÕES INTERNAS: 1,4 X 3,0 X 1,67 M, VOLUME ÚTIL: 5040 L (PARA 32 CONTRIBUINTES). AF_12/2020</v>
          </cell>
          <cell r="D5027" t="str">
            <v>UN</v>
          </cell>
          <cell r="E5027" t="str">
            <v>7.528,41</v>
          </cell>
        </row>
        <row r="5028">
          <cell r="B5028">
            <v>98091</v>
          </cell>
          <cell r="C5028" t="str">
            <v>FILTRO ANAERÓBIO RETANGULAR, EM ALVENARIA COM BLOCOS DE CONCRETO, DIMENSÕES INTERNAS: 1,4 X 4,2 X 1,67 M, VOLUME ÚTIL: 7056 L (PARA 67 CONTRIBUINTES). AF_12/2020</v>
          </cell>
          <cell r="D5028" t="str">
            <v>UN</v>
          </cell>
          <cell r="E5028" t="str">
            <v>9.836,18</v>
          </cell>
        </row>
        <row r="5029">
          <cell r="B5029">
            <v>98092</v>
          </cell>
          <cell r="C5029" t="str">
            <v>FILTRO ANAERÓBIO RETANGULAR, EM ALVENARIA COM BLOCOS DE CONCRETO, DIMENSÕES INTERNAS: 1,6 X 4,6 X 1,67 M, VOLUME ÚTIL: 8832 L (PARA 84 CONTRIBUINTES). AF_12/2020</v>
          </cell>
          <cell r="D5029" t="str">
            <v>UN</v>
          </cell>
          <cell r="E5029" t="str">
            <v>11.435,92</v>
          </cell>
        </row>
        <row r="5030">
          <cell r="B5030">
            <v>98093</v>
          </cell>
          <cell r="C5030" t="str">
            <v>FILTRO ANAERÓBIO RETANGULAR, EM ALVENARIA COM BLOCOS DE CONCRETO, DIMENSÕES INTERNAS: 1,6 X 5,6 X 1,67 M, VOLUME ÚTIL: 10752 L (PARA 103 CONTRIBUINTES). AF_12/2020</v>
          </cell>
          <cell r="D5030" t="str">
            <v>UN</v>
          </cell>
          <cell r="E5030" t="str">
            <v>13.501,50</v>
          </cell>
        </row>
        <row r="5031">
          <cell r="B5031">
            <v>98094</v>
          </cell>
          <cell r="C5031" t="str">
            <v>SUMIDOURO RETANGULAR, EM ALVENARIA COM BLOCOS DE CONCRETO, DIMENSÕES INTERNAS: 0,8 X 1,4 X 3,0 M, ÁREA DE INFILTRAÇÃO: 13,2 M² (PARA 5 CONTRIBUINTES). AF_12/2020</v>
          </cell>
          <cell r="D5031" t="str">
            <v>UN</v>
          </cell>
          <cell r="E5031" t="str">
            <v>2.437,25</v>
          </cell>
        </row>
        <row r="5032">
          <cell r="B5032">
            <v>98099</v>
          </cell>
          <cell r="C5032" t="str">
            <v>SUMIDOURO RETANGULAR, EM ALVENARIA COM BLOCOS DE CONCRETO, DIMENSÕES INTERNAS: 1,0 X 3,0 X 3,0 M, ÁREA DE INFILTRAÇÃO: 25 M² (PARA 10 CONTRIBUINTES). AF_12/2020</v>
          </cell>
          <cell r="D5032" t="str">
            <v>UN</v>
          </cell>
          <cell r="E5032" t="str">
            <v>4.145,72</v>
          </cell>
        </row>
        <row r="5033">
          <cell r="B5033">
            <v>98100</v>
          </cell>
          <cell r="C5033" t="str">
            <v>SUMIDOURO RETANGULAR, EM ALVENARIA COM BLOCOS DE CONCRETO, DIMENSÕES INTERNAS: 1,6 X 3,4 X 3,0 M, ÁREA DE INFILTRAÇÃO: 32,9 M² (PARA 13 CONTRIBUINTES). . AF_12/2020</v>
          </cell>
          <cell r="D5033" t="str">
            <v>UN</v>
          </cell>
          <cell r="E5033" t="str">
            <v>5.432,47</v>
          </cell>
        </row>
        <row r="5034">
          <cell r="B5034">
            <v>98101</v>
          </cell>
          <cell r="C5034" t="str">
            <v>SUMIDOURO RETANGULAR, EM ALVENARIA COM BLOCOS DE CONCRETO, DIMENSÕES INTERNAS: 1,6 X 5,8 X 3,0 M, ÁREA DE INFILTRAÇÃO: 50 M² (PARA 20 CONTRIBUINTES). . AF_12/2020</v>
          </cell>
          <cell r="D5034" t="str">
            <v>UN</v>
          </cell>
          <cell r="E5034" t="str">
            <v>8.018,14</v>
          </cell>
        </row>
        <row r="5035">
          <cell r="B5035">
            <v>98109</v>
          </cell>
          <cell r="C5035" t="str">
            <v>CAIXA DE GORDURA ESPECIAL (CAPACIDADE: 312 L - PARA ATÉ 146 PESSOAS SERVIDAS NO PICO), RETANGULAR, EM ALVENARIA COM BLOCOS DE CONCRETO, DIMENSÕES INTERNAS = 0,4X1,2 M, ALTURA INTERNA = 1 M. AF_12/2020</v>
          </cell>
          <cell r="D5035" t="str">
            <v>UN</v>
          </cell>
          <cell r="E5035" t="str">
            <v>711,67</v>
          </cell>
        </row>
        <row r="5036">
          <cell r="B5036">
            <v>98110</v>
          </cell>
          <cell r="C5036" t="str">
            <v>CAIXA DE GORDURA PEQUENA (CAPACIDADE: 19 L), CIRCULAR, EM PVC, DIÂMETRO INTERNO= 0,3 M. AF_12/2020</v>
          </cell>
          <cell r="D5036" t="str">
            <v>UN</v>
          </cell>
          <cell r="E5036" t="str">
            <v>446,63</v>
          </cell>
        </row>
        <row r="5037">
          <cell r="B5037">
            <v>98111</v>
          </cell>
          <cell r="C5037" t="str">
            <v>CAIXA DE INSPEÇÃO PARA ATERRAMENTO, CIRCULAR, EM POLIETILENO, DIÂMETRO INTERNO = 0,3 M. AF_12/2020</v>
          </cell>
          <cell r="D5037" t="str">
            <v>UN</v>
          </cell>
          <cell r="E5037" t="str">
            <v>58,12</v>
          </cell>
        </row>
        <row r="5038">
          <cell r="B5038">
            <v>98112</v>
          </cell>
          <cell r="C5038" t="str">
            <v>TIL (TUBO DE INSPEÇÃO E LIMPEZA) CONDOMINIAL PARA ESGOTO, EM PVC, DN 100 X 100 MM. AF_12/2020</v>
          </cell>
          <cell r="D5038" t="str">
            <v>UN</v>
          </cell>
          <cell r="E5038" t="str">
            <v>89,77</v>
          </cell>
        </row>
        <row r="5039">
          <cell r="B5039">
            <v>98114</v>
          </cell>
          <cell r="C5039" t="str">
            <v>TAMPA CIRCULAR PARA ESGOTO E DRENAGEM, EM FERRO FUNDIDO, DIÂMETRO INTERNO = 0,6 M. AF_12/2020</v>
          </cell>
          <cell r="D5039" t="str">
            <v>UN</v>
          </cell>
          <cell r="E5039" t="str">
            <v>605,44</v>
          </cell>
        </row>
        <row r="5040">
          <cell r="B5040">
            <v>98115</v>
          </cell>
          <cell r="C5040" t="str">
            <v>TAMPA CIRCULAR PARA ESGOTO E DRENAGEM, EM CONCRETO PRÉ-MOLDADO, DIÂMETRO INTERNO = 0,60 M E ALTURA = 0,10 M. AF_12/2020</v>
          </cell>
          <cell r="D5040" t="str">
            <v>UN</v>
          </cell>
          <cell r="E5040" t="str">
            <v>95,21</v>
          </cell>
        </row>
        <row r="5041">
          <cell r="B5041">
            <v>89957</v>
          </cell>
          <cell r="C5041" t="str">
            <v>PONTO DE CONSUMO TERMINAL DE ÁGUA FRIA (SUBRAMAL) COM TUBULAÇÃO DE PVC, DN 25 MM, INSTALADO EM RAMAL DE ÁGUA, INCLUSOS RASGO E CHUMBAMENTO EM ALVENARIA. AF_12/2014</v>
          </cell>
          <cell r="D5041" t="str">
            <v>UN</v>
          </cell>
          <cell r="E5041" t="str">
            <v>130,99</v>
          </cell>
        </row>
        <row r="5042">
          <cell r="B5042">
            <v>89959</v>
          </cell>
          <cell r="C5042" t="str">
            <v>PONTO DE CONSUMO TERMINAL DE ÁGUA QUENTE (SUBRAMAL) COM TUBULAÇÃO DE CPVC, DN 22 MM, INSTALADO EM RAMAL DE ÁGUA, INCLUSOS RASGO E CHUMBAMENTO EM ALVENARIA. AF_12/2014</v>
          </cell>
          <cell r="D5042" t="str">
            <v>UN</v>
          </cell>
          <cell r="E5042" t="str">
            <v>220,27</v>
          </cell>
        </row>
        <row r="5043">
          <cell r="B5043">
            <v>89349</v>
          </cell>
          <cell r="C5043" t="str">
            <v>REGISTRO DE PRESSÃO BRUTO, LATÃO, ROSCÁVEL, 1/2" - FORNECIMENTO E INSTALAÇÃO. AF_08/2021</v>
          </cell>
          <cell r="D5043" t="str">
            <v>UN</v>
          </cell>
          <cell r="E5043" t="str">
            <v>22,01</v>
          </cell>
        </row>
        <row r="5044">
          <cell r="B5044">
            <v>89351</v>
          </cell>
          <cell r="C5044" t="str">
            <v>REGISTRO DE PRESSÃO BRUTO, LATÃO,  ROSCÁVEL, 3/4'' - FORNECIMENTO E INSTALAÇÃO. AF_08/2021</v>
          </cell>
          <cell r="D5044" t="str">
            <v>UN</v>
          </cell>
          <cell r="E5044" t="str">
            <v>27,28</v>
          </cell>
        </row>
        <row r="5045">
          <cell r="B5045">
            <v>89352</v>
          </cell>
          <cell r="C5045" t="str">
            <v>REGISTRO DE GAVETA BRUTO, LATÃO, ROSCÁVEL, 1/2" - FORNECIMENTO E INSTALAÇÃO. AF_08/2021</v>
          </cell>
          <cell r="D5045" t="str">
            <v>UN</v>
          </cell>
          <cell r="E5045" t="str">
            <v>29,81</v>
          </cell>
        </row>
        <row r="5046">
          <cell r="B5046">
            <v>89353</v>
          </cell>
          <cell r="C5046" t="str">
            <v>REGISTRO DE GAVETA BRUTO, LATÃO, ROSCÁVEL, 3/4" - FORNECIMENTO E INSTALAÇÃO. AF_08/2021</v>
          </cell>
          <cell r="D5046" t="str">
            <v>UN</v>
          </cell>
          <cell r="E5046" t="str">
            <v>32,87</v>
          </cell>
        </row>
        <row r="5047">
          <cell r="B5047">
            <v>89354</v>
          </cell>
          <cell r="C5047" t="str">
            <v>MISTURADOR MONOCOMANDO PARA CHUVEIRO, BASE BRUTA E ACABAMENTO CROMADO - FORNECIMENTO E INSTALAÇÃO. AF_08/2021</v>
          </cell>
          <cell r="D5047" t="str">
            <v>UN</v>
          </cell>
          <cell r="E5047" t="str">
            <v>503,98</v>
          </cell>
        </row>
        <row r="5048">
          <cell r="B5048">
            <v>89969</v>
          </cell>
          <cell r="C5048" t="str">
            <v>KIT DE REGISTRO DE PRESSÃO BRUTO DE LATÃO ½", INCLUSIVE CONEXÕES,  ROSCÁVEL, INSTALADO EM RAMAL DE ÁGUA FRIA - FORNECIMENTO E INSTALAÇÃO. AF_12/2014</v>
          </cell>
          <cell r="D5048" t="str">
            <v>UN</v>
          </cell>
          <cell r="E5048" t="str">
            <v>38,91</v>
          </cell>
        </row>
        <row r="5049">
          <cell r="B5049">
            <v>89970</v>
          </cell>
          <cell r="C5049" t="str">
            <v>KIT DE REGISTRO DE PRESSÃO BRUTO DE LATÃO ¾", INCLUSIVE CONEXÕES, ROSCÁVEL, INSTALADO EM RAMAL DE ÁGUA FRIA - FORNECIMENTO E INSTALAÇÃO. AF_12/2014</v>
          </cell>
          <cell r="D5049" t="str">
            <v>UN</v>
          </cell>
          <cell r="E5049" t="str">
            <v>41,44</v>
          </cell>
        </row>
        <row r="5050">
          <cell r="B5050">
            <v>89971</v>
          </cell>
          <cell r="C5050" t="str">
            <v>KIT DE REGISTRO DE GAVETA BRUTO DE LATÃO ½", INCLUSIVE CONEXÕES, ROSCÁVEL, INSTALADO EM RAMAL DE ÁGUA FRIA - FORNECIMENTO E INSTALAÇÃO. AF_12/2014</v>
          </cell>
          <cell r="D5050" t="str">
            <v>UN</v>
          </cell>
          <cell r="E5050" t="str">
            <v>40,87</v>
          </cell>
        </row>
        <row r="5051">
          <cell r="B5051">
            <v>89972</v>
          </cell>
          <cell r="C5051" t="str">
            <v>KIT DE REGISTRO DE GAVETA BRUTO DE LATÃO ¾", INCLUSIVE CONEXÕES, ROSCÁVEL, INSTALADO EM RAMAL DE ÁGUA FRIA - FORNECIMENTO E INSTALAÇÃO. AF_12/2014</v>
          </cell>
          <cell r="D5051" t="str">
            <v>UN</v>
          </cell>
          <cell r="E5051" t="str">
            <v>46,03</v>
          </cell>
        </row>
        <row r="5052">
          <cell r="B5052">
            <v>89973</v>
          </cell>
          <cell r="C5052" t="str">
            <v>KIT DE MISTURADOR BASE BRUTA DE LATÃO ¾" MONOCOMANDO PARA CHUVEIRO, INCLUSIVE CONEXÕES, INSTALADO EM RAMAL DE ÁGUA - FORNECIMENTO E INSTALAÇÃO. AF_12/2014</v>
          </cell>
          <cell r="D5052" t="str">
            <v>UN</v>
          </cell>
          <cell r="E5052" t="str">
            <v>713,68</v>
          </cell>
        </row>
        <row r="5053">
          <cell r="B5053">
            <v>89974</v>
          </cell>
          <cell r="C5053" t="str">
            <v>KIT DE TÊ MISTURADOR EM CPVC ¾" COM DUPLO COMANDO PARA CHUVEIRO, INCLUSIVE CONEXÕES, INSTALADO EM RAMAL DE ÁGUA - FORNECIMENTO E INSTALAÇÃO. AF_12/2014</v>
          </cell>
          <cell r="D5053" t="str">
            <v>UN</v>
          </cell>
          <cell r="E5053" t="str">
            <v>279,30</v>
          </cell>
        </row>
        <row r="5054">
          <cell r="B5054">
            <v>89984</v>
          </cell>
          <cell r="C5054" t="str">
            <v>REGISTRO DE PRESSÃO BRUTO, LATÃO, ROSCÁVEL, 1/2", COM ACABAMENTO E CANOPLA CROMADOS - FORNECIMENTO E INSTALAÇÃO. AF_08/2021</v>
          </cell>
          <cell r="D5054" t="str">
            <v>UN</v>
          </cell>
          <cell r="E5054" t="str">
            <v>70,43</v>
          </cell>
        </row>
        <row r="5055">
          <cell r="B5055">
            <v>89985</v>
          </cell>
          <cell r="C5055" t="str">
            <v>REGISTRO DE PRESSÃO BRUTO, LATÃO, ROSCÁVEL, 3/4", COM ACABAMENTO E CANOPLA CROMADOS - FORNECIMENTO E INSTALAÇÃO. AF_08/2021</v>
          </cell>
          <cell r="D5055" t="str">
            <v>UN</v>
          </cell>
          <cell r="E5055" t="str">
            <v>74,14</v>
          </cell>
        </row>
        <row r="5056">
          <cell r="B5056">
            <v>89986</v>
          </cell>
          <cell r="C5056" t="str">
            <v>REGISTRO DE GAVETA BRUTO, LATÃO, ROSCÁVEL, 1/2", COM ACABAMENTO E CANOPLA CROMADOS - FORNECIMENTO E INSTALAÇÃO. AF_08/2021</v>
          </cell>
          <cell r="D5056" t="str">
            <v>UN</v>
          </cell>
          <cell r="E5056" t="str">
            <v>68,64</v>
          </cell>
        </row>
        <row r="5057">
          <cell r="B5057">
            <v>89987</v>
          </cell>
          <cell r="C5057" t="str">
            <v>REGISTRO DE GAVETA BRUTO, LATÃO, ROSCÁVEL, 3/4", COM ACABAMENTO E CANOPLA CROMADOS - FORNECIMENTO E INSTALAÇÃO. AF_08/2021</v>
          </cell>
          <cell r="D5057" t="str">
            <v>UN</v>
          </cell>
          <cell r="E5057" t="str">
            <v>78,06</v>
          </cell>
        </row>
        <row r="5058">
          <cell r="B5058">
            <v>90371</v>
          </cell>
          <cell r="C5058" t="str">
            <v>REGISTRO DE ESFERA, PVC, ROSCÁVEL, COM VOLANTE, 3/4" - FORNECIMENTO E INSTALAÇÃO. AF_08/2021</v>
          </cell>
          <cell r="D5058" t="str">
            <v>UN</v>
          </cell>
          <cell r="E5058" t="str">
            <v>23,07</v>
          </cell>
        </row>
        <row r="5059">
          <cell r="B5059">
            <v>94489</v>
          </cell>
          <cell r="C5059" t="str">
            <v>REGISTRO DE ESFERA, PVC, SOLDÁVEL, COM VOLANTE, DN  25 MM - FORNECIMENTO E INSTALAÇÃO. AF_08/2021</v>
          </cell>
          <cell r="D5059" t="str">
            <v>UN</v>
          </cell>
          <cell r="E5059" t="str">
            <v>23,77</v>
          </cell>
        </row>
        <row r="5060">
          <cell r="B5060">
            <v>94490</v>
          </cell>
          <cell r="C5060" t="str">
            <v>REGISTRO DE ESFERA, PVC, SOLDÁVEL, COM VOLANTE, DN  32 MM - FORNECIMENTO E INSTALAÇÃO. AF_08/2021</v>
          </cell>
          <cell r="D5060" t="str">
            <v>UN</v>
          </cell>
          <cell r="E5060" t="str">
            <v>34,76</v>
          </cell>
        </row>
        <row r="5061">
          <cell r="B5061">
            <v>94491</v>
          </cell>
          <cell r="C5061" t="str">
            <v>REGISTRO DE ESFERA, PVC, SOLDÁVEL, COM VOLANTE, DN  40 MM - FORNECIMENTO E INSTALAÇÃO. AF_08/2021</v>
          </cell>
          <cell r="D5061" t="str">
            <v>UN</v>
          </cell>
          <cell r="E5061" t="str">
            <v>47,69</v>
          </cell>
        </row>
        <row r="5062">
          <cell r="B5062">
            <v>94492</v>
          </cell>
          <cell r="C5062" t="str">
            <v>REGISTRO DE ESFERA, PVC, SOLDÁVEL, COM VOLANTE, DN  50 MM - FORNECIMENTO E INSTALAÇÃO. AF_08/2021</v>
          </cell>
          <cell r="D5062" t="str">
            <v>UN</v>
          </cell>
          <cell r="E5062" t="str">
            <v>48,99</v>
          </cell>
        </row>
        <row r="5063">
          <cell r="B5063">
            <v>94493</v>
          </cell>
          <cell r="C5063" t="str">
            <v>REGISTRO DE ESFERA, PVC, SOLDÁVEL, COM VOLANTE, DN  60 MM - FORNECIMENTO E INSTALAÇÃO. AF_08/2021</v>
          </cell>
          <cell r="D5063" t="str">
            <v>UN</v>
          </cell>
          <cell r="E5063" t="str">
            <v>90,07</v>
          </cell>
        </row>
        <row r="5064">
          <cell r="B5064">
            <v>94495</v>
          </cell>
          <cell r="C5064" t="str">
            <v>REGISTRO DE GAVETA BRUTO, LATÃO, ROSCÁVEL, 1" - FORNECIMENTO E INSTALAÇÃO. AF_08/2021</v>
          </cell>
          <cell r="D5064" t="str">
            <v>UN</v>
          </cell>
          <cell r="E5064" t="str">
            <v>50,82</v>
          </cell>
        </row>
        <row r="5065">
          <cell r="B5065">
            <v>94496</v>
          </cell>
          <cell r="C5065" t="str">
            <v>REGISTRO DE GAVETA BRUTO, LATÃO, ROSCÁVEL, 1 1/4" - FORNECIMENTO E INSTALAÇÃO. AF_08/2021</v>
          </cell>
          <cell r="D5065" t="str">
            <v>UN</v>
          </cell>
          <cell r="E5065" t="str">
            <v>69,22</v>
          </cell>
        </row>
        <row r="5066">
          <cell r="B5066">
            <v>94497</v>
          </cell>
          <cell r="C5066" t="str">
            <v>REGISTRO DE GAVETA BRUTO, LATÃO, ROSCÁVEL, 1 1/2" - FORNECIMENTO E INSTALAÇÃO. AF_08/2021</v>
          </cell>
          <cell r="D5066" t="str">
            <v>UN</v>
          </cell>
          <cell r="E5066" t="str">
            <v>87,71</v>
          </cell>
        </row>
        <row r="5067">
          <cell r="B5067">
            <v>94498</v>
          </cell>
          <cell r="C5067" t="str">
            <v>REGISTRO DE GAVETA BRUTO, LATÃO, ROSCÁVEL, 2" - FORNECIMENTO E INSTALAÇÃO. AF_08/2021</v>
          </cell>
          <cell r="D5067" t="str">
            <v>UN</v>
          </cell>
          <cell r="E5067" t="str">
            <v>121,04</v>
          </cell>
        </row>
        <row r="5068">
          <cell r="B5068">
            <v>94499</v>
          </cell>
          <cell r="C5068" t="str">
            <v>REGISTRO DE GAVETA BRUTO, LATÃO, ROSCÁVEL, 2 1/2" - FORNECIMENTO E INSTALAÇÃO. AF_08/2021</v>
          </cell>
          <cell r="D5068" t="str">
            <v>UN</v>
          </cell>
          <cell r="E5068" t="str">
            <v>240,53</v>
          </cell>
        </row>
        <row r="5069">
          <cell r="B5069">
            <v>94500</v>
          </cell>
          <cell r="C5069" t="str">
            <v>REGISTRO DE GAVETA BRUTO, LATÃO, ROSCÁVEL, 3" - FORNECIMENTO E INSTALAÇÃO. AF_08/2021</v>
          </cell>
          <cell r="D5069" t="str">
            <v>UN</v>
          </cell>
          <cell r="E5069" t="str">
            <v>291,97</v>
          </cell>
        </row>
        <row r="5070">
          <cell r="B5070">
            <v>94501</v>
          </cell>
          <cell r="C5070" t="str">
            <v>REGISTRO DE GAVETA BRUTO, LATÃO, ROSCÁVEL, 4" - FORNECIMENTO E INSTALAÇÃO. AF_08/2021</v>
          </cell>
          <cell r="D5070" t="str">
            <v>UN</v>
          </cell>
          <cell r="E5070" t="str">
            <v>589,05</v>
          </cell>
        </row>
        <row r="5071">
          <cell r="B5071">
            <v>94792</v>
          </cell>
          <cell r="C5071" t="str">
            <v>REGISTRO DE GAVETA BRUTO, LATÃO, ROSCÁVEL, 1", COM ACABAMENTO E CANOPLA CROMADOS - FORNECIMENTO E INSTALAÇÃO. AF_08/2021</v>
          </cell>
          <cell r="D5071" t="str">
            <v>UN</v>
          </cell>
          <cell r="E5071" t="str">
            <v>95,10</v>
          </cell>
        </row>
        <row r="5072">
          <cell r="B5072">
            <v>94793</v>
          </cell>
          <cell r="C5072" t="str">
            <v>REGISTRO DE GAVETA BRUTO, LATÃO, ROSCÁVEL, 1 1/4", COM ACABAMENTO E CANOPLA CROMADOS - FORNECIMENTO E INSTALAÇÃO. AF_08/2021</v>
          </cell>
          <cell r="D5072" t="str">
            <v>UN</v>
          </cell>
          <cell r="E5072" t="str">
            <v>130,26</v>
          </cell>
        </row>
        <row r="5073">
          <cell r="B5073">
            <v>94794</v>
          </cell>
          <cell r="C5073" t="str">
            <v>REGISTRO DE GAVETA BRUTO, LATÃO, ROSCÁVEL, 1 1/2", COM ACABAMENTO E CANOPLA CROMADOS - FORNECIMENTO E INSTALAÇÃO. AF_08/2021</v>
          </cell>
          <cell r="D5073" t="str">
            <v>UN</v>
          </cell>
          <cell r="E5073" t="str">
            <v>138,18</v>
          </cell>
        </row>
        <row r="5074">
          <cell r="B5074">
            <v>94795</v>
          </cell>
          <cell r="C5074" t="str">
            <v>TORNEIRA DE BOIA PARA CAIXA D'ÁGUA, ROSCÁVEL, 1/2" - FORNECIMENTO E INSTALAÇÃO. AF_08/2021</v>
          </cell>
          <cell r="D5074" t="str">
            <v>UN</v>
          </cell>
          <cell r="E5074" t="str">
            <v>43,17</v>
          </cell>
        </row>
        <row r="5075">
          <cell r="B5075">
            <v>94796</v>
          </cell>
          <cell r="C5075" t="str">
            <v>TORNEIRA DE BOIA PARA CAIXA D'ÁGUA, ROSCÁVEL, 3/4" - FORNECIMENTO E INSTALAÇÃO. AF_08/2021</v>
          </cell>
          <cell r="D5075" t="str">
            <v>UN</v>
          </cell>
          <cell r="E5075" t="str">
            <v>48,92</v>
          </cell>
        </row>
        <row r="5076">
          <cell r="B5076">
            <v>94797</v>
          </cell>
          <cell r="C5076" t="str">
            <v>TORNEIRA DE BOIA PARA CAIXA D'ÁGUA, ROSCÁVEL, 1" - FORNECIMENTO E INSTALAÇÃO. AF_08/2021</v>
          </cell>
          <cell r="D5076" t="str">
            <v>UN</v>
          </cell>
          <cell r="E5076" t="str">
            <v>102,99</v>
          </cell>
        </row>
        <row r="5077">
          <cell r="B5077">
            <v>94798</v>
          </cell>
          <cell r="C5077" t="str">
            <v>TORNEIRA DE BOIA PARA CAIXA D'ÁGUA, ROSCÁVEL, 1 1/4" - FORNECIMENTO E INSTALAÇÃO. AF_08/2021</v>
          </cell>
          <cell r="D5077" t="str">
            <v>UN</v>
          </cell>
          <cell r="E5077" t="str">
            <v>171,81</v>
          </cell>
        </row>
        <row r="5078">
          <cell r="B5078">
            <v>94799</v>
          </cell>
          <cell r="C5078" t="str">
            <v>TORNEIRA DE BOIA PARA CAIXA D'ÁGUA, ROSCÁVEL, 1 1/2" - FORNECIMENTO E INSTALAÇÃO. AF_08/2021</v>
          </cell>
          <cell r="D5078" t="str">
            <v>UN</v>
          </cell>
          <cell r="E5078" t="str">
            <v>210,60</v>
          </cell>
        </row>
        <row r="5079">
          <cell r="B5079">
            <v>94800</v>
          </cell>
          <cell r="C5079" t="str">
            <v>TORNEIRA DE BOIA PARA CAIXA D'ÁGUA, ROSCÁVEL, 2" - FORNECIMENTO E INSTALAÇÃO. AF_08/2021</v>
          </cell>
          <cell r="D5079" t="str">
            <v>UN</v>
          </cell>
          <cell r="E5079" t="str">
            <v>270,36</v>
          </cell>
        </row>
        <row r="5080">
          <cell r="B5080">
            <v>95248</v>
          </cell>
          <cell r="C5080" t="str">
            <v>VÁLVULA DE ESFERA BRUTA, BRONZE, ROSCÁVEL, 1/2" - FORNECIMENTO E INSTALAÇÃO. AF_08/2021</v>
          </cell>
          <cell r="D5080" t="str">
            <v>UN</v>
          </cell>
          <cell r="E5080" t="str">
            <v>43,17</v>
          </cell>
        </row>
        <row r="5081">
          <cell r="B5081">
            <v>95249</v>
          </cell>
          <cell r="C5081" t="str">
            <v>VÁLVULA DE ESFERA BRUTA, BRONZE, ROSCÁVEL, 3/4'' - FORNECIMENTO E INSTALAÇÃO. AF_08/2021</v>
          </cell>
          <cell r="D5081" t="str">
            <v>UN</v>
          </cell>
          <cell r="E5081" t="str">
            <v>50,96</v>
          </cell>
        </row>
        <row r="5082">
          <cell r="B5082">
            <v>95250</v>
          </cell>
          <cell r="C5082" t="str">
            <v>VÁLVULA DE ESFERA BRUTA, BRONZE, ROSCÁVEL, 1'' - FORNECIMENTO E INSTALAÇÃO. AF_08/2021</v>
          </cell>
          <cell r="D5082" t="str">
            <v>UN</v>
          </cell>
          <cell r="E5082" t="str">
            <v>68,78</v>
          </cell>
        </row>
        <row r="5083">
          <cell r="B5083">
            <v>95251</v>
          </cell>
          <cell r="C5083" t="str">
            <v>VÁLVULA DE ESFERA BRUTA, BRONZE, ROSCÁVEL, 1 1/4'' - FORNECIMENTO E INSTALAÇÃO. AF_08/2021</v>
          </cell>
          <cell r="D5083" t="str">
            <v>UN</v>
          </cell>
          <cell r="E5083" t="str">
            <v>101,69</v>
          </cell>
        </row>
        <row r="5084">
          <cell r="B5084">
            <v>95252</v>
          </cell>
          <cell r="C5084" t="str">
            <v>VÁLVULA DE ESFERA BRUTA, BRONZE, ROSCÁVEL, 1 1/2'' - FORNECIMENTO E INSTALAÇÃO. AF_08/2021</v>
          </cell>
          <cell r="D5084" t="str">
            <v>UN</v>
          </cell>
          <cell r="E5084" t="str">
            <v>123,34</v>
          </cell>
        </row>
        <row r="5085">
          <cell r="B5085">
            <v>95253</v>
          </cell>
          <cell r="C5085" t="str">
            <v>VÁLVULA DE ESFERA BRUTA, BRONZE, ROSCÁVEL, 2'' - FORNECIMENTO E INSTALAÇÃO. AF_08/2021</v>
          </cell>
          <cell r="D5085" t="str">
            <v>UN</v>
          </cell>
          <cell r="E5085" t="str">
            <v>187,42</v>
          </cell>
        </row>
        <row r="5086">
          <cell r="B5086">
            <v>99619</v>
          </cell>
          <cell r="C5086" t="str">
            <v>VÁLVULA DE RETENÇÃO HORIZONTAL, DE BRONZE, ROSCÁVEL, 3/4" - FORNECIMENTO E INSTALAÇÃO. AF_08/2021</v>
          </cell>
          <cell r="D5086" t="str">
            <v>UN</v>
          </cell>
          <cell r="E5086" t="str">
            <v>93,14</v>
          </cell>
        </row>
        <row r="5087">
          <cell r="B5087">
            <v>99620</v>
          </cell>
          <cell r="C5087" t="str">
            <v>VÁLVULA DE RETENÇÃO HORIZONTAL, DE BRONZE, ROSCÁVEL, 1" - FORNECIMENTO E INSTALAÇÃO. AF_08/2021</v>
          </cell>
          <cell r="D5087" t="str">
            <v>UN</v>
          </cell>
          <cell r="E5087" t="str">
            <v>126,54</v>
          </cell>
        </row>
        <row r="5088">
          <cell r="B5088">
            <v>99621</v>
          </cell>
          <cell r="C5088" t="str">
            <v>VÁLVULA DE RETENÇÃO HORIZONTAL, DE BRONZE, ROSCÁVEL, 1 1/4" - FORNECIMENTO E INSTALAÇÃO. AF_08/2021</v>
          </cell>
          <cell r="D5088" t="str">
            <v>UN</v>
          </cell>
          <cell r="E5088" t="str">
            <v>188,57</v>
          </cell>
        </row>
        <row r="5089">
          <cell r="B5089">
            <v>99622</v>
          </cell>
          <cell r="C5089" t="str">
            <v>VÁLVULA DE RETENÇÃO HORIZONTAL, DE BRONZE, ROSCÁVEL, 1 1/2"  - FORNECIMENTO E INSTALAÇÃO. AF_08/2021</v>
          </cell>
          <cell r="D5089" t="str">
            <v>UN</v>
          </cell>
          <cell r="E5089" t="str">
            <v>212,28</v>
          </cell>
        </row>
        <row r="5090">
          <cell r="B5090">
            <v>99623</v>
          </cell>
          <cell r="C5090" t="str">
            <v>VÁLVULA DE RETENÇÃO HORIZONTAL, DE BRONZE, ROSCÁVEL, 2"  - FORNECIMENTO E INSTALAÇÃO. AF_08/2021</v>
          </cell>
          <cell r="D5090" t="str">
            <v>UN</v>
          </cell>
          <cell r="E5090" t="str">
            <v>296,19</v>
          </cell>
        </row>
        <row r="5091">
          <cell r="B5091">
            <v>99624</v>
          </cell>
          <cell r="C5091" t="str">
            <v>VÁLVULA DE RETENÇÃO HORIZONTAL, DE BRONZE, ROSCÁVEL, 2 1/2" - FORNECIMENTO E INSTALAÇÃO. AF_08/2021</v>
          </cell>
          <cell r="D5091" t="str">
            <v>UN</v>
          </cell>
          <cell r="E5091" t="str">
            <v>422,21</v>
          </cell>
        </row>
        <row r="5092">
          <cell r="B5092">
            <v>99625</v>
          </cell>
          <cell r="C5092" t="str">
            <v>VÁLVULA DE RETENÇÃO HORIZONTAL, DE BRONZE, ROSCÁVEL, 3" - FORNECIMENTO E INSTALAÇÃO. AF_08/2021</v>
          </cell>
          <cell r="D5092" t="str">
            <v>UN</v>
          </cell>
          <cell r="E5092" t="str">
            <v>580,69</v>
          </cell>
        </row>
        <row r="5093">
          <cell r="B5093">
            <v>99626</v>
          </cell>
          <cell r="C5093" t="str">
            <v>VÁLVULA DE RETENÇÃO HORIZONTAL, DE BRONZE, ROSCÁVEL, 4" - FORNECIMENTO E INSTALAÇÃO. AF_08/2021</v>
          </cell>
          <cell r="D5093" t="str">
            <v>UN</v>
          </cell>
          <cell r="E5093" t="str">
            <v>893,98</v>
          </cell>
        </row>
        <row r="5094">
          <cell r="B5094">
            <v>99627</v>
          </cell>
          <cell r="C5094" t="str">
            <v>VÁLVULA DE RETENÇÃO VERTICAL, DE BRONZE, ROSCÁVEL, 1/2" - FORNECIMENTO E INSTALAÇÃO. AF_08/2021</v>
          </cell>
          <cell r="D5094" t="str">
            <v>UN</v>
          </cell>
          <cell r="E5094" t="str">
            <v>56,21</v>
          </cell>
        </row>
        <row r="5095">
          <cell r="B5095">
            <v>99628</v>
          </cell>
          <cell r="C5095" t="str">
            <v>VÁLVULA DE RETENÇÃO VERTICAL, DE BRONZE, ROSCÁVEL, 3/4" - FORNECIMENTO E INSTALAÇÃO. AF_08/2021</v>
          </cell>
          <cell r="D5095" t="str">
            <v>UN</v>
          </cell>
          <cell r="E5095" t="str">
            <v>61,37</v>
          </cell>
        </row>
        <row r="5096">
          <cell r="B5096">
            <v>99629</v>
          </cell>
          <cell r="C5096" t="str">
            <v>VÁLVULA DE RETENÇÃO VERTICAL, DE BRONZE, ROSCÁVEL, 1" - FORNECIMENTO E INSTALAÇÃO. AF_08/2021</v>
          </cell>
          <cell r="D5096" t="str">
            <v>UN</v>
          </cell>
          <cell r="E5096" t="str">
            <v>68,23</v>
          </cell>
        </row>
        <row r="5097">
          <cell r="B5097">
            <v>99630</v>
          </cell>
          <cell r="C5097" t="str">
            <v>VÁLVULA DE RETENÇÃO VERTICAL, DE BRONZE, ROSCÁVEL, 1 1/4" - FORNECIMENTO E INSTALAÇÃO. AF_08/2021</v>
          </cell>
          <cell r="D5097" t="str">
            <v>UN</v>
          </cell>
          <cell r="E5097" t="str">
            <v>101,48</v>
          </cell>
        </row>
        <row r="5098">
          <cell r="B5098">
            <v>99631</v>
          </cell>
          <cell r="C5098" t="str">
            <v>VÁLVULA DE RETENÇÃO VERTICAL, DE BRONZE, ROSCÁVEL, 1 1/2" - FORNECIMENTO E INSTALAÇÃO. AF_08/2021</v>
          </cell>
          <cell r="D5098" t="str">
            <v>UN</v>
          </cell>
          <cell r="E5098" t="str">
            <v>118,16</v>
          </cell>
        </row>
        <row r="5099">
          <cell r="B5099">
            <v>99632</v>
          </cell>
          <cell r="C5099" t="str">
            <v>VÁLVULA DE RETENÇÃO VERTICAL, DE BRONZE, ROSCÁVEL, 2" - FORNECIMENTO E INSTALAÇÃO. AF_08/2021</v>
          </cell>
          <cell r="D5099" t="str">
            <v>UN</v>
          </cell>
          <cell r="E5099" t="str">
            <v>170,32</v>
          </cell>
        </row>
        <row r="5100">
          <cell r="B5100">
            <v>99633</v>
          </cell>
          <cell r="C5100" t="str">
            <v>VÁLVULA DE RETENÇÃO VERTICAL, DE BRONZE, ROSCÁVEL, 3" - FORNECIMENTO E INSTALAÇÃO. AF_08/2021</v>
          </cell>
          <cell r="D5100" t="str">
            <v>UN</v>
          </cell>
          <cell r="E5100" t="str">
            <v>365,36</v>
          </cell>
        </row>
        <row r="5101">
          <cell r="B5101">
            <v>99634</v>
          </cell>
          <cell r="C5101" t="str">
            <v>VÁLVULA DE RETENÇÃO VERTICAL, DE BRONZE, ROSCÁVEL, 4" - FORNECIMENTO E INSTALAÇÃO. AF_08/2021</v>
          </cell>
          <cell r="D5101" t="str">
            <v>UN</v>
          </cell>
          <cell r="E5101" t="str">
            <v>623,04</v>
          </cell>
        </row>
        <row r="5102">
          <cell r="B5102">
            <v>99635</v>
          </cell>
          <cell r="C5102" t="str">
            <v>VÁLVULA DE DESCARGA METÁLICA, BASE 1 1/2", ACABAMENTO METALICO CROMADO - FORNECIMENTO E INSTALAÇÃO. AF_08/2021</v>
          </cell>
          <cell r="D5102" t="str">
            <v>UN</v>
          </cell>
          <cell r="E5102" t="str">
            <v>191,43</v>
          </cell>
        </row>
        <row r="5103">
          <cell r="B5103">
            <v>103008</v>
          </cell>
          <cell r="C5103" t="str">
            <v>VÁLVULA DE RETENÇÃO HORIZONTAL, DE BRONZE, ROSCÁVEL, 1/2" - FORNECIMENTO E INSTALAÇÃO. AF_08/2021</v>
          </cell>
          <cell r="D5103" t="str">
            <v>UN</v>
          </cell>
          <cell r="E5103" t="str">
            <v>76,08</v>
          </cell>
        </row>
        <row r="5104">
          <cell r="B5104">
            <v>103009</v>
          </cell>
          <cell r="C5104" t="str">
            <v>VÁLVULA DE RETENÇÃO VERTICAL, DE BRONZE, ROSCÁVEL, 2 1/2" - FORNECIMENTO E INSTALAÇÃO. AF_08/2021</v>
          </cell>
          <cell r="D5104" t="str">
            <v>UN</v>
          </cell>
          <cell r="E5104" t="str">
            <v>269,14</v>
          </cell>
        </row>
        <row r="5105">
          <cell r="B5105">
            <v>103010</v>
          </cell>
          <cell r="C5105" t="str">
            <v>VÁLVULA DE RETENÇÃO, DE BRONZE, PÉ COM CRIVOS, ROSCÁVEL, 3/4" - FORNECIMENTO E INSTALAÇÃO. AF_08/2021</v>
          </cell>
          <cell r="D5105" t="str">
            <v>UN</v>
          </cell>
          <cell r="E5105" t="str">
            <v>57,69</v>
          </cell>
        </row>
        <row r="5106">
          <cell r="B5106">
            <v>103011</v>
          </cell>
          <cell r="C5106" t="str">
            <v>VÁLVULA DE RETENÇÃO, DE BRONZE, PÉ COM CRIVOS, ROSCÁVEL, 1" - FORNECIMENTO E INSTALAÇÃO. AF_08/2021</v>
          </cell>
          <cell r="D5106" t="str">
            <v>UN</v>
          </cell>
          <cell r="E5106" t="str">
            <v>64,33</v>
          </cell>
        </row>
        <row r="5107">
          <cell r="B5107">
            <v>103012</v>
          </cell>
          <cell r="C5107" t="str">
            <v>VÁLVULA DE RETENÇÃO, DE BRONZE, PÉ COM CRIVOS, ROSCÁVEL, 1 1/4" - FORNECIMENTO E INSTALAÇÃO. AF_08/2021</v>
          </cell>
          <cell r="D5107" t="str">
            <v>UN</v>
          </cell>
          <cell r="E5107" t="str">
            <v>101,43</v>
          </cell>
        </row>
        <row r="5108">
          <cell r="B5108">
            <v>103013</v>
          </cell>
          <cell r="C5108" t="str">
            <v>VÁLVULA DE RETENÇÃO, DE BRONZE, PÉ COM CRIVOS, ROSCÁVEL, 1 1/2" - FORNECIMENTO E INSTALAÇÃO. AF_08/2021</v>
          </cell>
          <cell r="D5108" t="str">
            <v>UN</v>
          </cell>
          <cell r="E5108" t="str">
            <v>109,23</v>
          </cell>
        </row>
        <row r="5109">
          <cell r="B5109">
            <v>103014</v>
          </cell>
          <cell r="C5109" t="str">
            <v>VÁLVULA DE RETENÇÃO, DE BRONZE, PÉ COM CRIVOS, ROSCÁVEL, 2" - FORNECIMENTO E INSTALAÇÃO. AF_08/2021</v>
          </cell>
          <cell r="D5109" t="str">
            <v>UN</v>
          </cell>
          <cell r="E5109" t="str">
            <v>164,22</v>
          </cell>
        </row>
        <row r="5110">
          <cell r="B5110">
            <v>103015</v>
          </cell>
          <cell r="C5110" t="str">
            <v>VÁLVULA DE RETENÇÃO, DE BRONZE, PÉ COM CRIVOS, ROSCÁVEL, 2 1/2" - FORNECIMENTO E INSTALAÇÃO. AF_08/2021</v>
          </cell>
          <cell r="D5110" t="str">
            <v>UN</v>
          </cell>
          <cell r="E5110" t="str">
            <v>290,29</v>
          </cell>
        </row>
        <row r="5111">
          <cell r="B5111">
            <v>103016</v>
          </cell>
          <cell r="C5111" t="str">
            <v>VÁLVULA DE RETENÇÃO, DE BRONZE, PÉ COM CRIVOS, ROSCÁVEL, 3" - FORNECIMENTO E INSTALAÇÃO. AF_08/2021</v>
          </cell>
          <cell r="D5111" t="str">
            <v>UN</v>
          </cell>
          <cell r="E5111" t="str">
            <v>396,81</v>
          </cell>
        </row>
        <row r="5112">
          <cell r="B5112">
            <v>103017</v>
          </cell>
          <cell r="C5112" t="str">
            <v>VÁLVULA DE RETENÇÃO, DE BRONZE, PÉ COM CRIVOS, ROSCÁVEL, 4" - FORNECIMENTO E INSTALAÇÃO. AF_08/2021</v>
          </cell>
          <cell r="D5112" t="str">
            <v>UN</v>
          </cell>
          <cell r="E5112" t="str">
            <v>692,54</v>
          </cell>
        </row>
        <row r="5113">
          <cell r="B5113">
            <v>103018</v>
          </cell>
          <cell r="C5113" t="str">
            <v>VÁLVULA DE DESCARGA METÁLICA, BASE 1 1/4", ACABAMENTO METALICO CROMADO - FORNECIMENTO E INSTALAÇÃO. AF_08/2021</v>
          </cell>
          <cell r="D5113" t="str">
            <v>UN</v>
          </cell>
          <cell r="E5113" t="str">
            <v>157,25</v>
          </cell>
        </row>
        <row r="5114">
          <cell r="B5114">
            <v>103019</v>
          </cell>
          <cell r="C5114" t="str">
            <v>REGISTRO OU VÁLVULA GLOBO ANGULAR EM LATÃO, PARA HIDRANTES EM INSTALAÇÃO PREDIAL DE INCÊNDIO, 45 GRAUS, 2 1/2" - FORNECIMENTO E INSTALAÇÃO. AF_08/2021</v>
          </cell>
          <cell r="D5114" t="str">
            <v>UN</v>
          </cell>
          <cell r="E5114" t="str">
            <v>176,42</v>
          </cell>
        </row>
        <row r="5115">
          <cell r="B5115">
            <v>103029</v>
          </cell>
          <cell r="C5115" t="str">
            <v>REGISTRO OU REGULADOR DE GÁS DE COZINHA - FORNECIMENTO E INSTALAÇÃO. AF_08/2021</v>
          </cell>
          <cell r="D5115" t="str">
            <v>UN</v>
          </cell>
          <cell r="E5115" t="str">
            <v>37,53</v>
          </cell>
        </row>
        <row r="5116">
          <cell r="B5116">
            <v>103036</v>
          </cell>
          <cell r="C5116" t="str">
            <v>REGISTRO DE ESFERA, PVC, ROSCÁVEL, COM VOLANTE, 1/2" - FORNECIMENTO E INSTALAÇÃO. AF_08/2021</v>
          </cell>
          <cell r="D5116" t="str">
            <v>UN</v>
          </cell>
          <cell r="E5116" t="str">
            <v>18,43</v>
          </cell>
        </row>
        <row r="5117">
          <cell r="B5117">
            <v>103037</v>
          </cell>
          <cell r="C5117" t="str">
            <v>REGISTRO DE ESFERA, PVC, ROSCÁVEL, COM VOLANTE, 1" - FORNECIMENTO E INSTALAÇÃO. AF_08/2021</v>
          </cell>
          <cell r="D5117" t="str">
            <v>UN</v>
          </cell>
          <cell r="E5117" t="str">
            <v>36,33</v>
          </cell>
        </row>
        <row r="5118">
          <cell r="B5118">
            <v>103038</v>
          </cell>
          <cell r="C5118" t="str">
            <v>REGISTRO DE ESFERA, PVC, ROSCÁVEL, COM VOLANTE, 1 1/4" - FORNECIMENTO E INSTALAÇÃO. AF_08/2021</v>
          </cell>
          <cell r="D5118" t="str">
            <v>UN</v>
          </cell>
          <cell r="E5118" t="str">
            <v>48,64</v>
          </cell>
        </row>
        <row r="5119">
          <cell r="B5119">
            <v>103039</v>
          </cell>
          <cell r="C5119" t="str">
            <v>REGISTRO DE ESFERA, PVC, ROSCÁVEL, COM VOLANTE, 1 1/2" - FORNECIMENTO E INSTALAÇÃO. AF_08/2021</v>
          </cell>
          <cell r="D5119" t="str">
            <v>UN</v>
          </cell>
          <cell r="E5119" t="str">
            <v>53,19</v>
          </cell>
        </row>
        <row r="5120">
          <cell r="B5120">
            <v>103040</v>
          </cell>
          <cell r="C5120" t="str">
            <v>REGISTRO DE ESFERA, PVC, ROSCÁVEL, COM VOLANTE, 2" - FORNECIMENTO E INSTALAÇÃO. AF_08/2021</v>
          </cell>
          <cell r="D5120" t="str">
            <v>UN</v>
          </cell>
          <cell r="E5120" t="str">
            <v>78,76</v>
          </cell>
        </row>
        <row r="5121">
          <cell r="B5121">
            <v>103041</v>
          </cell>
          <cell r="C5121" t="str">
            <v>REGISTRO DE ESFERA, PVC, ROSCÁVEL, COM BORBOLETA, 1/2" - FORNECIMENTO E INSTALAÇÃO. AF_08/2021</v>
          </cell>
          <cell r="D5121" t="str">
            <v>UN</v>
          </cell>
          <cell r="E5121" t="str">
            <v>15,43</v>
          </cell>
        </row>
        <row r="5122">
          <cell r="B5122">
            <v>103042</v>
          </cell>
          <cell r="C5122" t="str">
            <v>REGISTRO DE ESFERA, PVC, ROSCÁVEL, COM BORBOLETA, 3/4" - FORNECIMENTO E INSTALAÇÃO. AF_08/2021</v>
          </cell>
          <cell r="D5122" t="str">
            <v>UN</v>
          </cell>
          <cell r="E5122" t="str">
            <v>19,19</v>
          </cell>
        </row>
        <row r="5123">
          <cell r="B5123">
            <v>103043</v>
          </cell>
          <cell r="C5123" t="str">
            <v>REGISTRO DE ESFERA, PVC, ROSCÁVEL, COM CABEÇA QUADRADA, 1/2" - FORNECIMENTO E INSTALAÇÃO. AF_08/2021</v>
          </cell>
          <cell r="D5123" t="str">
            <v>UN</v>
          </cell>
          <cell r="E5123" t="str">
            <v>17,75</v>
          </cell>
        </row>
        <row r="5124">
          <cell r="B5124">
            <v>103044</v>
          </cell>
          <cell r="C5124" t="str">
            <v>REGISTRO DE ESFERA, PVC, ROSCÁVEL, COM CABEÇA QUADRADA, 3/4" - FORNECIMENTO E INSTALAÇÃO. AF_08/2021</v>
          </cell>
          <cell r="D5124" t="str">
            <v>UN</v>
          </cell>
          <cell r="E5124" t="str">
            <v>24,02</v>
          </cell>
        </row>
        <row r="5125">
          <cell r="B5125">
            <v>103045</v>
          </cell>
          <cell r="C5125" t="str">
            <v>REGISTRO DE PRESSÃO, PVC, ROSCÁVEL, VOLANTE SIMPLES, 1/2" - FORNECIMENTO E INSTALAÇÃO. AF_08/2021</v>
          </cell>
          <cell r="D5125" t="str">
            <v>UN</v>
          </cell>
          <cell r="E5125" t="str">
            <v>7,80</v>
          </cell>
        </row>
        <row r="5126">
          <cell r="B5126">
            <v>103046</v>
          </cell>
          <cell r="C5126" t="str">
            <v>REGISTRO DE PRESSÃO, PVC, ROSCÁVEL, VOLANTE SIMPLES, 3/4" - FORNECIMENTO E INSTALAÇÃO. AF_08/2021</v>
          </cell>
          <cell r="D5126" t="str">
            <v>UN</v>
          </cell>
          <cell r="E5126" t="str">
            <v>18,21</v>
          </cell>
        </row>
        <row r="5127">
          <cell r="B5127">
            <v>103047</v>
          </cell>
          <cell r="C5127" t="str">
            <v>REGISTRO DE ESFERA, PVC, SOLDÁVEL, COM VOLANTE, DN  20 MM - FORNECIMENTO E INSTALAÇÃO. AF_08/2021</v>
          </cell>
          <cell r="D5127" t="str">
            <v>UN</v>
          </cell>
          <cell r="E5127" t="str">
            <v>19,36</v>
          </cell>
        </row>
        <row r="5128">
          <cell r="B5128">
            <v>103048</v>
          </cell>
          <cell r="C5128" t="str">
            <v>REGISTRO DE PRESSÃO, PVC, SOLDÁVEL, VOLANTE SIMPLES, DN  20 MM - FORNECIMENTO E INSTALAÇÃO. AF_08/2021</v>
          </cell>
          <cell r="D5128" t="str">
            <v>UN</v>
          </cell>
          <cell r="E5128" t="str">
            <v>14,75</v>
          </cell>
        </row>
        <row r="5129">
          <cell r="B5129">
            <v>103049</v>
          </cell>
          <cell r="C5129" t="str">
            <v>REGISTRO DE PRESSÃO, PVC, SOLDÁVEL, VOLANTE SIMPLES, DN  25 MM - FORNECIMENTO E INSTALAÇÃO. AF_08/2021</v>
          </cell>
          <cell r="D5129" t="str">
            <v>UN</v>
          </cell>
          <cell r="E5129" t="str">
            <v>16,09</v>
          </cell>
        </row>
        <row r="5130">
          <cell r="B5130">
            <v>103050</v>
          </cell>
          <cell r="C5130" t="str">
            <v>SUBSTITUIÇÃO DE REGISTRO OU VÁLVULA, ROSCÁVEL, DN  20 MM. AF_08/2021</v>
          </cell>
          <cell r="D5130" t="str">
            <v>UN</v>
          </cell>
          <cell r="E5130" t="str">
            <v>22,86</v>
          </cell>
        </row>
        <row r="5131">
          <cell r="B5131">
            <v>103051</v>
          </cell>
          <cell r="C5131" t="str">
            <v>SUBSTITUIÇÃO DE REGISTRO OU VÁLVULA, ROSCÁVEL, DN  25 MM. AF_08/2021</v>
          </cell>
          <cell r="D5131" t="str">
            <v>UN</v>
          </cell>
          <cell r="E5131" t="str">
            <v>27,91</v>
          </cell>
        </row>
        <row r="5132">
          <cell r="B5132">
            <v>103052</v>
          </cell>
          <cell r="C5132" t="str">
            <v>SUBSTITUIÇÃO DE REGISTRO OU VÁLVULA, ROSCÁVEL, DN  32 MM. AF_08/2021</v>
          </cell>
          <cell r="D5132" t="str">
            <v>UN</v>
          </cell>
          <cell r="E5132" t="str">
            <v>38,73</v>
          </cell>
        </row>
        <row r="5133">
          <cell r="B5133">
            <v>95634</v>
          </cell>
          <cell r="C5133" t="str">
            <v>KIT CAVALETE PARA MEDIÇÃO DE ÁGUA - ENTRADA PRINCIPAL, EM PVC SOLDÁVEL DN 20 (½")   FORNECIMENTO E INSTALAÇÃO (EXCLUSIVE HIDRÔMETRO). AF_11/2016</v>
          </cell>
          <cell r="D5133" t="str">
            <v>UN</v>
          </cell>
          <cell r="E5133" t="str">
            <v>174,82</v>
          </cell>
        </row>
        <row r="5134">
          <cell r="B5134">
            <v>95635</v>
          </cell>
          <cell r="C5134" t="str">
            <v>KIT CAVALETE PARA MEDIÇÃO DE ÁGUA - ENTRADA PRINCIPAL, EM PVC SOLDÁVEL DN 25 (¾")   FORNECIMENTO E INSTALAÇÃO (EXCLUSIVE HIDRÔMETRO). AF_11/2016</v>
          </cell>
          <cell r="D5134" t="str">
            <v>UN</v>
          </cell>
          <cell r="E5134" t="str">
            <v>187,07</v>
          </cell>
        </row>
        <row r="5135">
          <cell r="B5135">
            <v>95636</v>
          </cell>
          <cell r="C5135" t="str">
            <v>KIT CAVALETE PARA MEDIÇÃO DE ÁGUA - ENTRADA PRINCIPAL, EM AÇO GALVANIZADO DN 25 (1 )   FORNECIMENTO E INSTALAÇÃO (EXCLUSIVE HIDRÔMETRO). AF_11/2016</v>
          </cell>
          <cell r="D5135" t="str">
            <v>UN</v>
          </cell>
          <cell r="E5135" t="str">
            <v>313,42</v>
          </cell>
        </row>
        <row r="5136">
          <cell r="B5136">
            <v>95637</v>
          </cell>
          <cell r="C5136" t="str">
            <v>KIT CAVALETE PARA MEDIÇÃO DE ÁGUA - ENTRADA PRINCIPAL, EM AÇO GALVANIZADO DN 32 (1 ¼)  FORNECIMENTO E INSTALAÇÃO (EXCLUSIVE HIDRÔMETRO). AF_11/2016</v>
          </cell>
          <cell r="D5136" t="str">
            <v>UN</v>
          </cell>
          <cell r="E5136" t="str">
            <v>481,76</v>
          </cell>
        </row>
        <row r="5137">
          <cell r="B5137">
            <v>95638</v>
          </cell>
          <cell r="C5137" t="str">
            <v>KIT CAVALETE PARA MEDIÇÃO DE ÁGUA - ENTRADA PRINCIPAL, EM AÇO GALVANIZADO DN 40 (1 ½)  FORNECIMENTO E INSTALAÇÃO (EXCLUSIVE HIDRÔMETRO). AF_11/2016</v>
          </cell>
          <cell r="D5137" t="str">
            <v>UN</v>
          </cell>
          <cell r="E5137" t="str">
            <v>582,43</v>
          </cell>
        </row>
        <row r="5138">
          <cell r="B5138">
            <v>95639</v>
          </cell>
          <cell r="C5138" t="str">
            <v>KIT CAVALETE PARA MEDIÇÃO DE ÁGUA - ENTRADA PRINCIPAL, EM AÇO GALVANIZADO DN 50 (2)  FORNECIMENTO E INSTALAÇÃO (EXCLUSIVE HIDRÔMETRO). AF_11/2016</v>
          </cell>
          <cell r="D5138" t="str">
            <v>UN</v>
          </cell>
          <cell r="E5138" t="str">
            <v>743,20</v>
          </cell>
        </row>
        <row r="5139">
          <cell r="B5139">
            <v>95641</v>
          </cell>
          <cell r="C5139" t="str">
            <v>KIT CAVALETE PARA MEDIÇÃO DE ÁGUA - ENTRADA INDIVIDUALIZADA, EM PVC DN 25 (¾), PARA 2 MEDIDORES  FORNECIMENTO E INSTALAÇÃO (EXCLUSIVE HIDRÔMETRO). AF_11/2016</v>
          </cell>
          <cell r="D5139" t="str">
            <v>UN</v>
          </cell>
          <cell r="E5139" t="str">
            <v>296,32</v>
          </cell>
        </row>
        <row r="5140">
          <cell r="B5140">
            <v>95642</v>
          </cell>
          <cell r="C5140" t="str">
            <v>KIT CAVALETE PARA MEDIÇÃO DE ÁGUA - ENTRADA INDIVIDUALIZADA, EM PVC DN 25 (¾), PARA 3 MEDIDORES  FORNECIMENTO E INSTALAÇÃO (EXCLUSIVE HIDRÔMETRO). AF_11/2016</v>
          </cell>
          <cell r="D5140" t="str">
            <v>UN</v>
          </cell>
          <cell r="E5140" t="str">
            <v>437,57</v>
          </cell>
        </row>
        <row r="5141">
          <cell r="B5141">
            <v>95643</v>
          </cell>
          <cell r="C5141" t="str">
            <v>KIT CAVALETE PARA MEDIÇÃO DE ÁGUA - ENTRADA INDIVIDUALIZADA, EM PVC DN 25 (¾), PARA 4 MEDIDORES  FORNECIMENTO E INSTALAÇÃO (EXCLUSIVE HIDRÔMETRO). AF_11/2016</v>
          </cell>
          <cell r="D5141" t="str">
            <v>UN</v>
          </cell>
          <cell r="E5141" t="str">
            <v>572,42</v>
          </cell>
        </row>
        <row r="5142">
          <cell r="B5142">
            <v>95644</v>
          </cell>
          <cell r="C5142" t="str">
            <v>KIT CAVALETE PARA MEDIÇÃO DE ÁGUA - ENTRADA INDIVIDUALIZADA, EM PVC DN 32 (1), PARA 1 MEDIDOR  FORNECIMENTO E INSTALAÇÃO (EXCLUSIVE HIDRÔMETRO). AF_11/2016</v>
          </cell>
          <cell r="D5142" t="str">
            <v>UN</v>
          </cell>
          <cell r="E5142" t="str">
            <v>218,88</v>
          </cell>
        </row>
        <row r="5143">
          <cell r="B5143">
            <v>95645</v>
          </cell>
          <cell r="C5143" t="str">
            <v>KIT CAVALETE PARA MEDIÇÃO DE ÁGUA - ENTRADA INDIVIDUALIZADA, EM PVC DN 32 (1), PARA 2 MEDIDORES  FORNECIMENTO E INSTALAÇÃO (EXCLUSIVE HIDRÔMETRO). AF_11/2016</v>
          </cell>
          <cell r="D5143" t="str">
            <v>UN</v>
          </cell>
          <cell r="E5143" t="str">
            <v>400,19</v>
          </cell>
        </row>
        <row r="5144">
          <cell r="B5144">
            <v>95646</v>
          </cell>
          <cell r="C5144" t="str">
            <v>KIT CAVALETE PARA MEDIÇÃO DE ÁGUA - ENTRADA INDIVIDUALIZADA, EM PVC DN 32 (1), PARA 3 MEDIDORES  FORNECIMENTO E INSTALAÇÃO (EXCLUSIVE HIDRÔMETRO). AF_11/2016</v>
          </cell>
          <cell r="D5144" t="str">
            <v>UN</v>
          </cell>
          <cell r="E5144" t="str">
            <v>596,26</v>
          </cell>
        </row>
        <row r="5145">
          <cell r="B5145">
            <v>95647</v>
          </cell>
          <cell r="C5145" t="str">
            <v>KIT CAVALETE PARA MEDIÇÃO DE ÁGUA - ENTRADA INDIVIDUALIZADA, EM PVC DN 32 (1), PARA 4 MEDIDORES  FORNECIMENTO E INSTALAÇÃO (EXCLUSIVE HIDRÔMETRO). AF_11/2016</v>
          </cell>
          <cell r="D5145" t="str">
            <v>UN</v>
          </cell>
          <cell r="E5145" t="str">
            <v>781,69</v>
          </cell>
        </row>
        <row r="5146">
          <cell r="B5146">
            <v>95673</v>
          </cell>
          <cell r="C5146" t="str">
            <v>HIDRÔMETRO DN 20 (½), 1,5 M³/H  FORNECIMENTO E INSTALAÇÃO. AF_11/2016</v>
          </cell>
          <cell r="D5146" t="str">
            <v>UN</v>
          </cell>
          <cell r="E5146" t="str">
            <v>119,60</v>
          </cell>
        </row>
        <row r="5147">
          <cell r="B5147">
            <v>95674</v>
          </cell>
          <cell r="C5147" t="str">
            <v>HIDRÔMETRO DN 20 (½), 3,0 M³/H  FORNECIMENTO E INSTALAÇÃO. AF_11/2016</v>
          </cell>
          <cell r="D5147" t="str">
            <v>UN</v>
          </cell>
          <cell r="E5147" t="str">
            <v>127,01</v>
          </cell>
        </row>
        <row r="5148">
          <cell r="B5148">
            <v>95675</v>
          </cell>
          <cell r="C5148" t="str">
            <v>HIDRÔMETRO DN 25 (¾ ), 5,0 M³/H FORNECIMENTO E INSTALAÇÃO. AF_11/2016</v>
          </cell>
          <cell r="D5148" t="str">
            <v>UN</v>
          </cell>
          <cell r="E5148" t="str">
            <v>155,19</v>
          </cell>
        </row>
        <row r="5149">
          <cell r="B5149">
            <v>95676</v>
          </cell>
          <cell r="C5149" t="str">
            <v>CAIXA EM CONCRETO PRÉ-MOLDADO PARA ABRIGO DE HIDRÔMETRO COM DN 20 (½)  FORNECIMENTO E INSTALAÇÃO. AF_11/2016</v>
          </cell>
          <cell r="D5149" t="str">
            <v>UN</v>
          </cell>
          <cell r="E5149" t="str">
            <v>122,12</v>
          </cell>
        </row>
        <row r="5150">
          <cell r="B5150">
            <v>97741</v>
          </cell>
          <cell r="C5150" t="str">
            <v>KIT CAVALETE PARA MEDIÇÃO DE ÁGUA - ENTRADA INDIVIDUALIZADA, EM PVC DN 25 (¾), PARA 1 MEDIDOR  FORNECIMENTO E INSTALAÇÃO (EXCLUSIVE HIDRÔMETRO). AF_11/2016</v>
          </cell>
          <cell r="D5150" t="str">
            <v>UN</v>
          </cell>
          <cell r="E5150" t="str">
            <v>166,37</v>
          </cell>
        </row>
        <row r="5151">
          <cell r="B5151">
            <v>90436</v>
          </cell>
          <cell r="C5151" t="str">
            <v>FURO EM ALVENARIA PARA DIÂMETROS MENORES OU IGUAIS A 40 MM. AF_05/2015</v>
          </cell>
          <cell r="D5151" t="str">
            <v>UN</v>
          </cell>
          <cell r="E5151" t="str">
            <v>12,46</v>
          </cell>
        </row>
        <row r="5152">
          <cell r="B5152">
            <v>90437</v>
          </cell>
          <cell r="C5152" t="str">
            <v>FURO EM ALVENARIA PARA DIÂMETROS MAIORES QUE 40 MM E MENORES OU IGUAIS A 75 MM. AF_05/2015</v>
          </cell>
          <cell r="D5152" t="str">
            <v>UN</v>
          </cell>
          <cell r="E5152" t="str">
            <v>30,28</v>
          </cell>
        </row>
        <row r="5153">
          <cell r="B5153">
            <v>90438</v>
          </cell>
          <cell r="C5153" t="str">
            <v>FURO EM ALVENARIA PARA DIÂMETROS MAIORES QUE 75 MM. AF_05/2015</v>
          </cell>
          <cell r="D5153" t="str">
            <v>UN</v>
          </cell>
          <cell r="E5153" t="str">
            <v>43,39</v>
          </cell>
        </row>
        <row r="5154">
          <cell r="B5154">
            <v>90439</v>
          </cell>
          <cell r="C5154" t="str">
            <v>FURO EM CONCRETO PARA DIÂMETROS MENORES OU IGUAIS A 40 MM. AF_05/2015</v>
          </cell>
          <cell r="D5154" t="str">
            <v>UN</v>
          </cell>
          <cell r="E5154" t="str">
            <v>49,42</v>
          </cell>
        </row>
        <row r="5155">
          <cell r="B5155">
            <v>90440</v>
          </cell>
          <cell r="C5155" t="str">
            <v>FURO EM CONCRETO PARA DIÂMETROS MAIORES QUE 40 MM E MENORES OU IGUAIS A 75 MM. AF_05/2015</v>
          </cell>
          <cell r="D5155" t="str">
            <v>UN</v>
          </cell>
          <cell r="E5155" t="str">
            <v>79,16</v>
          </cell>
        </row>
        <row r="5156">
          <cell r="B5156">
            <v>90441</v>
          </cell>
          <cell r="C5156" t="str">
            <v>FURO EM CONCRETO PARA DIÂMETROS MAIORES QUE 75 MM. AF_05/2015</v>
          </cell>
          <cell r="D5156" t="str">
            <v>UN</v>
          </cell>
          <cell r="E5156" t="str">
            <v>101,12</v>
          </cell>
        </row>
        <row r="5157">
          <cell r="B5157">
            <v>90443</v>
          </cell>
          <cell r="C5157" t="str">
            <v>RASGO EM ALVENARIA PARA RAMAIS/ DISTRIBUIÇÃO COM DIAMETROS MENORES OU IGUAIS A 40 MM. AF_05/2015</v>
          </cell>
          <cell r="D5157" t="str">
            <v>M</v>
          </cell>
          <cell r="E5157" t="str">
            <v>11,32</v>
          </cell>
        </row>
        <row r="5158">
          <cell r="B5158">
            <v>90444</v>
          </cell>
          <cell r="C5158" t="str">
            <v>RASGO EM CONTRAPISO PARA RAMAIS/ DISTRIBUIÇÃO COM DIÂMETROS MENORES OU IGUAIS A 40 MM. AF_05/2015</v>
          </cell>
          <cell r="D5158" t="str">
            <v>M</v>
          </cell>
          <cell r="E5158" t="str">
            <v>21,21</v>
          </cell>
        </row>
        <row r="5159">
          <cell r="B5159">
            <v>90445</v>
          </cell>
          <cell r="C5159" t="str">
            <v>RASGO EM CONTRAPISO PARA RAMAIS/ DISTRIBUIÇÃO COM DIÂMETROS MAIORES QUE 40 MM E MENORES OU IGUAIS A 75 MM. AF_05/2015</v>
          </cell>
          <cell r="D5159" t="str">
            <v>M</v>
          </cell>
          <cell r="E5159" t="str">
            <v>22,64</v>
          </cell>
        </row>
        <row r="5160">
          <cell r="B5160">
            <v>90446</v>
          </cell>
          <cell r="C5160" t="str">
            <v>RASGO EM CONTRAPISO PARA RAMAIS/ DISTRIBUIÇÃO COM DIÂMETROS MAIORES QUE 75 MM. AF_05/2015</v>
          </cell>
          <cell r="D5160" t="str">
            <v>M</v>
          </cell>
          <cell r="E5160" t="str">
            <v>24,60</v>
          </cell>
        </row>
        <row r="5161">
          <cell r="B5161">
            <v>90447</v>
          </cell>
          <cell r="C5161" t="str">
            <v>RASGO EM ALVENARIA PARA ELETRODUTOS COM DIAMETROS MENORES OU IGUAIS A 40 MM. AF_05/2015</v>
          </cell>
          <cell r="D5161" t="str">
            <v>M</v>
          </cell>
          <cell r="E5161" t="str">
            <v>5,66</v>
          </cell>
        </row>
        <row r="5162">
          <cell r="B5162">
            <v>90451</v>
          </cell>
          <cell r="C5162" t="str">
            <v>PASSANTE TIPO PEÇA EM POLIESTIRENO PARA ABERTURA PARA PASSAGEM DE 1 TUBO, FIXADO EM LAJE. AF_05/2015</v>
          </cell>
          <cell r="D5162" t="str">
            <v>UN</v>
          </cell>
          <cell r="E5162" t="str">
            <v>3,74</v>
          </cell>
        </row>
        <row r="5163">
          <cell r="B5163">
            <v>90452</v>
          </cell>
          <cell r="C5163" t="str">
            <v>PASSANTE TIPO PEÇA EM POLIESTIRENO PARA ABERTURA PARA PASSAGEM DE MAIS DE 1 TUBO, FIXADO EM LAJE. AF_05/2015</v>
          </cell>
          <cell r="D5163" t="str">
            <v>UN</v>
          </cell>
          <cell r="E5163" t="str">
            <v>14,47</v>
          </cell>
        </row>
        <row r="5164">
          <cell r="B5164">
            <v>90453</v>
          </cell>
          <cell r="C5164" t="str">
            <v>PASSANTE TIPO TUBO DE DIÂMETRO MENOR OU IGUAL A 40 MM, FIXADO EM LAJE. AF_05/2015</v>
          </cell>
          <cell r="D5164" t="str">
            <v>UN</v>
          </cell>
          <cell r="E5164" t="str">
            <v>2,93</v>
          </cell>
        </row>
        <row r="5165">
          <cell r="B5165">
            <v>90454</v>
          </cell>
          <cell r="C5165" t="str">
            <v>PASSANTE TIPO TUBO DE DIÂMETRO MAIORES QUE 40 MM E MENORES OU IGUAIS A 75 MM, FIXADO EM LAJE. AF_05/2015</v>
          </cell>
          <cell r="D5165" t="str">
            <v>UN</v>
          </cell>
          <cell r="E5165" t="str">
            <v>5,52</v>
          </cell>
        </row>
        <row r="5166">
          <cell r="B5166">
            <v>90455</v>
          </cell>
          <cell r="C5166" t="str">
            <v>PASSANTE TIPO TUBO DE DIÂMETRO MAIOR QUE 75 MM, FIXADO EM LAJE. AF_05/2015</v>
          </cell>
          <cell r="D5166" t="str">
            <v>UN</v>
          </cell>
          <cell r="E5166" t="str">
            <v>7,05</v>
          </cell>
        </row>
        <row r="5167">
          <cell r="B5167">
            <v>90456</v>
          </cell>
          <cell r="C5167" t="str">
            <v>QUEBRA EM ALVENARIA PARA INSTALAÇÃO DE CAIXA DE TOMADA (4X4 OU 4X2). AF_05/2015</v>
          </cell>
          <cell r="D5167" t="str">
            <v>UN</v>
          </cell>
          <cell r="E5167" t="str">
            <v>3,64</v>
          </cell>
        </row>
        <row r="5168">
          <cell r="B5168">
            <v>90457</v>
          </cell>
          <cell r="C5168" t="str">
            <v>QUEBRA EM ALVENARIA PARA INSTALAÇÃO DE QUADRO DISTRIBUIÇÃO PEQUENO (19X25 CM). AF_05/2015</v>
          </cell>
          <cell r="D5168" t="str">
            <v>UN</v>
          </cell>
          <cell r="E5168" t="str">
            <v>8,28</v>
          </cell>
        </row>
        <row r="5169">
          <cell r="B5169">
            <v>90458</v>
          </cell>
          <cell r="C5169" t="str">
            <v>QUEBRA EM ALVENARIA PARA INSTALAÇÃO DE QUADRO DISTRIBUIÇÃO GRANDE (76X40 CM). AF_05/2015</v>
          </cell>
          <cell r="D5169" t="str">
            <v>UN</v>
          </cell>
          <cell r="E5169" t="str">
            <v>23,52</v>
          </cell>
        </row>
        <row r="5170">
          <cell r="B5170">
            <v>90459</v>
          </cell>
          <cell r="C5170" t="str">
            <v>QUEBRA EM ALVENARIA PARA INSTALAÇÃO DE ABRIGO PARA MANGUEIRAS (90X60 CM). AF_05/2015</v>
          </cell>
          <cell r="D5170" t="str">
            <v>UN</v>
          </cell>
          <cell r="E5170" t="str">
            <v>33,18</v>
          </cell>
        </row>
        <row r="5171">
          <cell r="B5171">
            <v>90460</v>
          </cell>
          <cell r="C5171" t="str">
            <v>SUPORTE PARA ATÉ 3 TUBOS HORIZONTAIS, ESPAÇADO A CADA 1 M, EM PERFILADO DE SEÇÃO 38X76 MM, POR METRO DE TUBULAÇÃO FIXADA. AF_05/2015</v>
          </cell>
          <cell r="D5171" t="str">
            <v>M</v>
          </cell>
          <cell r="E5171" t="str">
            <v>11,43</v>
          </cell>
        </row>
        <row r="5172">
          <cell r="B5172">
            <v>90461</v>
          </cell>
          <cell r="C5172" t="str">
            <v>SUPORTE PARA MAIS DE 3 TUBOS HORIZONTAIS, ESPAÇADO A CADA 1 M, EM PERFILADO DE SEÇÃO 38X76 MM, POR METRO DE TUBULAÇÃO FIXADA. AF_05/2015</v>
          </cell>
          <cell r="D5172" t="str">
            <v>M</v>
          </cell>
          <cell r="E5172" t="str">
            <v>7,35</v>
          </cell>
        </row>
        <row r="5173">
          <cell r="B5173">
            <v>90462</v>
          </cell>
          <cell r="C5173" t="str">
            <v>SUPORTE PARA ATÉ 3 TUBOS VERTICAIS, ESPAÇADO A CADA 3 M, EM PERFILADO DE SEÇÃO 38X38 MM, POR METRO DE TUBULAÇÃO FIXADA. AF_05/2015</v>
          </cell>
          <cell r="D5173" t="str">
            <v>M</v>
          </cell>
          <cell r="E5173" t="str">
            <v>1,51</v>
          </cell>
        </row>
        <row r="5174">
          <cell r="B5174">
            <v>90463</v>
          </cell>
          <cell r="C5174" t="str">
            <v>SUPORTE PARA MAIS DE 3 TUBOS VERTICAIS, ESPAÇADO A CADA 3 M, EM PERFILADO DE SEÇÃO 38X38 MM, POR METRO DE TUBULAÇÃO FIXADA. AF_05/2015</v>
          </cell>
          <cell r="D5174" t="str">
            <v>M</v>
          </cell>
          <cell r="E5174" t="str">
            <v>1,31</v>
          </cell>
        </row>
        <row r="5175">
          <cell r="B5175">
            <v>90466</v>
          </cell>
          <cell r="C5175" t="str">
            <v>CHUMBAMENTO LINEAR EM ALVENARIA PARA RAMAIS/DISTRIBUIÇÃO COM DIÂMETROS MENORES OU IGUAIS A 40 MM. AF_05/2015</v>
          </cell>
          <cell r="D5175" t="str">
            <v>M</v>
          </cell>
          <cell r="E5175" t="str">
            <v>11,79</v>
          </cell>
        </row>
        <row r="5176">
          <cell r="B5176">
            <v>90467</v>
          </cell>
          <cell r="C5176" t="str">
            <v>CHUMBAMENTO LINEAR EM ALVENARIA PARA RAMAIS/DISTRIBUIÇÃO COM DIÂMETROS MAIORES QUE 40 MM E MENORES OU IGUAIS A 75 MM. AF_05/2015</v>
          </cell>
          <cell r="D5176" t="str">
            <v>M</v>
          </cell>
          <cell r="E5176" t="str">
            <v>18,69</v>
          </cell>
        </row>
        <row r="5177">
          <cell r="B5177">
            <v>90468</v>
          </cell>
          <cell r="C5177" t="str">
            <v>CHUMBAMENTO LINEAR EM CONTRAPISO PARA RAMAIS/DISTRIBUIÇÃO COM DIÂMETROS MENORES OU IGUAIS A 40 MM. AF_05/2015</v>
          </cell>
          <cell r="D5177" t="str">
            <v>M</v>
          </cell>
          <cell r="E5177" t="str">
            <v>5,44</v>
          </cell>
        </row>
        <row r="5178">
          <cell r="B5178">
            <v>90469</v>
          </cell>
          <cell r="C5178" t="str">
            <v>CHUMBAMENTO LINEAR EM CONTRAPISO PARA RAMAIS/DISTRIBUIÇÃO COM DIÂMETROS MAIORES QUE 40 MM E MENORES OU IGUAIS A 75 MM. AF_05/2015</v>
          </cell>
          <cell r="D5178" t="str">
            <v>M</v>
          </cell>
          <cell r="E5178" t="str">
            <v>8,75</v>
          </cell>
        </row>
        <row r="5179">
          <cell r="B5179">
            <v>90470</v>
          </cell>
          <cell r="C5179" t="str">
            <v>CHUMBAMENTO LINEAR EM CONTRAPISO PARA RAMAIS/DISTRIBUIÇÃO COM DIÂMETROS MAIORES QUE 75 MM. AF_05/2015</v>
          </cell>
          <cell r="D5179" t="str">
            <v>M</v>
          </cell>
          <cell r="E5179" t="str">
            <v>12,21</v>
          </cell>
        </row>
        <row r="5180">
          <cell r="B5180">
            <v>91166</v>
          </cell>
          <cell r="C5180" t="str">
            <v>FIXAÇÃO DE TUBOS HORIZONTAIS DE PEX DIAMETROS IGUAIS OU INFERIORES A 40 MM COM ABRAÇADEIRA PLÁSTICA 390 MM, FIXADA EM LAJE. AF_05/2015</v>
          </cell>
          <cell r="D5180" t="str">
            <v>M</v>
          </cell>
          <cell r="E5180" t="str">
            <v>3,85</v>
          </cell>
        </row>
        <row r="5181">
          <cell r="B5181">
            <v>91167</v>
          </cell>
          <cell r="C5181" t="str">
            <v>FIXAÇÃO DE TUBOS HORIZONTAIS DE PPR DIÂMETROS MENORES OU IGUAIS A 40 MM COM ABRAÇADEIRA METÁLICA RÍGIDA TIPO D 1/2", FIXADA EM PERFILADO EM LAJE. AF_05/2015</v>
          </cell>
          <cell r="D5181" t="str">
            <v>M</v>
          </cell>
          <cell r="E5181" t="str">
            <v>12,10</v>
          </cell>
        </row>
        <row r="5182">
          <cell r="B5182">
            <v>91168</v>
          </cell>
          <cell r="C5182" t="str">
            <v>FIXAÇÃO DE TUBOS HORIZONTAIS DE PPR DIÂMETROS MAIORES QUE 40 MM E MENORES OU IGUAIS A 75 MM COM ABRAÇADEIRA METÁLICA RÍGIDA TIPO D 1 1/2", FIXADA EM PERFILADO EM LAJE. AF_05/2015</v>
          </cell>
          <cell r="D5182" t="str">
            <v>M</v>
          </cell>
          <cell r="E5182" t="str">
            <v>9,23</v>
          </cell>
        </row>
        <row r="5183">
          <cell r="B5183">
            <v>91169</v>
          </cell>
          <cell r="C5183" t="str">
            <v>FIXAÇÃO DE TUBOS HORIZONTAIS DE PPR DIÂMETROS MAIORES QUE 75 MM COM ABRAÇADEIRA METÁLICA RÍGIDA TIPO D 3", FIXADA EM PERFILADO EM LAJE. AF_05/2015</v>
          </cell>
          <cell r="D5183" t="str">
            <v>M</v>
          </cell>
          <cell r="E5183" t="str">
            <v>10,91</v>
          </cell>
        </row>
        <row r="5184">
          <cell r="B5184">
            <v>91170</v>
          </cell>
          <cell r="C5184" t="str">
            <v>FIXAÇÃO DE TUBOS HORIZONTAIS DE PVC, CPVC OU COBRE DIÂMETROS MENORES OU IGUAIS A 40 MM OU ELETROCALHAS ATÉ 150MM DE LARGURA, COM ABRAÇADEIRA METÁLICA RÍGIDA TIPO D 1/2, FIXADA EM PERFILADO EM LAJE. AF_05/2015</v>
          </cell>
          <cell r="D5184" t="str">
            <v>M</v>
          </cell>
          <cell r="E5184" t="str">
            <v>3,11</v>
          </cell>
        </row>
        <row r="5185">
          <cell r="B5185">
            <v>91171</v>
          </cell>
          <cell r="C5185" t="str">
            <v>FIXAÇÃO DE TUBOS HORIZONTAIS DE PVC, CPVC OU COBRE DIÂMETROS MAIORES QUE 40 MM E MENORES OU IGUAIS A 75 MM COM ABRAÇADEIRA METÁLICA RÍGIDA TIPO D 1 1/2", FIXADA EM PERFILADO EM LAJE. AF_05/2015</v>
          </cell>
          <cell r="D5185" t="str">
            <v>M</v>
          </cell>
          <cell r="E5185" t="str">
            <v>3,93</v>
          </cell>
        </row>
        <row r="5186">
          <cell r="B5186">
            <v>91172</v>
          </cell>
          <cell r="C5186" t="str">
            <v>FIXAÇÃO DE TUBOS HORIZONTAIS DE PVC, CPVC OU COBRE DIÂMETROS MAIORES QUE 75 MM COM ABRAÇADEIRA METÁLICA RÍGIDA TIPO D 3", FIXADA EM PERFILADO EM LAJE. AF_05/2015</v>
          </cell>
          <cell r="D5186" t="str">
            <v>M</v>
          </cell>
          <cell r="E5186" t="str">
            <v>5,77</v>
          </cell>
        </row>
        <row r="5187">
          <cell r="B5187">
            <v>91173</v>
          </cell>
          <cell r="C5187" t="str">
            <v>FIXAÇÃO DE TUBOS VERTICAIS DE PPR DIÂMETROS MENORES OU IGUAIS A 40 MM COM ABRAÇADEIRA METÁLICA RÍGIDA TIPO D 1/2", FIXADA EM PERFILADO EM ALVENARIA. AF_05/2015</v>
          </cell>
          <cell r="D5187" t="str">
            <v>M</v>
          </cell>
          <cell r="E5187" t="str">
            <v>1,58</v>
          </cell>
        </row>
        <row r="5188">
          <cell r="B5188">
            <v>91174</v>
          </cell>
          <cell r="C5188" t="str">
            <v>FIXAÇÃO DE TUBOS VERTICAIS DE PPR DIÂMETROS MAIORES QUE 40 MM E MENORES OU IGUAIS A 75 MM COM ABRAÇADEIRA METÁLICA RÍGIDA TIPO D 1 1/2", FIXADA EM PERFILADO EM ALVENARIA. AF_05/2015</v>
          </cell>
          <cell r="D5188" t="str">
            <v>M</v>
          </cell>
          <cell r="E5188" t="str">
            <v>3,12</v>
          </cell>
        </row>
        <row r="5189">
          <cell r="B5189">
            <v>91175</v>
          </cell>
          <cell r="C5189" t="str">
            <v>FIXAÇÃO DE TUBOS VERTICAIS DE PPR DIÂMETROS MAIORES QUE 75 MM COM ABRAÇADEIRA METÁLICA RÍGIDA TIPO D 3", FIXADA EM PERFILADO EM ALVENARIA. AF_05/2015</v>
          </cell>
          <cell r="D5189" t="str">
            <v>M</v>
          </cell>
          <cell r="E5189" t="str">
            <v>5,07</v>
          </cell>
        </row>
        <row r="5190">
          <cell r="B5190">
            <v>91176</v>
          </cell>
          <cell r="C5190" t="str">
            <v>FIXAÇÃO DE TUBOS HORIZONTAIS DE PPR DIÂMETROS MENORES OU IGUAIS A 40 MM COM ABRAÇADEIRA METÁLICA RÍGIDA TIPO  D  1/2" , FIXADA DIRETAMENTE NA LAJE. AF_05/2015</v>
          </cell>
          <cell r="D5190" t="str">
            <v>M</v>
          </cell>
          <cell r="E5190" t="str">
            <v>26,80</v>
          </cell>
        </row>
        <row r="5191">
          <cell r="B5191">
            <v>91177</v>
          </cell>
          <cell r="C5191" t="str">
            <v>FIXAÇÃO DE TUBOS HORIZONTAIS DE PPR DIÂMETROS MAIORES QUE 40 MM E MENORES OU IGUAIS A 75 MM COM ABRAÇADEIRA METÁLICA RÍGIDA TIPO  D  1 1/2" , FIXADA DIRETAMENTE NA LAJE. AF_05/2015</v>
          </cell>
          <cell r="D5191" t="str">
            <v>M</v>
          </cell>
          <cell r="E5191" t="str">
            <v>12,72</v>
          </cell>
        </row>
        <row r="5192">
          <cell r="B5192">
            <v>91178</v>
          </cell>
          <cell r="C5192" t="str">
            <v>FIXAÇÃO DE TUBOS HORIZONTAIS DE PPR DIÂMETROS MAIORES QUE 75 MM COM ABRAÇADEIRA METÁLICA RÍGIDA TIPO  D  3" , FIXADA DIRETAMENTE NA LAJE. AF_05/2015</v>
          </cell>
          <cell r="D5192" t="str">
            <v>M</v>
          </cell>
          <cell r="E5192" t="str">
            <v>15,05</v>
          </cell>
        </row>
        <row r="5193">
          <cell r="B5193">
            <v>91179</v>
          </cell>
          <cell r="C5193" t="str">
            <v>FIXAÇÃO DE TUBOS HORIZONTAIS DE PVC, CPVC OU COBRE DIÂMETROS MENORES OU IGUAIS A 40 MM COM ABRAÇADEIRA METÁLICA RÍGIDA TIPO  D  1/2" , FIXADA DIRETAMENTE NA LAJE. AF_05/2015</v>
          </cell>
          <cell r="D5193" t="str">
            <v>M</v>
          </cell>
          <cell r="E5193" t="str">
            <v>6,86</v>
          </cell>
        </row>
        <row r="5194">
          <cell r="B5194">
            <v>91180</v>
          </cell>
          <cell r="C5194" t="str">
            <v>FIXAÇÃO DE TUBOS HORIZONTAIS DE PVC, CPVC OU COBRE DIÂMETROS MAIORES QUE 40 MM E MENORES OU IGUAIS A 75 MM COM ABRAÇADEIRA METÁLICA RÍGIDA TIPO D 1 1/2, FIXADA DIRETAMENTE NA LAJE. AF_05/2015</v>
          </cell>
          <cell r="D5194" t="str">
            <v>M</v>
          </cell>
          <cell r="E5194" t="str">
            <v>6,33</v>
          </cell>
        </row>
        <row r="5195">
          <cell r="B5195">
            <v>91181</v>
          </cell>
          <cell r="C5195" t="str">
            <v>FIXAÇÃO DE TUBOS HORIZONTAIS DE PVC, CPVC OU COBRE DIÂMETROS MAIORES QUE 75 MM COM ABRAÇADEIRA METÁLICA RÍGIDA TIPO  D  3" , FIXADA DIRETAMENTE NA LAJE. AF_05/2015</v>
          </cell>
          <cell r="D5195" t="str">
            <v>M</v>
          </cell>
          <cell r="E5195" t="str">
            <v>6,97</v>
          </cell>
        </row>
        <row r="5196">
          <cell r="B5196">
            <v>91182</v>
          </cell>
          <cell r="C5196" t="str">
            <v>FIXAÇÃO DE TUBOS HORIZONTAIS DE PPR DIÂMETROS MENORES OU IGUAIS A 40 MM COM ABRAÇADEIRA METÁLICA FLEXÍVEL 18 MM, FIXADA DIRETAMENTE NA LAJE. AF_05/2015</v>
          </cell>
          <cell r="D5196" t="str">
            <v>M</v>
          </cell>
          <cell r="E5196" t="str">
            <v>24,98</v>
          </cell>
        </row>
        <row r="5197">
          <cell r="B5197">
            <v>91183</v>
          </cell>
          <cell r="C5197" t="str">
            <v>FIXAÇÃO DE TUBOS HORIZONTAIS DE PPR DIÂMETROS MAIORES QUE 40 MM E MENORES OU IGUAIS A 75 MM COM ABRAÇADEIRA METÁLICA FLEXÍVEL 18 MM, FIXADA DIRETAMENTE NA LAJE. AF_05/2015</v>
          </cell>
          <cell r="D5197" t="str">
            <v>M</v>
          </cell>
          <cell r="E5197" t="str">
            <v>12,21</v>
          </cell>
        </row>
        <row r="5198">
          <cell r="B5198">
            <v>91184</v>
          </cell>
          <cell r="C5198" t="str">
            <v>FIXAÇÃO DE TUBOS HORIZONTAIS DE PPR DIÂMETROS MAIORES QUE 75 MM COM ABRAÇADEIRA METÁLICA FLEXÍVEL 18 MM, FIXADA DIRETAMENTE NA LAJE. AF_05/2015</v>
          </cell>
          <cell r="D5198" t="str">
            <v>M</v>
          </cell>
          <cell r="E5198" t="str">
            <v>11,32</v>
          </cell>
        </row>
        <row r="5199">
          <cell r="B5199">
            <v>91185</v>
          </cell>
          <cell r="C5199" t="str">
            <v>FIXAÇÃO DE TUBOS HORIZONTAIS DE PVC, CPVC OU COBRE DIÂMETROS MENORES OU IGUAIS A 40 MM COM ABRAÇADEIRA METÁLICA FLEXÍVEL 18 MM, FIXADA DIRETAMENTE NA LAJE. AF_05/2015</v>
          </cell>
          <cell r="D5199" t="str">
            <v>M</v>
          </cell>
          <cell r="E5199" t="str">
            <v>6,42</v>
          </cell>
        </row>
        <row r="5200">
          <cell r="B5200">
            <v>91186</v>
          </cell>
          <cell r="C5200" t="str">
            <v>FIXAÇÃO DE TUBOS HORIZONTAIS DE PVC, CPVC OU COBRE DIÂMETROS MAIORES QUE 40 MM E MENORES OU IGUAIS A 75 MM COM ABRAÇADEIRA METÁLICA FLEXÍVEL 18 MM, FIXADA DIRETAMENTE NA LAJE. AF_05/2015</v>
          </cell>
          <cell r="D5200" t="str">
            <v>M</v>
          </cell>
          <cell r="E5200" t="str">
            <v>5,22</v>
          </cell>
        </row>
        <row r="5201">
          <cell r="B5201">
            <v>91187</v>
          </cell>
          <cell r="C5201" t="str">
            <v>FIXAÇÃO DE TUBOS HORIZONTAIS DE PVC, CPVC OU COBRE DIÂMETROS MAIORES QUE 75 MM COM ABRAÇADEIRA METÁLICA FLEXÍVEL 18 MM, FIXADA DIRETAMENTE NA LAJE. AF_05/2015</v>
          </cell>
          <cell r="D5201" t="str">
            <v>M</v>
          </cell>
          <cell r="E5201" t="str">
            <v>5,98</v>
          </cell>
        </row>
        <row r="5202">
          <cell r="B5202">
            <v>91188</v>
          </cell>
          <cell r="C5202" t="str">
            <v>CHUMBAMENTO PONTUAL DE ABERTURA EM LAJE COM PASSAGEM DE 1 TUBO DE DIAMETRO EQUIVALENTE IGUAL À  50 MM. AF_05/2015</v>
          </cell>
          <cell r="D5202" t="str">
            <v>UN</v>
          </cell>
          <cell r="E5202" t="str">
            <v>6,92</v>
          </cell>
        </row>
        <row r="5203">
          <cell r="B5203">
            <v>91189</v>
          </cell>
          <cell r="C5203" t="str">
            <v>CHUMBAMENTO PONTUAL DE ABERTURA EM LAJE COM PASSAGEM DE MAIS DE 1 TUBO DE  DIAMETRO EQUIVALENTE IGUAL À  50 MM. AF_05/2015</v>
          </cell>
          <cell r="D5203" t="str">
            <v>UN</v>
          </cell>
          <cell r="E5203" t="str">
            <v>54,53</v>
          </cell>
        </row>
        <row r="5204">
          <cell r="B5204">
            <v>91190</v>
          </cell>
          <cell r="C5204" t="str">
            <v>CHUMBAMENTO PONTUAL EM PASSAGEM DE TUBO COM DIÂMETRO MENOR OU IGUAL A 40 MM. AF_05/2015</v>
          </cell>
          <cell r="D5204" t="str">
            <v>UN</v>
          </cell>
          <cell r="E5204" t="str">
            <v>4,54</v>
          </cell>
        </row>
        <row r="5205">
          <cell r="B5205">
            <v>91191</v>
          </cell>
          <cell r="C5205" t="str">
            <v>CHUMBAMENTO PONTUAL EM PASSAGEM DE TUBO COM DIÂMETROS ENTRE 40 MM E 75 MM. AF_05/2015</v>
          </cell>
          <cell r="D5205" t="str">
            <v>UN</v>
          </cell>
          <cell r="E5205" t="str">
            <v>4,81</v>
          </cell>
        </row>
        <row r="5206">
          <cell r="B5206">
            <v>91192</v>
          </cell>
          <cell r="C5206" t="str">
            <v>CHUMBAMENTO PONTUAL EM PASSAGEM DE TUBO COM DIÂMETRO MAIOR QUE 75 MM. AF_05/2015</v>
          </cell>
          <cell r="D5206" t="str">
            <v>UN</v>
          </cell>
          <cell r="E5206" t="str">
            <v>5,31</v>
          </cell>
        </row>
        <row r="5207">
          <cell r="B5207">
            <v>91222</v>
          </cell>
          <cell r="C5207" t="str">
            <v>RASGO EM ALVENARIA PARA RAMAIS/ DISTRIBUIÇÃO COM DIÂMETROS MAIORES QUE 40 MM E MENORES OU IGUAIS A 75 MM. AF_05/2015</v>
          </cell>
          <cell r="D5207" t="str">
            <v>M</v>
          </cell>
          <cell r="E5207" t="str">
            <v>12,19</v>
          </cell>
        </row>
        <row r="5208">
          <cell r="B5208">
            <v>94480</v>
          </cell>
          <cell r="C5208" t="str">
            <v>CONJUNTO HIDRÁULICO PARA INSTALAÇÃO DE BOMBA EM AÇO ROSCÁVEL, DN SUCÇÃO 65 (2½) E DN RECALQUE 50 (2), PARA EDIFICAÇÃO ENTRE 12 E 18 PAVIMENTOS  FORNECIMENTO E INSTALAÇÃO. AF_06/2016</v>
          </cell>
          <cell r="D5208" t="str">
            <v>UN</v>
          </cell>
          <cell r="E5208" t="str">
            <v>2.251,94</v>
          </cell>
        </row>
        <row r="5209">
          <cell r="B5209">
            <v>94481</v>
          </cell>
          <cell r="C5209" t="str">
            <v>CONJUNTO HIDRÁULICO PARA INSTALAÇÃO DE BOMBA EM AÇO ROSCÁVEL, DN SUCÇÃO 50 (2) E DN RECALQUE 40 (1 1/2), PARA EDIFICAÇÃO ENTRE 8 E 12 PAVIMENTOS  FORNECIMENTO E INSTALAÇÃO. AF_06/2016</v>
          </cell>
          <cell r="D5209" t="str">
            <v>UN</v>
          </cell>
          <cell r="E5209" t="str">
            <v>1.590,40</v>
          </cell>
        </row>
        <row r="5210">
          <cell r="B5210">
            <v>94482</v>
          </cell>
          <cell r="C5210" t="str">
            <v>CONJUNTO HIDRÁULICO PARA INSTALAÇÃO DE BOMBA EM AÇO ROSCÁVEL, DN SUCÇÃO 40 (1 1/2) E DN RECALQUE 32 (1 1/4), PARA EDIFICAÇÃO ENTRE 4 E 8 PAVIMENTOS  FORNECIMENTO E INSTALAÇÃO. AF_06/2016</v>
          </cell>
          <cell r="D5210" t="str">
            <v>UN</v>
          </cell>
          <cell r="E5210" t="str">
            <v>1.263,60</v>
          </cell>
        </row>
        <row r="5211">
          <cell r="B5211">
            <v>94483</v>
          </cell>
          <cell r="C5211" t="str">
            <v>CONJUNTO HIDRÁULICO PARA INSTALAÇÃO DE BOMBA EM AÇO ROSCÁVEL, DN SUCÇÃO 32 (1 1/4) E DN RECALQUE 25 (1), PARA EDIFICAÇÃO ATÉ 4 PAVIMENTOS  FORNECIMENTO E INSTALAÇÃO. AF_06/2016</v>
          </cell>
          <cell r="D5211" t="str">
            <v>UN</v>
          </cell>
          <cell r="E5211" t="str">
            <v>1.067,17</v>
          </cell>
        </row>
        <row r="5212">
          <cell r="B5212">
            <v>95541</v>
          </cell>
          <cell r="C5212" t="str">
            <v>FIXAÇÃO UTILIZANDO PARAFUSO E BUCHA DE NYLON, SOMENTE MÃO DE OBRA. AF_10/2016</v>
          </cell>
          <cell r="D5212" t="str">
            <v>UN</v>
          </cell>
          <cell r="E5212" t="str">
            <v>4,03</v>
          </cell>
        </row>
        <row r="5213">
          <cell r="B5213">
            <v>96559</v>
          </cell>
          <cell r="C5213" t="str">
            <v>SUPORTE PARA DUTO EM CHAPA GALVANIZADA BITOLA 26, ESPAÇADO A CADA 1 M, EM PERFILADO DE SEÇÃO 38X76 MM, POR ÁREA DE DUTO FIXADO. AF_07/2017</v>
          </cell>
          <cell r="D5213" t="str">
            <v>M2</v>
          </cell>
          <cell r="E5213" t="str">
            <v>31,66</v>
          </cell>
        </row>
        <row r="5214">
          <cell r="B5214">
            <v>96560</v>
          </cell>
          <cell r="C5214" t="str">
            <v>SUPORTE PARA DUTO EM CHAPA GALVANIZADA BITOLA 24, ESPAÇADO A CADA 1 M, EM PERFILADO DE SEÇÃO 38X76 MM, POR ÁREA DE DUTO FIXADO. AF_07/2017</v>
          </cell>
          <cell r="D5214" t="str">
            <v>M2</v>
          </cell>
          <cell r="E5214" t="str">
            <v>21,75</v>
          </cell>
        </row>
        <row r="5215">
          <cell r="B5215">
            <v>96561</v>
          </cell>
          <cell r="C5215" t="str">
            <v>SUPORTE PARA DUTO EM CHAPA GALVANIZADA BITOLA 22, ESPAÇADO A CADA 1 M, EM PERFILADO DE SEÇÃO 38X76 MM, POR ÁREA DE DUTO FIXADO. AF_07/2017</v>
          </cell>
          <cell r="D5215" t="str">
            <v>M2</v>
          </cell>
          <cell r="E5215" t="str">
            <v>16,54</v>
          </cell>
        </row>
        <row r="5216">
          <cell r="B5216">
            <v>96562</v>
          </cell>
          <cell r="C5216" t="str">
            <v>SUPORTE PARA ELETROCALHA LISA OU PERFURADA EM AÇO GALVANIZADO, LARGURA 200 OU 400 MM E ALTURA 50 MM, ESPAÇADO A CADA 1,5 M, EM PERFILADO DE SEÇÃO 38X76 MM, POR METRO DE ELETRECOLHA FIXADA. AF_07/2017</v>
          </cell>
          <cell r="D5216" t="str">
            <v>M</v>
          </cell>
          <cell r="E5216" t="str">
            <v>19,80</v>
          </cell>
        </row>
        <row r="5217">
          <cell r="B5217">
            <v>96563</v>
          </cell>
          <cell r="C5217" t="str">
            <v>SUPORTE PARA ELETROCALHA LISA OU PERFURADA EM AÇO GALVANIZADO, LARGURA 500 OU 800 MM E ALTURA 50 MM, ESPAÇADO A CADA 1,5 M, EM PERFILADO DE SEÇÃO 38X76 MM, POR METRO DE ELETROCALHA FIXADA. AF_07/2017</v>
          </cell>
          <cell r="D5217" t="str">
            <v>M</v>
          </cell>
          <cell r="E5217" t="str">
            <v>25,85</v>
          </cell>
        </row>
        <row r="5218">
          <cell r="B5218">
            <v>101802</v>
          </cell>
          <cell r="C5218" t="str">
            <v>CAIXA ENTERRADA RETENTORA DE AREIA RETANGULAR, EM ALVENARIA COM BLOCOS DE CONCRETO, DIMENSÕES INTERNAS: 1,00 X 1,00 X 1,20 M, EXCLUINDO TAMPÃO. AF_12/2020</v>
          </cell>
          <cell r="D5218" t="str">
            <v>UN</v>
          </cell>
          <cell r="E5218" t="str">
            <v>1.588,97</v>
          </cell>
        </row>
        <row r="5219">
          <cell r="B5219">
            <v>101803</v>
          </cell>
          <cell r="C5219" t="str">
            <v>CAIXA ENTERRADA SEPARADORA DE ÓLEO RETANGULAR, EM ALVENARIA COM BLOCOS DE CONCRETO, DIMENSÕES INTERNAS: 0,6 X 0,6 X 1,00 M, EXCLUINDO TAMPÃO. AF_12/2020</v>
          </cell>
          <cell r="D5219" t="str">
            <v>UN</v>
          </cell>
          <cell r="E5219" t="str">
            <v>1.005,78</v>
          </cell>
        </row>
        <row r="5220">
          <cell r="B5220">
            <v>101804</v>
          </cell>
          <cell r="C5220" t="str">
            <v>CAIXA ENTERRADA SEPARADORA DE ÓLEO RETANGULAR, EM ALVENARIA COM BLOCOS DE CONCRETO, DIMENSÕES INTERNAS: 0,8 X 0,8 X 1,00 M, EXCLUINDO TAMPÃO. AF_12/2020</v>
          </cell>
          <cell r="D5220" t="str">
            <v>UN</v>
          </cell>
          <cell r="E5220" t="str">
            <v>1.277,59</v>
          </cell>
        </row>
        <row r="5221">
          <cell r="B5221">
            <v>101805</v>
          </cell>
          <cell r="C5221" t="str">
            <v>CAIXA ENTERRADA SEPARADORA DE ÓLEO RETANGULAR, EM ALVENARIA COM BLOCOS DE CONCRETO, DIMENSÕES INTERNAS: 1,00 X 1,00 X 1,00 M, EXCLUINDO TAMPÃO. AF_12/2020</v>
          </cell>
          <cell r="D5221" t="str">
            <v>UN</v>
          </cell>
          <cell r="E5221" t="str">
            <v>1.631,33</v>
          </cell>
        </row>
        <row r="5222">
          <cell r="B5222">
            <v>102111</v>
          </cell>
          <cell r="C5222" t="str">
            <v>BOMBA CENTRÍFUGA, MONOFÁSICA, 0,5 CV OU 0,49 HP, HM 6 A 20 M, Q 1,2 A 8,3 M3/H - FORNECIMENTO E INSTALAÇÃO. AF_12/2020</v>
          </cell>
          <cell r="D5222" t="str">
            <v>UN</v>
          </cell>
          <cell r="E5222" t="str">
            <v>970,05</v>
          </cell>
        </row>
        <row r="5223">
          <cell r="B5223">
            <v>102112</v>
          </cell>
          <cell r="C5223" t="str">
            <v>BOMBA CENTRÍFUGA, MONOFÁSICA, 0,5 CV OU 0,49 HP, HM 6 A 20 M, Q 1,2 A 8,3 M3/H (NÃO INCLUI O FORNECIMENTO DA BOMBA). AF_12/2020</v>
          </cell>
          <cell r="D5223" t="str">
            <v>UN</v>
          </cell>
          <cell r="E5223" t="str">
            <v>116,22</v>
          </cell>
        </row>
        <row r="5224">
          <cell r="B5224">
            <v>102113</v>
          </cell>
          <cell r="C5224" t="str">
            <v>BOMBA CENTRÍFUGA, TRIFÁSICA, 1 CV OU 0,99 HP, HM 14 A 40 M, Q 0,6 A 8,4 M3/H - FORNECIMENTO E INSTALAÇÃO. AF_12/2020</v>
          </cell>
          <cell r="D5224" t="str">
            <v>UN</v>
          </cell>
          <cell r="E5224" t="str">
            <v>1.558,42</v>
          </cell>
        </row>
        <row r="5225">
          <cell r="B5225">
            <v>102114</v>
          </cell>
          <cell r="C5225" t="str">
            <v>BOMBA CENTRÍFUGA, TRIFÁSICA, 1 CV OU 0,99 HP, HM 14 A 40 M, Q 0,6 A 8,4 M3/H (NÃO INCLUI O FORNECIMENTO DA BOMBA). AF_12/2020</v>
          </cell>
          <cell r="D5225" t="str">
            <v>UN</v>
          </cell>
          <cell r="E5225" t="str">
            <v>119,15</v>
          </cell>
        </row>
        <row r="5226">
          <cell r="B5226">
            <v>102115</v>
          </cell>
          <cell r="C5226" t="str">
            <v>BOMBA CENTRÍFUGA, TRIFÁSICA, 1,5 CV OU 1,48 HP, HM 10 A 70 M, Q 1,8 A 5,3 M3/H - FORNECIMENTO E INSTALAÇÃO. AF_12/2020</v>
          </cell>
          <cell r="D5226" t="str">
            <v>UN</v>
          </cell>
          <cell r="E5226" t="str">
            <v>2.727,42</v>
          </cell>
        </row>
        <row r="5227">
          <cell r="B5227">
            <v>102116</v>
          </cell>
          <cell r="C5227" t="str">
            <v>BOMBA CENTRÍFUGA, TRIFÁSICA, 1,5 CV OU 1,48 HP, HM 10 A 24 M, Q 6,1 A 21,9 M3/H - FORNECIMENTO E INSTALAÇÃO. AF_12/2020</v>
          </cell>
          <cell r="D5227" t="str">
            <v>UN</v>
          </cell>
          <cell r="E5227" t="str">
            <v>1.665,61</v>
          </cell>
        </row>
        <row r="5228">
          <cell r="B5228">
            <v>102117</v>
          </cell>
          <cell r="C5228" t="str">
            <v>BOMBA CENTRÍFUGA, TRIFÁSICA, 1,5 CV OU 1,48 HP (NÃO INCLUI O FORNECIMENTO DA BOMBA). AF_12/2020</v>
          </cell>
          <cell r="D5228" t="str">
            <v>UN</v>
          </cell>
          <cell r="E5228" t="str">
            <v>122,71</v>
          </cell>
        </row>
        <row r="5229">
          <cell r="B5229">
            <v>102118</v>
          </cell>
          <cell r="C5229" t="str">
            <v>BOMBA CENTRÍFUGA, TRIFÁSICA, 3 CV OU 2,96 HP, HM 34 A 40 M, Q 8,6 A 14,8 M3/H - FORNECIMENTO E INSTALAÇÃO. AF_12/2020</v>
          </cell>
          <cell r="D5229" t="str">
            <v>UN</v>
          </cell>
          <cell r="E5229" t="str">
            <v>2.278,61</v>
          </cell>
        </row>
        <row r="5230">
          <cell r="B5230">
            <v>102119</v>
          </cell>
          <cell r="C5230" t="str">
            <v>BOMBA CENTRÍFUGA, TRIFÁSICA, 3 CV OU 2,96 HP, HM 34 A 40 M, Q 8,6 A 14,8 M3/H (NÃO INCLUI O FORNECIMENTO DA BOMBA). AF_12/2020</v>
          </cell>
          <cell r="D5230" t="str">
            <v>UN</v>
          </cell>
          <cell r="E5230" t="str">
            <v>125,79</v>
          </cell>
        </row>
        <row r="5231">
          <cell r="B5231">
            <v>102121</v>
          </cell>
          <cell r="C5231" t="str">
            <v>MOTO BOMBA HORIZONTAL ATÉ 10 CV, HM 75 A 80 M, Q 25,4 A 48 (NÃO INCLUI O FORNECIMENTO DA BOMBA). AF_12/2020</v>
          </cell>
          <cell r="D5231" t="str">
            <v>UN</v>
          </cell>
          <cell r="E5231" t="str">
            <v>157,89</v>
          </cell>
        </row>
        <row r="5232">
          <cell r="B5232">
            <v>102122</v>
          </cell>
          <cell r="C5232" t="str">
            <v>BOMBA CENTRÍFUGA, TRIFÁSICA, 10 CV OU 9,86 HP, HM 85 A 140 M, Q 4,2 A 14,9 M3/H - FORNECIMENTO E INSTALAÇÃO. AF_12/2020</v>
          </cell>
          <cell r="D5232" t="str">
            <v>UN</v>
          </cell>
          <cell r="E5232" t="str">
            <v>7.759,73</v>
          </cell>
        </row>
        <row r="5233">
          <cell r="B5233">
            <v>102123</v>
          </cell>
          <cell r="C5233" t="str">
            <v>BOMBA CENTRÍFUGA, TRIFÁSICA, 10 CV OU 9,86 HP, HM 85 A 140 M, Q 4,2 A 14,9 M3/H (NÃO INCLUI O FORNECIMENTO DA BOMBA). AF_12/2020</v>
          </cell>
          <cell r="D5233" t="str">
            <v>UN</v>
          </cell>
          <cell r="E5233" t="str">
            <v>167,03</v>
          </cell>
        </row>
        <row r="5234">
          <cell r="B5234">
            <v>102136</v>
          </cell>
          <cell r="C5234" t="str">
            <v>INSTALAÇÃO DE QUADRO ELÉTRICO PARA BOMBAS TRIFÁSICAS ATÉ 25 CV (NÃO INCLUI O FORNECIMENTO DO QUADRO). AF_12/2020</v>
          </cell>
          <cell r="D5234" t="str">
            <v>UN</v>
          </cell>
          <cell r="E5234" t="str">
            <v>60,37</v>
          </cell>
        </row>
        <row r="5235">
          <cell r="B5235">
            <v>102137</v>
          </cell>
          <cell r="C5235" t="str">
            <v>CHAVE DE BOIA AUTOMÁTICA SUPERIOR/INFERIOR 15A/250V - FORNECIMENTO E INSTALAÇÃO. AF_12/2020</v>
          </cell>
          <cell r="D5235" t="str">
            <v>UN</v>
          </cell>
          <cell r="E5235" t="str">
            <v>74,86</v>
          </cell>
        </row>
        <row r="5236">
          <cell r="B5236">
            <v>102138</v>
          </cell>
          <cell r="C5236" t="str">
            <v>MOTO BOMBA HORIZONTAL DE 12,5 A 25 CV, HM 140 M (NÃO INCLUI O FORNECIMENTO DA BOMBA). AF_12/2020</v>
          </cell>
          <cell r="D5236" t="str">
            <v>UN</v>
          </cell>
          <cell r="E5236" t="str">
            <v>181,92</v>
          </cell>
        </row>
        <row r="5237">
          <cell r="B5237">
            <v>103517</v>
          </cell>
          <cell r="C5237" t="str">
            <v>AQUECEDOR SOLAR COMPACTO, KIT PARA 1 COLETOR SOLAR EM VIDRO TEMPERADO E SERPENTINA EM TUBO DE COBRE COM SUPORTE, RESERVATÓRIO, FIXAÇÕES E TUBOS - FORNECIMENTO E INSTALAÇÃO. AF_12/2021</v>
          </cell>
          <cell r="D5237" t="str">
            <v>UN</v>
          </cell>
          <cell r="E5237" t="str">
            <v>3.457,04</v>
          </cell>
        </row>
        <row r="5238">
          <cell r="B5238">
            <v>103519</v>
          </cell>
          <cell r="C5238" t="str">
            <v>BLOCO CONCRETADO NO LOCAL, 20X20X15CM, PARA BASE DE FIXAÇÃO DA ESTRUTURA SOLAR PARA LAJE DE CONCRETO - FORNECIMENTO E INSTALAÇÃO. AF_12/2021</v>
          </cell>
          <cell r="D5238" t="str">
            <v>UN</v>
          </cell>
          <cell r="E5238" t="str">
            <v>10,20</v>
          </cell>
        </row>
        <row r="5239">
          <cell r="B5239">
            <v>103520</v>
          </cell>
          <cell r="C5239" t="str">
            <v>RESERVATÓRIO TÉRMICO/BOILER SOLAR EM AÇO INOX 400 L COM 2 PLACAS COLETORAS EM VIDRO TEMPERADO COM SERPENTINA EM TUBO DE COBRE 2 X 1 M - FORNECIMENTO E INSTALAÇÃO. AF_12/2021</v>
          </cell>
          <cell r="D5239" t="str">
            <v>UN</v>
          </cell>
          <cell r="E5239" t="str">
            <v>5.729,43</v>
          </cell>
        </row>
        <row r="5240">
          <cell r="B5240">
            <v>103521</v>
          </cell>
          <cell r="C5240" t="str">
            <v>RESERVATÓRIO TÉRMICO/BOILER SOLAR EM AÇO INOX 600 L COM 3 PLACAS COLETORAS EM VIDRO TEMPERADO COM SERPENTINA EM TUBO DE COBRE 2 X 1 M - FORNECIMENTO E INSTALAÇÃO. AF_12/2021</v>
          </cell>
          <cell r="D5240" t="str">
            <v>UN</v>
          </cell>
          <cell r="E5240" t="str">
            <v>7.606,87</v>
          </cell>
        </row>
        <row r="5241">
          <cell r="B5241">
            <v>103522</v>
          </cell>
          <cell r="C5241" t="str">
            <v>RESERVATÓRIO TÉRMICO/BOILER SOLAR EM AÇO INOX 800 L COM 4 PLACAS COLETORAS EM VIDRO TEMPERADO COM SERPENTINA EM TUBO DE COBRE 2 X 1 M - FORNECIMENTO E INSTALAÇÃO. AF_12/2021</v>
          </cell>
          <cell r="D5241" t="str">
            <v>UN</v>
          </cell>
          <cell r="E5241" t="str">
            <v>7.561,52</v>
          </cell>
        </row>
        <row r="5242">
          <cell r="B5242">
            <v>103523</v>
          </cell>
          <cell r="C5242" t="str">
            <v>RESERVATÓRIO TÉRMICO/BOILER SOLAR EM AÇO INOX 1000 L COM 5 PLACAS COLETORAS EM VIDRO TEMPERADO COM SERPENTINA EM TUBO DE COBRE 2 X 1 M - FORNECIMENTO E INSTALAÇÃO. AF_12/2021</v>
          </cell>
          <cell r="D5242" t="str">
            <v>UN</v>
          </cell>
          <cell r="E5242" t="str">
            <v>11.435,18</v>
          </cell>
        </row>
        <row r="5243">
          <cell r="B5243">
            <v>93350</v>
          </cell>
          <cell r="C5243"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D5243" t="str">
            <v>UN</v>
          </cell>
          <cell r="E5243" t="str">
            <v>1.184,14</v>
          </cell>
        </row>
        <row r="5244">
          <cell r="B5244">
            <v>93351</v>
          </cell>
          <cell r="C5244"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D5244" t="str">
            <v>UN</v>
          </cell>
          <cell r="E5244" t="str">
            <v>974,10</v>
          </cell>
        </row>
        <row r="5245">
          <cell r="B5245">
            <v>93352</v>
          </cell>
          <cell r="C5245"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D5245" t="str">
            <v>UN</v>
          </cell>
          <cell r="E5245" t="str">
            <v>764,60</v>
          </cell>
        </row>
        <row r="5246">
          <cell r="B5246">
            <v>93353</v>
          </cell>
          <cell r="C5246"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D5246" t="str">
            <v>UN</v>
          </cell>
          <cell r="E5246" t="str">
            <v>559,55</v>
          </cell>
        </row>
        <row r="5247">
          <cell r="B5247">
            <v>93354</v>
          </cell>
          <cell r="C5247"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5247" t="str">
            <v>UN</v>
          </cell>
          <cell r="E5247" t="str">
            <v>884,52</v>
          </cell>
        </row>
        <row r="5248">
          <cell r="B5248">
            <v>93355</v>
          </cell>
          <cell r="C5248"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D5248" t="str">
            <v>UN</v>
          </cell>
          <cell r="E5248" t="str">
            <v>737,94</v>
          </cell>
        </row>
        <row r="5249">
          <cell r="B5249">
            <v>93356</v>
          </cell>
          <cell r="C5249"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D5249" t="str">
            <v>UN</v>
          </cell>
          <cell r="E5249" t="str">
            <v>590,14</v>
          </cell>
        </row>
        <row r="5250">
          <cell r="B5250">
            <v>93357</v>
          </cell>
          <cell r="C5250"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D5250" t="str">
            <v>UN</v>
          </cell>
          <cell r="E5250" t="str">
            <v>445,03</v>
          </cell>
        </row>
        <row r="5251">
          <cell r="B5251">
            <v>96520</v>
          </cell>
          <cell r="C5251" t="str">
            <v>ESCAVAÇÃO MECANIZADA PARA BLOCO DE COROAMENTO OU SAPATA COM RETROESCAVADEIRA (SEM ESCAVAÇÃO PARA COLOCAÇÃO DE FÔRMAS). AF_06/2017</v>
          </cell>
          <cell r="D5251" t="str">
            <v>M3</v>
          </cell>
          <cell r="E5251" t="str">
            <v>90,40</v>
          </cell>
        </row>
        <row r="5252">
          <cell r="B5252">
            <v>96521</v>
          </cell>
          <cell r="C5252" t="str">
            <v>ESCAVAÇÃO MECANIZADA PARA BLOCO DE COROAMENTO OU SAPATA COM RETROESCAVADEIRA (INCLUINDO ESCAVAÇÃO PARA COLOCAÇÃO DE FÔRMAS). AF_06/2017</v>
          </cell>
          <cell r="D5252" t="str">
            <v>M3</v>
          </cell>
          <cell r="E5252" t="str">
            <v>41,07</v>
          </cell>
        </row>
        <row r="5253">
          <cell r="B5253">
            <v>96522</v>
          </cell>
          <cell r="C5253" t="str">
            <v>ESCAVAÇÃO MANUAL PARA BLOCO DE COROAMENTO OU SAPATA (SEM ESCAVAÇÃO PARA COLOCAÇÃO DE FÔRMAS). AF_06/2017</v>
          </cell>
          <cell r="D5253" t="str">
            <v>M3</v>
          </cell>
          <cell r="E5253" t="str">
            <v>126,80</v>
          </cell>
        </row>
        <row r="5254">
          <cell r="B5254">
            <v>96523</v>
          </cell>
          <cell r="C5254" t="str">
            <v>ESCAVAÇÃO MANUAL PARA BLOCO DE COROAMENTO OU SAPATA (INCLUINDO ESCAVAÇÃO PARA COLOCAÇÃO DE FÔRMAS). AF_06/2017</v>
          </cell>
          <cell r="D5254" t="str">
            <v>M3</v>
          </cell>
          <cell r="E5254" t="str">
            <v>81,04</v>
          </cell>
        </row>
        <row r="5255">
          <cell r="B5255">
            <v>96524</v>
          </cell>
          <cell r="C5255" t="str">
            <v>ESCAVAÇÃO MECANIZADA PARA VIGA BALDRAME COM MINI-ESCAVADEIRA (SEM ESCAVAÇÃO PARA COLOCAÇÃO DE FÔRMAS). AF_06/2017</v>
          </cell>
          <cell r="D5255" t="str">
            <v>M3</v>
          </cell>
          <cell r="E5255" t="str">
            <v>155,35</v>
          </cell>
        </row>
        <row r="5256">
          <cell r="B5256">
            <v>96525</v>
          </cell>
          <cell r="C5256" t="str">
            <v>ESCAVAÇÃO MECANIZADA PARA VIGA BALDRAME COM MINI-ESCAVADEIRA (INCLUINDO ESCAVAÇÃO PARA COLOCAÇÃO DE FÔRMAS). AF_06/2017</v>
          </cell>
          <cell r="D5256" t="str">
            <v>M3</v>
          </cell>
          <cell r="E5256" t="str">
            <v>35,96</v>
          </cell>
        </row>
        <row r="5257">
          <cell r="B5257">
            <v>96526</v>
          </cell>
          <cell r="C5257" t="str">
            <v>ESCAVAÇÃO MANUAL DE VALA PARA VIGA BALDRAME (SEM ESCAVAÇÃO PARA COLOCAÇÃO DE FÔRMAS). AF_06/2017</v>
          </cell>
          <cell r="D5257" t="str">
            <v>M3</v>
          </cell>
          <cell r="E5257" t="str">
            <v>255,91</v>
          </cell>
        </row>
        <row r="5258">
          <cell r="B5258">
            <v>96527</v>
          </cell>
          <cell r="C5258" t="str">
            <v>ESCAVAÇÃO MANUAL DE VALA PARA VIGA BALDRAME (INCLUINDO ESCAVAÇÃO PARA COLOCAÇÃO DE FÔRMAS). AF_06/2017</v>
          </cell>
          <cell r="D5258" t="str">
            <v>M3</v>
          </cell>
          <cell r="E5258" t="str">
            <v>106,42</v>
          </cell>
        </row>
        <row r="5259">
          <cell r="B5259">
            <v>96528</v>
          </cell>
          <cell r="C5259" t="str">
            <v>FABRICAÇÃO, MONTAGEM E DESMONTAGEM DE FÔRMA PARA BLOCO DE COROAMENTO, EM MADEIRA SERRADA, E=25 MM, 1 UTILIZAÇÃO. AF_06/2017</v>
          </cell>
          <cell r="D5259" t="str">
            <v>M2</v>
          </cell>
          <cell r="E5259" t="str">
            <v>185,96</v>
          </cell>
        </row>
        <row r="5260">
          <cell r="B5260">
            <v>101114</v>
          </cell>
          <cell r="C5260" t="str">
            <v>ESCAVAÇÃO HORIZONTAL EM SOLO DE 1A CATEGORIA COM TRATOR DE ESTEIRAS (100HP/LÂMINA: 2,19M3). AF_07/2020</v>
          </cell>
          <cell r="D5260" t="str">
            <v>M3</v>
          </cell>
          <cell r="E5260" t="str">
            <v>3,78</v>
          </cell>
        </row>
        <row r="5261">
          <cell r="B5261">
            <v>101115</v>
          </cell>
          <cell r="C5261" t="str">
            <v>ESCAVAÇÃO HORIZONTAL EM SOLO DE 1A CATEGORIA COM TRATOR DE ESTEIRAS (150HP/LÂMINA: 3,18M3). AF_07/2020</v>
          </cell>
          <cell r="D5261" t="str">
            <v>M3</v>
          </cell>
          <cell r="E5261" t="str">
            <v>3,26</v>
          </cell>
        </row>
        <row r="5262">
          <cell r="B5262">
            <v>101116</v>
          </cell>
          <cell r="C5262" t="str">
            <v>ESCAVAÇÃO HORIZONTAL EM SOLO DE 1A CATEGORIA COM TRATOR DE ESTEIRAS (170HP/LÂMINA: 5,20M3). AF_07/2020</v>
          </cell>
          <cell r="D5262" t="str">
            <v>M3</v>
          </cell>
          <cell r="E5262" t="str">
            <v>2,05</v>
          </cell>
        </row>
        <row r="5263">
          <cell r="B5263">
            <v>101117</v>
          </cell>
          <cell r="C5263" t="str">
            <v>ESCAVAÇÃO HORIZONTAL EM SOLO DE 1A CATEGORIA COM TRATOR DE ESTEIRAS (347HP/LÂMINA: 8,70M3). AF_07/2020</v>
          </cell>
          <cell r="D5263" t="str">
            <v>M3</v>
          </cell>
          <cell r="E5263" t="str">
            <v>2,99</v>
          </cell>
        </row>
        <row r="5264">
          <cell r="B5264">
            <v>101118</v>
          </cell>
          <cell r="C5264" t="str">
            <v>ESCAVAÇÃO HORIZONTAL EM SOLO DE 1A CATEGORIA COM TRATOR DE ESTEIRAS (125HP/LÂMINA: 2,70M3). AF_07/2020</v>
          </cell>
          <cell r="D5264" t="str">
            <v>M3</v>
          </cell>
          <cell r="E5264" t="str">
            <v>3,30</v>
          </cell>
        </row>
        <row r="5265">
          <cell r="B5265">
            <v>101119</v>
          </cell>
          <cell r="C5265" t="str">
            <v>ESCAVAÇÃO HORIZONTAL, INCLUINDO ESCARIFICAÇÃO EM SOLO DE 2A CATEGORIA COM TRATOR DE ESTEIRAS (100HP/LÂMINA: 2,19M3). AF_07/2020</v>
          </cell>
          <cell r="D5265" t="str">
            <v>M3</v>
          </cell>
          <cell r="E5265" t="str">
            <v>7,21</v>
          </cell>
        </row>
        <row r="5266">
          <cell r="B5266">
            <v>101120</v>
          </cell>
          <cell r="C5266" t="str">
            <v>ESCAVAÇÃO HORIZONTAL, INCLUINDO ESCARIFICAÇÃO EM SOLO DE 2A CATEGORIA COM TRATOR DE ESTEIRAS (150HP/LÂMINA: 3,18M3). AF_07/2020</v>
          </cell>
          <cell r="D5266" t="str">
            <v>M3</v>
          </cell>
          <cell r="E5266" t="str">
            <v>6,24</v>
          </cell>
        </row>
        <row r="5267">
          <cell r="B5267">
            <v>101121</v>
          </cell>
          <cell r="C5267" t="str">
            <v>ESCAVAÇÃO HORIZONTAL, INCLUINDO ESCARIFICAÇÃO EM SOLO DE 2A CATEGORIA COM TRATOR DE ESTEIRAS (170HP/LÂMINA: 5,20M3). AF_07/2020</v>
          </cell>
          <cell r="D5267" t="str">
            <v>M3</v>
          </cell>
          <cell r="E5267" t="str">
            <v>3,93</v>
          </cell>
        </row>
        <row r="5268">
          <cell r="B5268">
            <v>101122</v>
          </cell>
          <cell r="C5268" t="str">
            <v>ESCAVAÇÃO HORIZONTAL, INCLUINDO ESCARIFICAÇÃO EM SOLO DE 2A CATEGORIA COM TRATOR DE ESTEIRAS (347HP/LÂMINA: 8,70M3). AF_07/2020</v>
          </cell>
          <cell r="D5268" t="str">
            <v>M3</v>
          </cell>
          <cell r="E5268" t="str">
            <v>5,69</v>
          </cell>
        </row>
        <row r="5269">
          <cell r="B5269">
            <v>101123</v>
          </cell>
          <cell r="C5269" t="str">
            <v>ESCAVAÇÃO HORIZONTAL, INCLUINDO ESCARIFICAÇÃO EM SOLO DE 2A CATEGORIA COM TRATOR DE ESTEIRAS (125HP/LÂMINA: 2,70M3). AF_07/2020</v>
          </cell>
          <cell r="D5269" t="str">
            <v>M3</v>
          </cell>
          <cell r="E5269" t="str">
            <v>6,30</v>
          </cell>
        </row>
        <row r="5270">
          <cell r="B5270">
            <v>101124</v>
          </cell>
          <cell r="C5270" t="str">
            <v>ESCAVAÇÃO HORIZONTAL, INCLUINDO CARGA E DESCARGA EM SOLO DE 1A CATEGORIA COM TRATOR DE ESTEIRAS (100HP/LÂMINA: 2,19M3). AF_07/2020</v>
          </cell>
          <cell r="D5270" t="str">
            <v>M3</v>
          </cell>
          <cell r="E5270" t="str">
            <v>13,63</v>
          </cell>
        </row>
        <row r="5271">
          <cell r="B5271">
            <v>101125</v>
          </cell>
          <cell r="C5271" t="str">
            <v>ESCAVAÇÃO HORIZONTAL, INCLUINDO CARGA E DESCARGA EM SOLO DE 1A CATEGORIA COM TRATOR DE ESTEIRAS (150HP/LÂMINA: 3,18M3). AF_07/2020</v>
          </cell>
          <cell r="D5271" t="str">
            <v>M3</v>
          </cell>
          <cell r="E5271" t="str">
            <v>13,11</v>
          </cell>
        </row>
        <row r="5272">
          <cell r="B5272">
            <v>101126</v>
          </cell>
          <cell r="C5272" t="str">
            <v>ESCAVAÇÃO HORIZONTAL, INCLUINDO CARGA E DESCARGA EM SOLO DE 1A CATEGORIA COM TRATOR DE ESTEIRAS (170HP/LÂMINA: 5,20M3). AF_07/2020</v>
          </cell>
          <cell r="D5272" t="str">
            <v>M3</v>
          </cell>
          <cell r="E5272" t="str">
            <v>11,90</v>
          </cell>
        </row>
        <row r="5273">
          <cell r="B5273">
            <v>101127</v>
          </cell>
          <cell r="C5273" t="str">
            <v>ESCAVAÇÃO HORIZONTAL, INCLUINDO CARGA E DESCARGA EM SOLO DE 1A CATEGORIA COM TRATOR DE ESTEIRAS (347HP/LÂMINA: 8,70M3). AF_07/2020</v>
          </cell>
          <cell r="D5273" t="str">
            <v>M3</v>
          </cell>
          <cell r="E5273" t="str">
            <v>12,84</v>
          </cell>
        </row>
        <row r="5274">
          <cell r="B5274">
            <v>101128</v>
          </cell>
          <cell r="C5274" t="str">
            <v>ESCAVAÇÃO HORIZONTAL, INCLUINDO CARGA E DESCARGA EM SOLO DE 1A CATEGORIA COM TRATOR DE ESTEIRAS (125HP/LÂMINA: 2,70M3). AF_07/2020</v>
          </cell>
          <cell r="D5274" t="str">
            <v>M3</v>
          </cell>
          <cell r="E5274" t="str">
            <v>13,15</v>
          </cell>
        </row>
        <row r="5275">
          <cell r="B5275">
            <v>101129</v>
          </cell>
          <cell r="C5275" t="str">
            <v>ESCAVAÇÃO HORIZONTAL, INCLUINDO ESCARIFICAÇÃO, CARGA E DESCARGA EM SOLO DE 2A CATEGORIA COM TRATOR DE ESTEIRAS (100HP/LÂMINA: 2,19M3). AF_07/2020</v>
          </cell>
          <cell r="D5275" t="str">
            <v>M3</v>
          </cell>
          <cell r="E5275" t="str">
            <v>17,45</v>
          </cell>
        </row>
        <row r="5276">
          <cell r="B5276">
            <v>101130</v>
          </cell>
          <cell r="C5276" t="str">
            <v>ESCAVAÇÃO HORIZONTAL, INCLUINDO ESCARIFICAÇÃO, CARGA E DESCARGA EM SOLO DE 2A CATEGORIA COM TRATOR DE ESTEIRAS (150HP/LÂMINA: 3,18M3). AF_07/2020</v>
          </cell>
          <cell r="D5276" t="str">
            <v>M3</v>
          </cell>
          <cell r="E5276" t="str">
            <v>16,48</v>
          </cell>
        </row>
        <row r="5277">
          <cell r="B5277">
            <v>101131</v>
          </cell>
          <cell r="C5277" t="str">
            <v>ESCAVAÇÃO HORIZONTAL, INCLUINDO ESCARIFICAÇÃO, CARGA E DESCARGA EM SOLO DE 2A CATEGORIA COM TRATOR DE ESTEIRAS (170HP/LÂMINA: 5,20M3). AF_07/2020</v>
          </cell>
          <cell r="D5277" t="str">
            <v>M3</v>
          </cell>
          <cell r="E5277" t="str">
            <v>14,17</v>
          </cell>
        </row>
        <row r="5278">
          <cell r="B5278">
            <v>101132</v>
          </cell>
          <cell r="C5278" t="str">
            <v>ESCAVAÇÃO HORIZONTAL, INCLUINDO ESCARIFICAÇÃO, CARGA E DESCARGA EM SOLO DE 2A CATEGORIA COM TRATOR DE ESTEIRAS (347HP/LÂMINA: 8,70M3). AF_07/2020</v>
          </cell>
          <cell r="D5278" t="str">
            <v>M3</v>
          </cell>
          <cell r="E5278" t="str">
            <v>15,93</v>
          </cell>
        </row>
        <row r="5279">
          <cell r="B5279">
            <v>101133</v>
          </cell>
          <cell r="C5279" t="str">
            <v>ESCAVAÇÃO HORIZONTAL, INCLUINDO ESCARIFICAÇÃO, CARGA E DESCARGA EM SOLO DE 2A CATEGORIA COM TRATOR DE ESTEIRAS (125HP/LÂMINA: 2,70M3). AF_07/2020</v>
          </cell>
          <cell r="D5279" t="str">
            <v>M3</v>
          </cell>
          <cell r="E5279" t="str">
            <v>16,54</v>
          </cell>
        </row>
        <row r="5280">
          <cell r="B5280">
            <v>101134</v>
          </cell>
          <cell r="C5280" t="str">
            <v>ESCAVAÇÃO HORIZONTAL, INCLUINDO CARGA, DESCARGA E TRANSPORTE EM SOLO DE 1A CATEGORIA COM TRATOR DE ESTEIRAS (100HP/LÂMINA: 2,19M3) E CAMINHÃO BASCULANTE DE 10M3, DMT ATÉ 200M. AF_07/2020</v>
          </cell>
          <cell r="D5280" t="str">
            <v>M3</v>
          </cell>
          <cell r="E5280" t="str">
            <v>14,26</v>
          </cell>
        </row>
        <row r="5281">
          <cell r="B5281">
            <v>101135</v>
          </cell>
          <cell r="C5281" t="str">
            <v>ESCAVAÇÃO HORIZONTAL, INCLUINDO CARGA, DESCARGA E TRANSPORTE EM SOLO DE 1A CATEGORIA COM TRATOR DE ESTEIRAS (150HP/LÂMINA: 3,18M3) E CAMINHÃO BASCULANTE DE 10M3, DMT ATÉ 200M AF_07/2020</v>
          </cell>
          <cell r="D5281" t="str">
            <v>M3</v>
          </cell>
          <cell r="E5281" t="str">
            <v>13,74</v>
          </cell>
        </row>
        <row r="5282">
          <cell r="B5282">
            <v>101136</v>
          </cell>
          <cell r="C5282" t="str">
            <v>ESCAVAÇÃO HORIZONTAL, INCLUINDO CARGA, DESCARGA E TRANSPORTE EM SOLO DE 1A CATEGORIA COM TRATOR DE ESTEIRAS (170HP/LÂMINA: 5,20M3) E CAMINHÃO BASCULANTE DE 10M3, DMT ATÉ 200M. AF_07/2020</v>
          </cell>
          <cell r="D5282" t="str">
            <v>M3</v>
          </cell>
          <cell r="E5282" t="str">
            <v>12,53</v>
          </cell>
        </row>
        <row r="5283">
          <cell r="B5283">
            <v>101137</v>
          </cell>
          <cell r="C5283" t="str">
            <v>ESCAVAÇÃO HORIZONTAL, INCLUINDO CARGA, DESCARGA E TRANSPORTE EM SOLO DE 1A CATEGORIA COM TRATOR DE ESTEIRAS (347HP/LÂMINA: 8,70M3) E CAMINHÃO BASCULANTE DE 10M3, DMT ATÉ 200M. AF_07/2020</v>
          </cell>
          <cell r="D5283" t="str">
            <v>M3</v>
          </cell>
          <cell r="E5283" t="str">
            <v>13,47</v>
          </cell>
        </row>
        <row r="5284">
          <cell r="B5284">
            <v>101138</v>
          </cell>
          <cell r="C5284" t="str">
            <v>ESCAVAÇÃO HORIZONTAL, INCLUINDO CARGA, DESCARGA E TRANSPORTE EM SOLO DE 1A CATEGORIA COM TRATOR DE ESTEIRAS (125HP/LÂMINA: 2,70M3) E CAMINHÃO BASCULANTE DE 10M3, DMT ATÉ 200M. AF_07/2020</v>
          </cell>
          <cell r="D5284" t="str">
            <v>M3</v>
          </cell>
          <cell r="E5284" t="str">
            <v>13,78</v>
          </cell>
        </row>
        <row r="5285">
          <cell r="B5285">
            <v>101139</v>
          </cell>
          <cell r="C5285" t="str">
            <v>ESCAVAÇÃO HORIZONTAL, INCLUINDO  ESCARIFICAÇÃO, CARGA, DESCARGA E TRANSPORTE EM SOLO DE 2A CATEGORIA COM TRATOR DE ESTEIRAS (100HP/LÂMINA: 2,19M3) E CAMINHÃO BASCULANTE DE 10M3, DMT ATÉ 200M. AF_07/2020</v>
          </cell>
          <cell r="D5285" t="str">
            <v>M3</v>
          </cell>
          <cell r="E5285" t="str">
            <v>18,11</v>
          </cell>
        </row>
        <row r="5286">
          <cell r="B5286">
            <v>101140</v>
          </cell>
          <cell r="C5286" t="str">
            <v>ESCAVAÇÃO HORIZONTAL, INCLUINDO ESCARIFICAÇÃO, CARGA, DESCARGA E TRANSPORTE EM SOLO DE 2A CATEGORIA COM TRATOR DE ESTEIRAS (150HP/LÂMINA: 3,18M3) E CAMINHÃO BASCULANTE DE 10M3, DMT ATÉ 200M. AF_07/2020</v>
          </cell>
          <cell r="D5286" t="str">
            <v>M3</v>
          </cell>
          <cell r="E5286" t="str">
            <v>17,14</v>
          </cell>
        </row>
        <row r="5287">
          <cell r="B5287">
            <v>101141</v>
          </cell>
          <cell r="C5287" t="str">
            <v>ESCAVAÇÃO HORIZONTAL, INCLUINDO ESCARIFICAÇÃO, CARGA, DESCARGA E TRANSPORTE EM SOLO DE 2A CATEGORIA COM TRATOR DE ESTEIRAS (170HP/LÂMINA: 5,20M3) E CAMINHÃO BASCULANTE DE 10M3, DMT ATÉ 200M. AF_07/2020</v>
          </cell>
          <cell r="D5287" t="str">
            <v>M3</v>
          </cell>
          <cell r="E5287" t="str">
            <v>14,83</v>
          </cell>
        </row>
        <row r="5288">
          <cell r="B5288">
            <v>101142</v>
          </cell>
          <cell r="C5288" t="str">
            <v>ESCAVAÇÃO HORIZONTAL, INCLUINDO ESCARIFICAÇÃO, CARGA, DESCARGA E TRANSPORTE EM SOLO DE 2A CATEGORIA COM TRATOR DE ESTEIRAS (347HP/LÂMINA: 8,70M3) E CAMINHÃO BASCULANTE DE 10M3, DMT ATÉ 200M. AF_07/2020</v>
          </cell>
          <cell r="D5288" t="str">
            <v>M3</v>
          </cell>
          <cell r="E5288" t="str">
            <v>16,59</v>
          </cell>
        </row>
        <row r="5289">
          <cell r="B5289">
            <v>101143</v>
          </cell>
          <cell r="C5289" t="str">
            <v>ESCAVAÇÃO HORIZONTAL, INCLUINDO ESCARIFICAÇÃO, CARGA, DESCARGA E TRANSPORTE EM SOLO DE 2A CATEGORIA COM TRATOR DE ESTEIRAS (125HP/LÂMINA: 2,70M3) E CAMINHÃO BASCULANTE DE 10M3, DMT ATÉ 200M. AF_07/2020</v>
          </cell>
          <cell r="D5289" t="str">
            <v>M3</v>
          </cell>
          <cell r="E5289" t="str">
            <v>17,20</v>
          </cell>
        </row>
        <row r="5290">
          <cell r="B5290">
            <v>101144</v>
          </cell>
          <cell r="C5290" t="str">
            <v>ESCAVAÇÃO HORIZONTAL, INCLUINDO CARGA, DESCARGA E TRANSPORTE EM SOLO DE 1A CATEGORIA COM TRATOR DE ESTEIRAS (100HP/LÂMINA: 2,19M3) E CAMINHÃO BASCULANTE DE 14M3, DMT ATÉ 200M. AF_07/2020</v>
          </cell>
          <cell r="D5290" t="str">
            <v>M3</v>
          </cell>
          <cell r="E5290" t="str">
            <v>14,36</v>
          </cell>
        </row>
        <row r="5291">
          <cell r="B5291">
            <v>101145</v>
          </cell>
          <cell r="C5291" t="str">
            <v>ESCAVAÇÃO HORIZONTAL, INCLUINDO CARGA, DESCARGA E TRANSPORTE EM SOLO DE 1A CATEGORIA COM TRATOR DE ESTEIRAS (150HP/LÂMINA: 3,18M3) E CAMINHÃO BASCULANTE DE 14M3, DMT ATÉ 200M. AF_07/2020</v>
          </cell>
          <cell r="D5291" t="str">
            <v>M3</v>
          </cell>
          <cell r="E5291" t="str">
            <v>13,84</v>
          </cell>
        </row>
        <row r="5292">
          <cell r="B5292">
            <v>101146</v>
          </cell>
          <cell r="C5292" t="str">
            <v>ESCAVAÇÃO HORIZONTAL, INCLUINDO CARGA, DESCARGA E TRANSPORTE EM SOLO DE 1A CATEGORIA COM TRATOR DE ESTEIRAS (170HP/LÂMINA: 5,20M3) E CAMINHÃO BASCULANTE DE 14M3, DMT ATÉ 200M. AF_07/2020</v>
          </cell>
          <cell r="D5292" t="str">
            <v>M3</v>
          </cell>
          <cell r="E5292" t="str">
            <v>12,63</v>
          </cell>
        </row>
        <row r="5293">
          <cell r="B5293">
            <v>101147</v>
          </cell>
          <cell r="C5293" t="str">
            <v>ESCAVAÇÃO HORIZONTAL, INCLUINDO CARGA, DESCARGA E TRANSPORTE EM SOLO DE 1A CATEGORIA COM TRATOR DE ESTEIRAS (347HP/LÂMINA: 8,70M3) E CAMINHÃO BASCULANTE DE 14M3, DMT ATÉ 200M. AF_07/2020</v>
          </cell>
          <cell r="D5293" t="str">
            <v>M3</v>
          </cell>
          <cell r="E5293" t="str">
            <v>13,57</v>
          </cell>
        </row>
        <row r="5294">
          <cell r="B5294">
            <v>101148</v>
          </cell>
          <cell r="C5294" t="str">
            <v>ESCAVAÇÃO HORIZONTAL, INCLUINDO CARGA, DESCARGA E TRANSPORTE EM SOLO DE 1A CATEGORIA COM TRATOR DE ESTEIRAS (125HP/LÂMINA: 2,70M3) E CAMINHÃO BASCULANTE DE 14M3, DMT ATÉ 200M. AF_07/2020</v>
          </cell>
          <cell r="D5294" t="str">
            <v>M3</v>
          </cell>
          <cell r="E5294" t="str">
            <v>13,88</v>
          </cell>
        </row>
        <row r="5295">
          <cell r="B5295">
            <v>101149</v>
          </cell>
          <cell r="C5295" t="str">
            <v>ESCAVAÇÃO HORIZONTAL, INCLUINDO ESCARIFICAÇÃO, CARGA, DESCARGA E TRANSPORTE EM SOLO DE 2A CATEGORIA COM TRATOR DE ESTEIRAS (100HP/LÂMINA: 2,19M3) E CAMINHÃO BASCULANTE DE 14M3, DMT ATÉ 200M. AF_07/2020</v>
          </cell>
          <cell r="D5295" t="str">
            <v>M3</v>
          </cell>
          <cell r="E5295" t="str">
            <v>18,21</v>
          </cell>
        </row>
        <row r="5296">
          <cell r="B5296">
            <v>101150</v>
          </cell>
          <cell r="C5296" t="str">
            <v>ESCAVAÇÃO HORIZONTAL, INCLUINDO ESCARIFICAÇÃO, CARGA, DESCARGA E TRANSPORTE EM SOLO DE 2A CATEGORIA COM TRATOR DE ESTEIRAS (150HP/LÂMINA: 3,18M3) E CAMINHÃO BASCULANTE DE 14M3, DMT ATÉ 200M. AF_07/2020</v>
          </cell>
          <cell r="D5296" t="str">
            <v>M3</v>
          </cell>
          <cell r="E5296" t="str">
            <v>17,24</v>
          </cell>
        </row>
        <row r="5297">
          <cell r="B5297">
            <v>101151</v>
          </cell>
          <cell r="C5297" t="str">
            <v>ESCAVAÇÃO HORIZONTAL, INCLUINDO ESCARIFICAÇÃO, CARGA, DESCARGA E TRANSPORTE EM SOLO DE 2A CATEGORIA COM TRATOR DE ESTEIRAS (170HP/LÂMINA: 5,20M3) E CAMINHÃO BASCULANTE DE 14M3, DMT ATÉ 200M. AF_07/2020</v>
          </cell>
          <cell r="D5297" t="str">
            <v>M3</v>
          </cell>
          <cell r="E5297" t="str">
            <v>14,93</v>
          </cell>
        </row>
        <row r="5298">
          <cell r="B5298">
            <v>101152</v>
          </cell>
          <cell r="C5298" t="str">
            <v>ESCAVAÇÃO HORIZONTAL, INCLUINDO ESCARIFICAÇÃO, CARGA, DESCARGA E TRANSPORTE EM SOLO DE 2A CATEGORIA COM TRATOR DE ESTEIRAS (347HP/LÂMINA: 8,70M3) E CAMINHÃO BASCULANTE DE 14M3, DMT ATÉ 200M. AF_07/2020</v>
          </cell>
          <cell r="D5298" t="str">
            <v>M3</v>
          </cell>
          <cell r="E5298" t="str">
            <v>16,69</v>
          </cell>
        </row>
        <row r="5299">
          <cell r="B5299">
            <v>101153</v>
          </cell>
          <cell r="C5299" t="str">
            <v>ESCAVAÇÃO HORIZONTAL, INCLUINDO ESCARIFICAÇÃO, CARGA, DESCARGA E TRANSPORTE EM SOLO DE 2A CATEGORIA COM TRATOR DE ESTEIRAS (125HP/LÂMINA: 2,70M3) E CAMINHÃO BASCULANTE DE 14M3, DMT ATÉ 200M. AF_07/2020</v>
          </cell>
          <cell r="D5299" t="str">
            <v>M3</v>
          </cell>
          <cell r="E5299" t="str">
            <v>17,30</v>
          </cell>
        </row>
        <row r="5300">
          <cell r="B5300">
            <v>101206</v>
          </cell>
          <cell r="C5300" t="str">
            <v>ESCAVAÇÃO VERTICAL A CÉU ABERTO, EM OBRAS DE EDIFICAÇÃO, INCLUINDO CARGA, DESCARGA E TRANSPORTE, EM SOLO DE 1ª CATEGORIA COM ESCAVADEIRA HIDRÁULICA (CAÇAMBA: 0,8 M³ / 111 HP), FROTA DE 3 CAMINHÕES BASCULANTES DE 14 M³, DMT ATÉ 1 KM E VELOCIDADE MÉDIA 14KM/H. AF_05/2020</v>
          </cell>
          <cell r="D5300" t="str">
            <v>M3</v>
          </cell>
          <cell r="E5300" t="str">
            <v>11,87</v>
          </cell>
        </row>
        <row r="5301">
          <cell r="B5301">
            <v>101207</v>
          </cell>
          <cell r="C5301" t="str">
            <v>ESCAVAÇÃO VERTICAL A CÉU ABERTO, EMOBRAS DE EDIFICAÇÃO  INCLUINDO CARGA, DESCARGA E TRANSPORTE, EM SOLO DE 1ª CATEGORIA COM ESCAVADEIRA HIDRÁULICA (CAÇAMBA: 0,8 M³ / 111 HP), FROTA DE 2 CAMINHÕES BASCULANTES DE 18 M³, DMT ATÉ 1 KM E VELOCIDADE MÉDIA 14 KM/H. AF_05/2020</v>
          </cell>
          <cell r="D5301" t="str">
            <v>M3</v>
          </cell>
          <cell r="E5301" t="str">
            <v>10,59</v>
          </cell>
        </row>
        <row r="5302">
          <cell r="B5302">
            <v>101208</v>
          </cell>
          <cell r="C5302" t="str">
            <v>ESCAVAÇÃO VERTICAL A CÉU ABERTO, EM OBRAS DE EDIFICAÇÃO, INCLUINDO CARGA, DESCARGA E TRANSPORTE, EM SOLO DE 1ª CATEGORIA COM ESCAVADEIRA HIDRÁULICA (CAÇAMBA: 1,2 M³ / 155 HP), FROTA DE 3 CAMINHÕES BASCULANTES DE 14 M³, DMT ATÉ 1 KM E VELOCIDADE MÉDIA 14KM/H. AF_05/2020</v>
          </cell>
          <cell r="D5302" t="str">
            <v>M3</v>
          </cell>
          <cell r="E5302" t="str">
            <v>10,19</v>
          </cell>
        </row>
        <row r="5303">
          <cell r="B5303">
            <v>101209</v>
          </cell>
          <cell r="C5303" t="str">
            <v>ESCAVAÇÃO VERTICAL A CÉU ABERTO, EM OBRAS DE EDIFICAÇÃO, INCLUINDO CARGA, DESCARGA E TRANSPORTE, EM SOLO DE 1ª CATEGORIA COM ESCAVADEIRA HIDRÁULICA (CAÇAMBA: 1,2 M³ / 155 HP), FROTA DE 3 CAMINHÕES BASCULANTES DE 18 M³, DMT ATÉ 1 KM E VELOCIDADE MÉDIA 14KM/H. AF_05/2020</v>
          </cell>
          <cell r="D5303" t="str">
            <v>M3</v>
          </cell>
          <cell r="E5303" t="str">
            <v>9,51</v>
          </cell>
        </row>
        <row r="5304">
          <cell r="B5304">
            <v>101210</v>
          </cell>
          <cell r="C5304" t="str">
            <v>ESCAVAÇÃO VERTICAL A CÉU ABERTO, EM OBRAS DE EDIFICAÇÃO, INCLUINDO CARGA, DESCARGA E TRANSPORTE, EM SOLO DE 1ª CATEGORIA COM ESCAVADEIRA HIDRÁULICA (CAÇAMBA: 0,8 M³ / 111 HP), FROTA DE 4 CAMINHÕES BASCULANTES DE 14 M³, DMT DE 1,5 KM E VELOCIDADE MÉDIA 18KM/H. AF_05/2020</v>
          </cell>
          <cell r="D5304" t="str">
            <v>M3</v>
          </cell>
          <cell r="E5304" t="str">
            <v>16,97</v>
          </cell>
        </row>
        <row r="5305">
          <cell r="B5305">
            <v>101211</v>
          </cell>
          <cell r="C5305" t="str">
            <v>ESCAVAÇÃO VERTICAL A CÉU ABERTO, EM OBRAS DE EDIFICAÇÃO, INCLUINDO CARGA, DESCARGA E TRANSPORTE, EM SOLO DE 1ª CATEGORIA COM ESCAVADEIRA HIDRÁULICA (CAÇAMBA: 0,8 M³ / 111 HP), FROTA DE 4 CAMINHÕES BASCULANTES DE 14 M³, DMT DE 2 KM E VELOCIDADE MÉDIA 19KM/H. AF_05/2020</v>
          </cell>
          <cell r="D5305" t="str">
            <v>M3</v>
          </cell>
          <cell r="E5305" t="str">
            <v>18,24</v>
          </cell>
        </row>
        <row r="5306">
          <cell r="B5306">
            <v>101212</v>
          </cell>
          <cell r="C5306" t="str">
            <v>ESCAVAÇÃO VERTICAL A CÉU ABERTO, EM OBRAS DE EDIFICAÇÃO, INCLUINDO CARGA, DESCARGA E TRANSPORTE, EM SOLO DE 1ª CATEGORIA COM ESCAVADEIRA HIDRÁULICA (CAÇAMBA: 0,8 M³ / 111 HP), FROTA DE 5 CAMINHÕES BASCULANTES DE 14 M³, DMT DE 3 KM E VELOCIDADE MÉDIA 20KM/H. AF_05/2020</v>
          </cell>
          <cell r="D5306" t="str">
            <v>M3</v>
          </cell>
          <cell r="E5306" t="str">
            <v>21,18</v>
          </cell>
        </row>
        <row r="5307">
          <cell r="B5307">
            <v>101213</v>
          </cell>
          <cell r="C5307" t="str">
            <v>ESCAVAÇÃO VERTICAL A CÉU ABERTO, EM OBRAS DE EDIFICAÇÃO, INCLUINDO CARGA, DESCARGA E TRANSPORTE, EM SOLO DE 1ª CATEGORIA COM ESCAVADEIRA HIDRÁULICA (CAÇAMBA: 0,8 M³ / 111 HP), FROTA DE 6 CAMINHÕES BASCULANTES DE 14 M³, DMT DE 4 KM E VELOCIDADE MÉDIA 22KM/H. AF_05/2020</v>
          </cell>
          <cell r="D5307" t="str">
            <v>M3</v>
          </cell>
          <cell r="E5307" t="str">
            <v>23,55</v>
          </cell>
        </row>
        <row r="5308">
          <cell r="B5308">
            <v>101214</v>
          </cell>
          <cell r="C5308" t="str">
            <v>ESCAVAÇÃO VERTICAL A CÉU ABERTO, EM OBRAS DE EDIFICAÇÃO, INCLUINDO CARGA, DESCARGA E TRANSPORTE, EM SOLO DE 1ª CATEGORIA COM ESCAVADEIRA HIDRÁULICA (CAÇAMBA: 0,8 M³ / 111 HP), FROTA DE 7 CAMINHÕES BASCULANTES DE 14 M³, DMT DE 6 KM E VELOCIDADE MÉDIA 22KM/H. AF_05/2020</v>
          </cell>
          <cell r="D5308" t="str">
            <v>M3</v>
          </cell>
          <cell r="E5308" t="str">
            <v>28,66</v>
          </cell>
        </row>
        <row r="5309">
          <cell r="B5309">
            <v>101215</v>
          </cell>
          <cell r="C5309" t="str">
            <v>ESCAVAÇÃO VERTICAL A CÉU ABERTO, EM OBRAS DE EDIFICAÇÃO, INCLUINDO CARGA, DESCARGA E TRANSPORTE, EM SOLO DE 1ª CATEGORIA COM ESCAVADEIRA HIDRÁULICA (CAÇAMBA: 0,8 M³ / 111 HP), FROTA DE 4 CAMINHÕES BASCULANTES DE 18 M³, DMT DE 1,5 KM E VELOCIDADE MÉDIA 18KM/H. AF_05/2020</v>
          </cell>
          <cell r="D5309" t="str">
            <v>M3</v>
          </cell>
          <cell r="E5309" t="str">
            <v>16,24</v>
          </cell>
        </row>
        <row r="5310">
          <cell r="B5310">
            <v>101216</v>
          </cell>
          <cell r="C5310" t="str">
            <v>ESCAVAÇÃO VERTICAL A CÉU ABERTO, EM OBRAS DE EDIFICAÇÃO, INCLUINDO CARGA, DESCARGA E TRANSPORTE, EM SOLO DE 1ª CATEGORIA COM ESCAVADEIRA HIDRÁULICA (CAÇAMBA: 0,8 M³ / 111 HP), FROTA DE 4 CAMINHÕES BASCULANTES DE 18 M³, DMT DE 2 KM E VELOCIDADE MÉDIA 19KM/H. AF_05/2020</v>
          </cell>
          <cell r="D5310" t="str">
            <v>M3</v>
          </cell>
          <cell r="E5310" t="str">
            <v>17,14</v>
          </cell>
        </row>
        <row r="5311">
          <cell r="B5311">
            <v>101217</v>
          </cell>
          <cell r="C5311" t="str">
            <v>ESCAVAÇÃO VERTICAL A CÉU ABERTO, EM OBRAS DE EDIFICAÇÃO, INCLUINDO CARGA, DESCARGA E TRANSPORTE, EM SOLO DE 1ª CATEGORIA COM ESCAVADEIRA HIDRÁULICA (CAÇAMBA: 0,8 M³ / 111 HP), FROTA DE 5 CAMINHÕES BASCULANTES DE 18 M³, DMT DE 3 KM E VELOCIDADE MÉDIA 20KM/H. AF_05/2020</v>
          </cell>
          <cell r="D5311" t="str">
            <v>M3</v>
          </cell>
          <cell r="E5311" t="str">
            <v>19,87</v>
          </cell>
        </row>
        <row r="5312">
          <cell r="B5312">
            <v>101218</v>
          </cell>
          <cell r="C5312" t="str">
            <v>ESCAVAÇÃO VERTICAL A CÉU ABERTO, EM OBRAS DE EDIFICAÇÃO, INCLUINDO CARGA, DESCARGA E TRANSPORTE, EM SOLO DE 1ª CATEGORIA COM ESCAVADEIRA HIDRÁULICA (CAÇAMBA: 0,8 M³ / 111 HP), FROTA DE 5 CAMINHÕES BASCULANTES DE 18 M³, DMT DE 4 KM E VELOCIDADE MÉDIA 22KM/H. AF_05/2020</v>
          </cell>
          <cell r="D5312" t="str">
            <v>M3</v>
          </cell>
          <cell r="E5312" t="str">
            <v>21,18</v>
          </cell>
        </row>
        <row r="5313">
          <cell r="B5313">
            <v>101219</v>
          </cell>
          <cell r="C5313" t="str">
            <v>ESCAVAÇÃO VERTICAL A CÉU ABERTO, EM OBRAS DE EDIFICAÇÃO, INCLUINDO CARGA, DESCARGA E TRANSPORTE, EM SOLO DE 1ª CATEGORIA COM ESCAVADEIRA HIDRÁULICA (CAÇAMBA: 0,8 M³ / 111 HP), FROTA DE 6 CAMINHÕES BASCULANTES DE 18 M³, DMT DE 6 KM E VELOCIDADE MÉDIA 22KM/H. AF_05/2020</v>
          </cell>
          <cell r="D5313" t="str">
            <v>M3</v>
          </cell>
          <cell r="E5313" t="str">
            <v>25,79</v>
          </cell>
        </row>
        <row r="5314">
          <cell r="B5314">
            <v>101220</v>
          </cell>
          <cell r="C5314" t="str">
            <v>ESCAVAÇÃO VERTICAL A CÉU ABERTO, EM OBRAS DE EDIFICAÇÃO, INCLUINDO CARGA, DESCARGA E TRANSPORTE, EM SOLO DE 1ª CATEGORIA COM ESCAVADEIRA HIDRÁULICA (CAÇAMBA: 1,2 M³ / 155 HP), FROTA DE 5 CAMINHÕES BASCULANTES DE 14 M³, DMT DE 1,5 KM E VELOCIDADE MÉDIA 18KM/H. AF_05/2020</v>
          </cell>
          <cell r="D5314" t="str">
            <v>M3</v>
          </cell>
          <cell r="E5314" t="str">
            <v>15,95</v>
          </cell>
        </row>
        <row r="5315">
          <cell r="B5315">
            <v>101221</v>
          </cell>
          <cell r="C5315" t="str">
            <v>ESCAVAÇÃO VERTICAL A CÉU ABERTO, EM OBRAS DE EDIFICAÇÃO, INCLUINDO CARGA, DESCARGA E TRANSPORTE, EM SOLO DE 1ª CATEGORIA COM ESCAVADEIRA HIDRÁULICA (CAÇAMBA: 1,2 M³ / 155 HP), FROTA DE 5 CAMINHÕES BASCULANTES DE 14 M³, DMT DE 2 KM E VELOCIDADE MÉDIA 19KM/H. AF_05/2020</v>
          </cell>
          <cell r="D5315" t="str">
            <v>M3</v>
          </cell>
          <cell r="E5315" t="str">
            <v>16,98</v>
          </cell>
        </row>
        <row r="5316">
          <cell r="B5316">
            <v>101222</v>
          </cell>
          <cell r="C5316" t="str">
            <v>ESCAVAÇÃO VERTICAL A CÉU ABERTO, EM OBRAS DE EDIFICAÇÃO, INCLUINDO CARGA, DESCARGA E TRANSPORTE, EM SOLO DE 1ª CATEGORIA COM ESCAVADEIRA HIDRÁULICA (CAÇAMBA: 1,2 M³ / 155 HP), FROTA DE 6 CAMINHÕES BASCULANTES DE 14 M³, DMT DE 3 KM E VELOCIDADE MÉDIA 20KM/H. AF_05/2020</v>
          </cell>
          <cell r="D5316" t="str">
            <v>M3</v>
          </cell>
          <cell r="E5316" t="str">
            <v>19,73</v>
          </cell>
        </row>
        <row r="5317">
          <cell r="B5317">
            <v>101223</v>
          </cell>
          <cell r="C5317" t="str">
            <v>ESCAVAÇÃO VERTICAL A CÉU ABERTO, EM OBRAS DE EDIFICAÇÃO, INCLUINDO CARGA, DESCARGA E TRANSPORTE, EM SOLO DE 1ª CATEGORIA COM ESCAVADEIRA HIDRÁULICA (CAÇAMBA: 1,2 M³ / 155 HP), FROTA DE 7 CAMINHÕES BASCULANTES DE 14 M³, DMT DE 4 KM E VELOCIDADE MÉDIA 22KM/H. AF_05/2020</v>
          </cell>
          <cell r="D5317" t="str">
            <v>M3</v>
          </cell>
          <cell r="E5317" t="str">
            <v>21,87</v>
          </cell>
        </row>
        <row r="5318">
          <cell r="B5318">
            <v>101224</v>
          </cell>
          <cell r="C5318" t="str">
            <v>ESCAVAÇÃO VERTICAL A CÉU ABERTO, EM OBRAS DE EDIFICAÇÃO, INCLUINDO CARGA, DESCARGA E TRANSPORTE, EM SOLO DE 1ª CATEGORIA COM ESCAVADEIRA HIDRÁULICA (CAÇAMBA: 1,2 M³ / 155 HP), FROTA DE 9 CAMINHÕES BASCULANTES DE 14 M³, DMT DE 6 KM E VELOCIDADE MÉDIA 22KM/H. AF_05/2020</v>
          </cell>
          <cell r="D5318" t="str">
            <v>M3</v>
          </cell>
          <cell r="E5318" t="str">
            <v>27,43</v>
          </cell>
        </row>
        <row r="5319">
          <cell r="B5319">
            <v>101225</v>
          </cell>
          <cell r="C5319" t="str">
            <v>ESCAVAÇÃO VERTICAL A CÉU ABERTO, EM OBRAS DE EDIFICAÇÃO, INCLUINDO CARGA, DESCARGA E TRANSPORTE, EM SOLO DE 1ª CATEGORIA COM ESCAVADEIRA HIDRÁULICA (CAÇAMBA: 1,2 M³ / 155 HP), FROTA DE 5 CAMINHÕES BASCULANTES DE 18 M³, DMT DE 1,5 KM E VELOCIDADE MÉDIA 18KM/H. AF_05/2020</v>
          </cell>
          <cell r="D5319" t="str">
            <v>M3</v>
          </cell>
          <cell r="E5319" t="str">
            <v>14,69</v>
          </cell>
        </row>
        <row r="5320">
          <cell r="B5320">
            <v>101226</v>
          </cell>
          <cell r="C5320" t="str">
            <v>ESCAVAÇÃO VERTICAL A CÉU ABERTO, EM OBRAS DE EDIFICAÇÃO, INCLUINDO CARGA, DESCARGA E TRANSPORTE, EM SOLO DE 1ª CATEGORIA COM ESCAVADEIRA HIDRÁULICA (CAÇAMBA: 1,2 M³ / 155 HP), FROTA DE 5 CAMINHÕES BASCULANTES DE 18 M³, DMT DE 2 KM E VELOCIDADE MÉDIA 19KM/H. AF_05/2020</v>
          </cell>
          <cell r="D5320" t="str">
            <v>M3</v>
          </cell>
          <cell r="E5320" t="str">
            <v>15,60</v>
          </cell>
        </row>
        <row r="5321">
          <cell r="B5321">
            <v>101227</v>
          </cell>
          <cell r="C5321" t="str">
            <v>ESCAVAÇÃO VERTICAL A CÉU ABERTO, EM OBRAS DE EDIFICAÇÃO, INCLUINDO CARGA, DESCARGA E TRANSPORTE, EM SOLO DE 1ª CATEGORIA COM ESCAVADEIRA HIDRÁULICA (CAÇAMBA: 1,2 M³ / 155 HP), FROTA DE 6 CAMINHÕES BASCULANTES DE 18 M³, DMT DE 3 KM E VELOCIDADE MÉDIA 20KM/H. AF_05/2020</v>
          </cell>
          <cell r="D5321" t="str">
            <v>M3</v>
          </cell>
          <cell r="E5321" t="str">
            <v>18,06</v>
          </cell>
        </row>
        <row r="5322">
          <cell r="B5322">
            <v>101228</v>
          </cell>
          <cell r="C5322" t="str">
            <v>ESCAVAÇÃO VERTICAL A CÉU ABERTO, EM OBRAS DE EDIFICAÇÃO, INCLUINDO CARGA, DESCARGA E TRANSPORTE, EM SOLO DE 1ª CATEGORIA COM ESCAVADEIRA HIDRÁULICA (CAÇAMBA: 1,2 M³ / 155 HP), FROTA DE 6 CAMINHÕES BASCULANTES DE 18 M³, DMT DE 4 KM E VELOCIDADE MÉDIA 22KM/H. AF_05/2020</v>
          </cell>
          <cell r="D5322" t="str">
            <v>M3</v>
          </cell>
          <cell r="E5322" t="str">
            <v>19,41</v>
          </cell>
        </row>
        <row r="5323">
          <cell r="B5323">
            <v>101229</v>
          </cell>
          <cell r="C5323" t="str">
            <v>ESCAVAÇÃO VERTICAL A CÉU ABERTO, EM OBRAS DE EDIFICAÇÃO, INCLUINDO CARGA, DESCARGA E TRANSPORTE, EM SOLO DE 1ª CATEGORIA COM ESCAVADEIRA HIDRÁULICA (CAÇAMBA: 1,2 M³ / 155 HP), FROTA DE 8 CAMINHÕES BASCULANTES DE 18 M³, DMT DE 6 KM E VELOCIDADE MÉDIA 22KM/H. AF_05/2020</v>
          </cell>
          <cell r="D5323" t="str">
            <v>M3</v>
          </cell>
          <cell r="E5323" t="str">
            <v>24,40</v>
          </cell>
        </row>
        <row r="5324">
          <cell r="B5324">
            <v>101230</v>
          </cell>
          <cell r="C5324" t="str">
            <v>ESCAVAÇÃO VERTICAL A CÉU ABERTO, EM OBRAS DE INFRAESTRUTURA, INCLUINDO CARGA, DESCARGA E TRANSPORTE, EM SOLO DE 1ª CATEGORIA COM ESCAVADEIRA HIDRÁULICA (CAÇAMBA: 0,8 M³ / 111 HP), FROTA DE 3 CAMINHÕES BASCULANTES DE 14 M³, DMT ATÉ 1 KM E VELOCIDADE MÉDIA14KM/H. AF_05/2020</v>
          </cell>
          <cell r="D5324" t="str">
            <v>M3</v>
          </cell>
          <cell r="E5324" t="str">
            <v>10,53</v>
          </cell>
        </row>
        <row r="5325">
          <cell r="B5325">
            <v>101231</v>
          </cell>
          <cell r="C5325" t="str">
            <v>ESCAVAÇÃO VERTICAL A CÉU ABERTO, EM OBRAS DE INFRAESTRUTURA, INCLUINDO CARGA, DESCARGA E TRANSPORTE, EM SOLO DE 1ª CATEGORIA COM ESCAVADEIRA HIDRÁULICA (CAÇAMBA: 0,8 M³ / 111 HP), FROTA DE 3 CAMINHÕES BASCULANTES DE 18 M³, DMT ATÉ 1 KM E VELOCIDADE MÉDIA14KM/H. AF_05/2020</v>
          </cell>
          <cell r="D5325" t="str">
            <v>M3</v>
          </cell>
          <cell r="E5325" t="str">
            <v>10,05</v>
          </cell>
        </row>
        <row r="5326">
          <cell r="B5326">
            <v>101232</v>
          </cell>
          <cell r="C5326" t="str">
            <v>ESCAVAÇÃO VERTICAL A CÉU ABERTO, EM OBRAS DE INFRAESTRUTURA, INCLUINDO CARGA, DESCARGA E TRANSPORTE, EM SOLO DE 1ª CATEGORIA COM ESCAVADEIRA HIDRÁULICA (CAÇAMBA: 1,2 M³ / 155 HP), FROTA DE 3 CAMINHÕES BASCULANTES DE 14 M³, DMT ATÉ 1 KM E VELOCIDADE MÉDIA14KM/H. AF_05/2020</v>
          </cell>
          <cell r="D5326" t="str">
            <v>M3</v>
          </cell>
          <cell r="E5326" t="str">
            <v>9,17</v>
          </cell>
        </row>
        <row r="5327">
          <cell r="B5327">
            <v>101233</v>
          </cell>
          <cell r="C5327" t="str">
            <v>ESCAVAÇÃO VERTICAL A CÉU ABERTO, EM OBRAS DE INFRAESTRUTURA, INCLUINDO CARGA, DESCARGA E TRANSPORTE, EM SOLO DE 1ª CATEGORIA COM ESCAVADEIRA HIDRÁULICA (CAÇAMBA: 1,2 M³ / 155 HP), FROTA DE 3 CAMINHÕES BASCULANTES DE 18 M³, DMT ATÉ 1 KM E VELOCIDADE MÉDIA14KM/H. AF_05/2020</v>
          </cell>
          <cell r="D5327" t="str">
            <v>M3</v>
          </cell>
          <cell r="E5327" t="str">
            <v>8,48</v>
          </cell>
        </row>
        <row r="5328">
          <cell r="B5328">
            <v>101234</v>
          </cell>
          <cell r="C5328" t="str">
            <v>ESCAVAÇÃO VERTICAL A CÉU ABERTO, EM OBRAS DE INFRAESTRUTURA, INCLUINDO CARGA, DESCARGA E TRANSPORTE, EM SOLO DE 1ª CATEGORIA COM ESCAVADEIRA HIDRÁULICA (CAÇAMBA: 0,8 M³ / 111HP), FROTA DE 5 CAMINHÕES BASCULANTES DE 14 M³, DMT DE 1,5 KM E VELOCIDADE MÉDIA18KM/H. AF_05/2020</v>
          </cell>
          <cell r="D5328" t="str">
            <v>M3</v>
          </cell>
          <cell r="E5328" t="str">
            <v>16,44</v>
          </cell>
        </row>
        <row r="5329">
          <cell r="B5329">
            <v>101235</v>
          </cell>
          <cell r="C5329" t="str">
            <v>ESCAVAÇÃO VERTICAL A CÉU ABERTO, EM OBRAS DE INFRAESTRUTURA, INCLUINDO CARGA, DESCARGA E TRANSPORTE, EM SOLO DE 1ª CATEGORIA COM ESCAVADEIRA HIDRÁULICA (CAÇAMBA: 0,8 M³ / 111HP), FROTA DE 5 CAMINHÕES BASCULANTES DE 14 M³, DMT DE 2 KM E VELOCIDADE MÉDIA 19KM/H. AF_05/2020</v>
          </cell>
          <cell r="D5329" t="str">
            <v>M3</v>
          </cell>
          <cell r="E5329" t="str">
            <v>17,44</v>
          </cell>
        </row>
        <row r="5330">
          <cell r="B5330">
            <v>101236</v>
          </cell>
          <cell r="C5330" t="str">
            <v>ESCAVAÇÃO VERTICAL A CÉU ABERTO, EM OBRAS DE INFRAESTRUTURA, INCLUINDO CARGA, DESCARGA E TRANSPORTE, EM SOLO DE 1ª CATEGORIA COM ESCAVADEIRA HIDRÁULICA (CAÇAMBA: 0,8 M³ / 111HP), FROTA DE 6 CAMINHÕES BASCULANTES DE 14 M³, DMT DE 3 KM E VELOCIDADE MÉDIA 20KM/H. AF_05/2020</v>
          </cell>
          <cell r="D5330" t="str">
            <v>M3</v>
          </cell>
          <cell r="E5330" t="str">
            <v>20,29</v>
          </cell>
        </row>
        <row r="5331">
          <cell r="B5331">
            <v>101237</v>
          </cell>
          <cell r="C5331" t="str">
            <v>ESCAVAÇÃO VERTICAL A CÉU ABERTO, EM OBRAS DE INFRAESTRUTURA, INCLUINDO CARGA, DESCARGA E TRANSPORTE, EM SOLO DE 1ª CATEGORIA COM ESCAVADEIRA HIDRÁULICA (CAÇAMBA: 0,8 M³ / 111HP), FROTA DE 6 CAMINHÕES BASCULANTES DE 14 M³, DMT DE 4 KM E VELOCIDADE MÉDIA 22KM/H. AF_05/2020</v>
          </cell>
          <cell r="D5331" t="str">
            <v>M3</v>
          </cell>
          <cell r="E5331" t="str">
            <v>21,79</v>
          </cell>
        </row>
        <row r="5332">
          <cell r="B5332">
            <v>101238</v>
          </cell>
          <cell r="C5332" t="str">
            <v>ESCAVAÇÃO VERTICAL A CÉU ABERTO, EM OBRAS DE INFRAESTRUTURA, INCLUINDO CARGA, DESCARGA E TRANSPORTE, EM SOLO DE 1ª CATEGORIA COM ESCAVADEIRA HIDRÁULICA (CAÇAMBA: 0,8 M³ / 111HP), FROTA DE 8 CAMINHÕES BASCULANTES DE 14 M³, DMT DE 6 KM E VELOCIDADE MÉDIA 22KM/H. AF_05/2020</v>
          </cell>
          <cell r="D5332" t="str">
            <v>M3</v>
          </cell>
          <cell r="E5332" t="str">
            <v>27,49</v>
          </cell>
        </row>
        <row r="5333">
          <cell r="B5333">
            <v>101239</v>
          </cell>
          <cell r="C5333" t="str">
            <v>ESCAVAÇÃO VERTICAL A CÉU ABERTO, EM OBRAS DE INFRAESTRUTURA, INCLUINDO CARGA, DESCARGA E TRANSPORTE, EM SOLO DE 1ª CATEGORIA COM ESCAVADEIRA HIDRÁULICA (CAÇAMBA: 0,8 M³ / 111HP), FROTA DE 4 CAMINHÕES BASCULANTES DE 18 M³, DMT DE 1,5 KM E VELOCIDADE MÉDIA18KM/H. AF_05/2020</v>
          </cell>
          <cell r="D5333" t="str">
            <v>M3</v>
          </cell>
          <cell r="E5333" t="str">
            <v>14,69</v>
          </cell>
        </row>
        <row r="5334">
          <cell r="B5334">
            <v>101240</v>
          </cell>
          <cell r="C5334" t="str">
            <v>ESCAVAÇÃO VERTICAL A CÉU ABERTO, EM OBRAS DE INFRAESTRUTURA, INCLUINDO CARGA, DESCARGA E TRANSPORTE, EM SOLO DE 1ª CATEGORIA COM ESCAVADEIRA HIDRÁULICA (CAÇAMBA: 0,8 M³ / 111HP), FROTA DE 4 CAMINHÕES BASCULANTES DE 18 M³, DMT DE 2 KM E VELOCIDADE MÉDIA 19KM/H. AF_05/2020</v>
          </cell>
          <cell r="D5334" t="str">
            <v>M3</v>
          </cell>
          <cell r="E5334" t="str">
            <v>15,61</v>
          </cell>
        </row>
        <row r="5335">
          <cell r="B5335">
            <v>101241</v>
          </cell>
          <cell r="C5335" t="str">
            <v>ESCAVAÇÃO VERTICAL A CÉU ABERTO, EM OBRAS DE INFRAESTRUTURA, INCLUINDO CARGA, DESCARGA E TRANSPORTE, EM SOLO DE 1ª CATEGORIA COM ESCAVADEIRA HIDRÁULICA (CAÇAMBA: 0,8 M³ / 111HP), FROTA DE 5 CAMINHÕES BASCULANTES DE 18 M³, DMT DE 3 KM E VELOCIDADE MÉDIA 20KM/H. AF_05/2020</v>
          </cell>
          <cell r="D5335" t="str">
            <v>M3</v>
          </cell>
          <cell r="E5335" t="str">
            <v>18,18</v>
          </cell>
        </row>
        <row r="5336">
          <cell r="B5336">
            <v>101242</v>
          </cell>
          <cell r="C5336" t="str">
            <v>ESCAVAÇÃO VERTICAL A CÉU ABERTO, EM OBRAS DE INFRAESTRUTURA, INCLUINDO CARGA, DESCARGA E TRANSPORTE, EM SOLO DE 1ª CATEGORIA COM ESCAVADEIRA HIDRÁULICA (CAÇAMBA: 0,8 M³ / 111HP), FROTA DE 6 CAMINHÕES BASCULANTES DE 18 M³, DMT DE 4 KM E VELOCIDADE MÉDIA 22KM/H. AF_05/2020</v>
          </cell>
          <cell r="D5336" t="str">
            <v>M3</v>
          </cell>
          <cell r="E5336" t="str">
            <v>20,20</v>
          </cell>
        </row>
        <row r="5337">
          <cell r="B5337">
            <v>101243</v>
          </cell>
          <cell r="C5337" t="str">
            <v>ESCAVAÇÃO VERTICAL A CÉU ABERTO, EM OBRAS DE INFRAESTRUTURA, INCLUINDO CARGA, DESCARGA E TRANSPORTE, EM SOLO DE 1ª CATEGORIA COM ESCAVADEIRA HIDRÁULICA (CAÇAMBA: 0,8 M³ / 111HP), FROTA DE 7 CAMINHÕES BASCULANTES DE 18 M³, DMT DE 6 KM E VELOCIDADE MÉDIA 22KM/H. AF_05/2020</v>
          </cell>
          <cell r="D5337" t="str">
            <v>M3</v>
          </cell>
          <cell r="E5337" t="str">
            <v>24,66</v>
          </cell>
        </row>
        <row r="5338">
          <cell r="B5338">
            <v>101244</v>
          </cell>
          <cell r="C5338" t="str">
            <v>ESCAVAÇÃO VERTICAL A CÉU ABERTO, EM OBRAS DE INFRAESTRUTURA, INCLUINDO CARGA, DESCARGA E TRANSPORTE, EM SOLO DE 1ª CATEGORIA COM ESCAVADEIRA HIDRÁULICA (CAÇAMBA: 1,2M³ / 155HP), FROTA DE 6 CAMINHÕES BASCULANTES DE 14 M³, DMT DE 1,5 KM E VELOCIDADE MÉDIA18KM/H. AF_05/2020</v>
          </cell>
          <cell r="D5338" t="str">
            <v>M3</v>
          </cell>
          <cell r="E5338" t="str">
            <v>15,27</v>
          </cell>
        </row>
        <row r="5339">
          <cell r="B5339">
            <v>101245</v>
          </cell>
          <cell r="C5339" t="str">
            <v>ESCAVAÇÃO VERTICAL A CÉU ABERTO, EM OBRAS DE INFRAESTRUTURA, INCLUINDO CARGA, DESCARGA E TRANSPORTE, EM SOLO DE 1ª CATEGORIA COM ESCAVADEIRA HIDRÁULICA (CAÇAMBA: 1,2 M³ / 155HP), FROTA DE 6 CAMINHÕES BASCULANTES DE 14 M³, DMT DE 2 KM E VELOCIDADE MÉDIA 19KM/H. AF_05/2020</v>
          </cell>
          <cell r="D5339" t="str">
            <v>M3</v>
          </cell>
          <cell r="E5339" t="str">
            <v>16,28</v>
          </cell>
        </row>
        <row r="5340">
          <cell r="B5340">
            <v>101246</v>
          </cell>
          <cell r="C5340" t="str">
            <v>ESCAVAÇÃO VERTICAL A CÉU ABERTO, EM OBRAS DE INFRAESTRUTURA, INCLUINDO CARGA, DESCARGA E TRANSPORTE, EM SOLO DE 1ª CATEGORIA COM ESCAVADEIRA HIDRÁULICA (CAÇAMBA: 1,2 M³ / 155HP), FROTA DE 7 CAMINHÕES BASCULANTES DE 14 M³, DMT DE 3 KM E VELOCIDADE MÉDIA 20KM/H. AF_05/2020</v>
          </cell>
          <cell r="D5340" t="str">
            <v>M3</v>
          </cell>
          <cell r="E5340" t="str">
            <v>18,95</v>
          </cell>
        </row>
        <row r="5341">
          <cell r="B5341">
            <v>101247</v>
          </cell>
          <cell r="C5341" t="str">
            <v>ESCAVAÇÃO VERTICAL A CÉU ABERTO, EM OBRAS DE INFRAESTRUTURA, INCLUINDO CARGA, DESCARGA E TRANSPORTE, EM SOLO DE 1ª CATEGORIA COM ESCAVADEIRA HIDRÁULICA (CAÇAMBA: 1,2 M³ / 155HP), FROTA DE 8 CAMINHÕES BASCULANTES DE 14 M³, DMT DE 4 KM E VELOCIDADE MÉDIA 22KM/H. AF_05/2020</v>
          </cell>
          <cell r="D5341" t="str">
            <v>M3</v>
          </cell>
          <cell r="E5341" t="str">
            <v>20,99</v>
          </cell>
        </row>
        <row r="5342">
          <cell r="B5342">
            <v>101248</v>
          </cell>
          <cell r="C5342" t="str">
            <v>ESCAVAÇÃO VERTICAL A CÉU ABERTO, EM OBRAS DE INFRAESTRUTURA, INCLUINDO CARGA, DESCARGA E TRANSPORTE, EM SOLO DE 1ª CATEGORIA COM ESCAVADEIRA HIDRÁULICA (CAÇAMBA: 1,2 M³ / 155HP), FROTA DE 10 CAMINHÕES BASCULANTES DE 14 M³, DMT DE 6 KM E VELOCIDADE MÉDIA22KM/H. AF_05/2020</v>
          </cell>
          <cell r="D5342" t="str">
            <v>M3</v>
          </cell>
          <cell r="E5342" t="str">
            <v>26,35</v>
          </cell>
        </row>
        <row r="5343">
          <cell r="B5343">
            <v>101249</v>
          </cell>
          <cell r="C5343" t="str">
            <v>ESCAVAÇÃO VERTICAL A CÉU ABERTO, EM OBRAS DE INFRAESTRUTURA, INCLUINDO CARGA, DESCARGA E TRANSPORTE, EM SOLO DE 1ª CATEGORIA COM ESCAVADEIRA HIDRÁULICA (CAÇAMBA: 1,2 M³ / 155HP), FROTA DE 5 CAMINHÕES BASCULANTES DE 18 M³, DMT DE 1,5 KM E VELOCIDADE MÉDIA18KM/H. AF_05/2020</v>
          </cell>
          <cell r="D5343" t="str">
            <v>M3</v>
          </cell>
          <cell r="E5343" t="str">
            <v>13,49</v>
          </cell>
        </row>
        <row r="5344">
          <cell r="B5344">
            <v>101250</v>
          </cell>
          <cell r="C5344" t="str">
            <v>ESCAVAÇÃO VERTICAL A CÉU ABERTO, EM OBRAS DE INFRAESTRUTURA, INCLUINDO CARGA, DESCARGA E TRANSPORTE, EM SOLO DE 1ª CATEGORIA COM ESCAVADEIRA HIDRÁULICA (CAÇAMBA: 1,2 M³ / 155HP), FROTA DE 6 CAMINHÕES BASCULANTES DE 18 M³, DMT DE 2 KM E VELOCIDADE MÉDIA 19KM/H. AF_05/2020</v>
          </cell>
          <cell r="D5344" t="str">
            <v>M3</v>
          </cell>
          <cell r="E5344" t="str">
            <v>14,90</v>
          </cell>
        </row>
        <row r="5345">
          <cell r="B5345">
            <v>101251</v>
          </cell>
          <cell r="C5345" t="str">
            <v>ESCAVAÇÃO VERTICAL A CÉU ABERTO, EM OBRAS DE INFRAESTRUTURA, INCLUINDO CARGA, DESCARGA E TRANSPORTE, EM SOLO DE 1ª CATEGORIA COM ESCAVADEIRA HIDRÁULICA (CAÇAMBA: 1,2 M³ / 155HP), FROTA DE 6 CAMINHÕES BASCULANTES DE 18 M³, DMT DE 3 KM E VELOCIDADE MÉDIA 20KM/H. AF_05/2020</v>
          </cell>
          <cell r="D5345" t="str">
            <v>M3</v>
          </cell>
          <cell r="E5345" t="str">
            <v>17,11</v>
          </cell>
        </row>
        <row r="5346">
          <cell r="B5346">
            <v>101252</v>
          </cell>
          <cell r="C5346" t="str">
            <v>ESCAVAÇÃO VERTICAL A CÉU ABERTO, EM OBRAS DE INFRAESTRUTURA, INCLUINDO CARGA, DESCARGA E TRANSPORTE, EM SOLO DE 1ª CATEGORIA COM ESCAVADEIRA HIDRÁULICA (CAÇAMBA: 1,2 M³ / 155HP), FROTA DE 7 CAMINHÕES BASCULANTES DE 18 M³, DMT DE 4 KM E VELOCIDADE MÉDIA 22KM/H. AF_05/2020</v>
          </cell>
          <cell r="D5346" t="str">
            <v>M3</v>
          </cell>
          <cell r="E5346" t="str">
            <v>18,58</v>
          </cell>
        </row>
        <row r="5347">
          <cell r="B5347">
            <v>101253</v>
          </cell>
          <cell r="C5347" t="str">
            <v>ESCAVAÇÃO VERTICAL A CÉU ABERTO, EM OBRAS DE INFRAESTRUTURA, INCLUINDO CARGA, DESCARGA E TRANSPORTE, EM SOLO DE 1ª CATEGORIA COM ESCAVADEIRA HIDRÁULICA (CAÇAMBA: 1,2 M³ / 155HP), FROTA DE 9 CAMINHÕES BASCULANTES DE 18 M³, DMT DE 6 KM E VELOCIDADE MÉDIA 22KM/H. AF_05/2020</v>
          </cell>
          <cell r="D5347" t="str">
            <v>M3</v>
          </cell>
          <cell r="E5347" t="str">
            <v>23,42</v>
          </cell>
        </row>
        <row r="5348">
          <cell r="B5348">
            <v>101254</v>
          </cell>
          <cell r="C5348" t="str">
            <v>ESCAVAÇÃO VERTICAL A CÉU ABERTO, EM OBRAS DE EDIFICAÇÃO, INCLUINDO CARGA, DESCARGA E TRANSPORTE, EM SOLO DE 1ª CATEGORIA COM ESCAVADEIRA HIDRÁULICA (CAÇAMBA: 0,8 M³ / 111HP), FROTA DE 3 CAMINHÕES BASCULANTES DE 10 M³, DMT ATÉ 1 KM E VELOCIDADE MÉDIA 14KM/H. AF_05/2020</v>
          </cell>
          <cell r="D5348" t="str">
            <v>M3</v>
          </cell>
          <cell r="E5348" t="str">
            <v>12,11</v>
          </cell>
        </row>
        <row r="5349">
          <cell r="B5349">
            <v>101255</v>
          </cell>
          <cell r="C5349" t="str">
            <v>ESCAVAÇÃO VERTICAL A CÉU ABERTO, EM OBRAS DE EDIFICAÇÃO, INCLUINDO CARGA, DESCARGA E TRANSPORTE, EM SOLO DE 1ª CATEGORIA COM ESCAVADEIRA HIDRÁULICA (CAÇAMBA: 1,2 M³ / 155HP), FROTA DE 3 CAMINHÕES BASCULANTES DE 10 M³, DMT ATÉ 1 KM E VELOCIDADE MÉDIA 14KM/H. AF_05/2020</v>
          </cell>
          <cell r="D5349" t="str">
            <v>M3</v>
          </cell>
          <cell r="E5349" t="str">
            <v>10,87</v>
          </cell>
        </row>
        <row r="5350">
          <cell r="B5350">
            <v>101256</v>
          </cell>
          <cell r="C5350" t="str">
            <v>ESCAVAÇÃO VERTICAL A CÉU ABERTO, EM OBRAS DE EDIFICAÇÃO, INCLUINDO CARGA, DESCARGA E TRANSPORTE, EM SOLO DE 1ª CATEGORIA COM ESCAVADEIRA HIDRÁULICA (CAÇAMBA: 0,8 M³ / 111HP), FROTA DE 5 CAMINHÕES BASCULANTES DE 10 M³, DMT DE 1,5 KM E VELOCIDADE MÉDIA 18KM/H. AF_05/2020</v>
          </cell>
          <cell r="D5350" t="str">
            <v>M3</v>
          </cell>
          <cell r="E5350" t="str">
            <v>18,75</v>
          </cell>
        </row>
        <row r="5351">
          <cell r="B5351">
            <v>101257</v>
          </cell>
          <cell r="C5351" t="str">
            <v>ESCAVAÇÃO VERTICAL A CÉU ABERTO, EM OBRAS DE EDIFICAÇÃO, INCLUINDO CARGA, DESCARGA E TRANSPORTE, EM SOLO DE 1ª CATEGORIA COM ESCAVADEIRA HIDRÁULICA (CAÇAMBA: 0,8 M³ / 111HP), FROTA DE 5 CAMINHÕES BASCULANTES DE 10 M³, DMT DE 2 KM E VELOCIDADE MÉDIA 19KM/H. AF_05/2020</v>
          </cell>
          <cell r="D5351" t="str">
            <v>M3</v>
          </cell>
          <cell r="E5351" t="str">
            <v>19,92</v>
          </cell>
        </row>
        <row r="5352">
          <cell r="B5352">
            <v>101258</v>
          </cell>
          <cell r="C5352" t="str">
            <v>ESCAVAÇÃO VERTICAL A CÉU ABERTO, EM OBRAS DE EDIFICAÇÃO, INCLUINDO CARGA, DESCARGA E TRANSPORTE, EM SOLO DE 1ª CATEGORIA COM ESCAVADEIRA HIDRÁULICA (CAÇAMBA: 0,8 M³ / 111HP), FROTA DE 6 CAMINHÕES BASCULANTES DE 10 M³, DMT DE 3 KM E VELOCIDADE MÉDIA 20KM/H. AF_05/2020</v>
          </cell>
          <cell r="D5352" t="str">
            <v>M3</v>
          </cell>
          <cell r="E5352" t="str">
            <v>23,08</v>
          </cell>
        </row>
        <row r="5353">
          <cell r="B5353">
            <v>101259</v>
          </cell>
          <cell r="C5353" t="str">
            <v>ESCAVAÇÃO VERTICAL A CÉU ABERTO, EM OBRAS DE EDIFICAÇÃO, INCLUINDO CARGA, DESCARGA E TRANSPORTE, EM SOLO DE 1ª CATEGORIA COM ESCAVADEIRA HIDRÁULICA (CAÇAMBA: 0,8 M³ / 111HP), FROTA DE 7 CAMINHÕES BASCULANTES DE 10 M³, DMT DE 4 KM E VELOCIDADE MÉDIA 22KM/H. AF_05/2020</v>
          </cell>
          <cell r="D5353" t="str">
            <v>M3</v>
          </cell>
          <cell r="E5353" t="str">
            <v>25,53</v>
          </cell>
        </row>
        <row r="5354">
          <cell r="B5354">
            <v>101260</v>
          </cell>
          <cell r="C5354" t="str">
            <v>ESCAVAÇÃO VERTICAL A CÉU ABERTO, EM OBRAS DE EDIFICAÇÃO, INCLUINDO CARGA, DESCARGA E TRANSPORTE, EM SOLO DE 1ª CATEGORIA COM ESCAVADEIRA HIDRÁULICA (CAÇAMBA: 0,8 M³ / 111HP), FROTA DE 9 CAMINHÕES BASCULANTES DE 10 M³, DMT DE 6 KM E VELOCIDADE MÉDIA 22KM/H. AF_05/2020</v>
          </cell>
          <cell r="D5354" t="str">
            <v>M3</v>
          </cell>
          <cell r="E5354" t="str">
            <v>31,91</v>
          </cell>
        </row>
        <row r="5355">
          <cell r="B5355">
            <v>101261</v>
          </cell>
          <cell r="C5355" t="str">
            <v>ESCAVAÇÃO VERTICAL A CÉU ABERTO, EM OBRAS DE EDIFICAÇÃO, INCLUINDO CARGA, DESCARGA E TRANSPORTE, EM SOLO DE 1ª CATEGORIA COM ESCAVADEIRA HIDRÁULICA (CAÇAMBA: 1,2 M³ / 155HP), FROTA DE 6 CAMINHÕES BASCULANTES DE 10 M³, DMT DE 1,5 KM E VELOCIDADE MÉDIA 18KM/H. AF_05/2020</v>
          </cell>
          <cell r="D5355" t="str">
            <v>M3</v>
          </cell>
          <cell r="E5355" t="str">
            <v>17,81</v>
          </cell>
        </row>
        <row r="5356">
          <cell r="B5356">
            <v>101262</v>
          </cell>
          <cell r="C5356" t="str">
            <v>ESCAVAÇÃO VERTICAL A CÉU ABERTO, EM OBRAS DE EDIFICAÇÃO, INCLUINDO CARGA, DESCARGA E TRANSPORTE, EM SOLO DE 1ª CATEGORIA COM ESCAVADEIRA HIDRÁULICA (CAÇAMBA: 1,2 M³ / 155HP), FROTA DE 6 CAMINHÕES BASCULANTES DE 10 M³, DMT DE 2 KM E VELOCIDADE MÉDIA 19KM/H. AF_05/2020</v>
          </cell>
          <cell r="D5356" t="str">
            <v>M3</v>
          </cell>
          <cell r="E5356" t="str">
            <v>18,95</v>
          </cell>
        </row>
        <row r="5357">
          <cell r="B5357">
            <v>101263</v>
          </cell>
          <cell r="C5357" t="str">
            <v>ESCAVAÇÃO VERTICAL A CÉU ABERTO, EM OBRAS DE EDIFICAÇÃO, INCLUINDO CARGA, DESCARGA E TRANSPORTE, EM SOLO DE 1ª CATEGORIA COM ESCAVADEIRA HIDRÁULICA (CAÇAMBA: 1,2 M³ / 155HP), FROTA DE 7 CAMINHÕES BASCULANTES DE 10 M³, DMT DE 3 KM E VELOCIDADE MÉDIA 20KM/H. AF_05/2020</v>
          </cell>
          <cell r="D5357" t="str">
            <v>M3</v>
          </cell>
          <cell r="E5357" t="str">
            <v>21,95</v>
          </cell>
        </row>
        <row r="5358">
          <cell r="B5358">
            <v>101264</v>
          </cell>
          <cell r="C5358" t="str">
            <v>ESCAVAÇÃO VERTICAL A CÉU ABERTO, EM OBRAS DE EDIFICAÇÃO, INCLUINDO CARGA, DESCARGA E TRANSPORTE, EM SOLO DE 1ª CATEGORIA COM ESCAVADEIRA HIDRÁULICA (CAÇAMBA: 1,2 M³ / 155HP), FROTA DE 8 CAMINHÕES BASCULANTES DE 10 M³, DMT DE 4 KM E VELOCIDADE MÉDIA 22KM/H. AF_05/2020</v>
          </cell>
          <cell r="D5358" t="str">
            <v>M3</v>
          </cell>
          <cell r="E5358" t="str">
            <v>24,27</v>
          </cell>
        </row>
        <row r="5359">
          <cell r="B5359">
            <v>101265</v>
          </cell>
          <cell r="C5359" t="str">
            <v>ESCAVAÇÃO VERTICAL A CÉU ABERTO, EM OBRAS DE EDIFICAÇÃO, INCLUINDO CARGA, DESCARGA E TRANSPORTE, EM SOLO DE 1ª CATEGORIA COM ESCAVADEIRA HIDRÁULICA (CAÇAMBA: 1,2 M³ / 155HP), FROTA DE 10 CAMINHÕES BASCULANTES DE 10 M³, DMT DE 6 KM E VELOCIDADE MÉDIA 22KM/H. AF_05/2020</v>
          </cell>
          <cell r="D5359" t="str">
            <v>M3</v>
          </cell>
          <cell r="E5359" t="str">
            <v>30,32</v>
          </cell>
        </row>
        <row r="5360">
          <cell r="B5360">
            <v>101266</v>
          </cell>
          <cell r="C5360" t="str">
            <v>ESCAVAÇÃO VERTICAL A CÉU ABERTO, EM OBRAS DE INFRAESTRUTURA, INCLUINDO CARGA, DESCARGA E TRANSPORTE, EM SOLO DE 1ª CATEGORIA COM ESCAVADEIRA HIDRÁULICA (CAÇAMBA: 0,8 M³ / 111HP), FROTA DE 3 CAMINHÕES BASCULANTES DE 10 M³, DMT ATÉ 1 KM E VELOCIDADE MÉDIA14KM/H. AF_05/2020</v>
          </cell>
          <cell r="D5360" t="str">
            <v>M3</v>
          </cell>
          <cell r="E5360" t="str">
            <v>10,85</v>
          </cell>
        </row>
        <row r="5361">
          <cell r="B5361">
            <v>101267</v>
          </cell>
          <cell r="C5361" t="str">
            <v>ESCAVAÇÃO VERTICAL A CÉU ABERTO, EM OBRAS DE INFRAESTRUTURA, INCLUINDO CARGA, DESCARGA E TRANSPORTE, EM SOLO DE 1ª CATEGORIA COM ESCAVADEIRA HIDRÁULICA (CAÇAMBA: 1,2 M³ / 155HP), FROTA DE 4 CAMINHÕES BASCULANTES DE 10 M³, DMT ATÉ 1 KM E VELOCIDADE MÉDIA14KM/H. AF_05/2020</v>
          </cell>
          <cell r="D5361" t="str">
            <v>M3</v>
          </cell>
          <cell r="E5361" t="str">
            <v>10,37</v>
          </cell>
        </row>
        <row r="5362">
          <cell r="B5362">
            <v>101268</v>
          </cell>
          <cell r="C5362" t="str">
            <v>ESCAVAÇÃO VERTICAL A CÉU ABERTO, EM OBRAS DE INFRAESTRUTURA, INCLUINDO CARGA, DESCARGA E TRANSPORTE, EM SOLO DE 1ª CATEGORIA COM ESCAVADEIRA HIDRÁULICA (CAÇAMBA: 0,8 M³ / 111HP), FROTA DE 5 CAMINHÕES BASCULANTES DE 10 M³, DMT DE 1,5 KM E VELOCIDADE MÉDIA18KM/H. AF_05/2020</v>
          </cell>
          <cell r="D5362" t="str">
            <v>M3</v>
          </cell>
          <cell r="E5362" t="str">
            <v>17,22</v>
          </cell>
        </row>
        <row r="5363">
          <cell r="B5363">
            <v>101269</v>
          </cell>
          <cell r="C5363" t="str">
            <v>ESCAVAÇÃO VERTICAL A CÉU ABERTO, EM OBRAS DE INFRAESTRUTURA, INCLUINDO CARGA, DESCARGA E TRANSPORTE, EM SOLO DE 1ª CATEGORIA COM ESCAVADEIRA HIDRÁULICA (CAÇAMBA: 0,8 M³ / 111HP), FROTA DE 6 CAMINHÕES BASCULANTES DE 10 M³, DMT DE 2 KM E VELOCIDADE MÉDIA 19KM/H. AF_05/2020</v>
          </cell>
          <cell r="D5363" t="str">
            <v>M3</v>
          </cell>
          <cell r="E5363" t="str">
            <v>19,05</v>
          </cell>
        </row>
        <row r="5364">
          <cell r="B5364">
            <v>101270</v>
          </cell>
          <cell r="C5364" t="str">
            <v>ESCAVAÇÃO VERTICAL A CÉU ABERTO, EM OBRAS DE INFRAESTRUTURA, INCLUINDO CARGA, DESCARGA E TRANSPORTE, EM SOLO DE 1ª CATEGORIA COM ESCAVADEIRA HIDRÁULICA (CAÇAMBA: 0,8 M³ / 111HP), FROTA DE 7 CAMINHÕES BASCULANTES DE 10 M³, DMT DE 3 KM E VELOCIDADE MÉDIA 20KM/H. AF_05/2020</v>
          </cell>
          <cell r="D5364" t="str">
            <v>M3</v>
          </cell>
          <cell r="E5364" t="str">
            <v>22,09</v>
          </cell>
        </row>
        <row r="5365">
          <cell r="B5365">
            <v>101271</v>
          </cell>
          <cell r="C5365" t="str">
            <v>ESCAVAÇÃO VERTICAL A CÉU ABERTO, EM OBRAS DE INFRAESTRUTURA, INCLUINDO CARGA, DESCARGA E TRANSPORTE, EM SOLO DE 1ª CATEGORIA COM ESCAVADEIRA HIDRÁULICA (CAÇAMBA: 0,8 M³ / 111HP), FROTA DE 8 CAMINHÕES BASCULANTES DE 10 M³, DMT DE 4 KM E VELOCIDADE MÉDIA 22KM/H. AF_05/2020</v>
          </cell>
          <cell r="D5365" t="str">
            <v>M3</v>
          </cell>
          <cell r="E5365" t="str">
            <v>24,44</v>
          </cell>
        </row>
        <row r="5366">
          <cell r="B5366">
            <v>101272</v>
          </cell>
          <cell r="C5366" t="str">
            <v>ESCAVAÇÃO VERTICAL A CÉU ABERTO, EM OBRAS DE INFRAESTRUTURA, INCLUINDO CARGA, DESCARGA E TRANSPORTE, EM SOLO DE 1ª CATEGORIA COM ESCAVADEIRA HIDRÁULICA (CAÇAMBA: 0,8 M³ / 111HP), FROTA DE 10 CAMINHÕES BASCULANTES DE 10 M³, DMT DE 6 KM E VELOCIDADE MÉDIA22KM/H. AF_05/2020</v>
          </cell>
          <cell r="D5366" t="str">
            <v>M3</v>
          </cell>
          <cell r="E5366" t="str">
            <v>30,59</v>
          </cell>
        </row>
        <row r="5367">
          <cell r="B5367">
            <v>101273</v>
          </cell>
          <cell r="C5367" t="str">
            <v>ESCAVAÇÃO VERTICAL A CÉU ABERTO, EM OBRAS DE INFRAESTRUTURA, INCLUINDO CARGA, DESCARGA E TRANSPORTE, EM SOLO DE 1ª CATEGORIA COM ESCAVADEIRA HIDRÁULICA (CAÇAMBA: 1,2 M³ / 155HP), FROTA DE 6 CAMINHÕES BASCULANTES DE 10 M³, DMT DE 1,5 KM E VELOCIDADE MÉDIA18KM/H. AF_05/2020</v>
          </cell>
          <cell r="D5367" t="str">
            <v>M3</v>
          </cell>
          <cell r="E5367" t="str">
            <v>16,50</v>
          </cell>
        </row>
        <row r="5368">
          <cell r="B5368">
            <v>101274</v>
          </cell>
          <cell r="C5368" t="str">
            <v>ESCAVAÇÃO VERTICAL A CÉU ABERTO, EM OBRAS DE INFRAESTRUTURA, INCLUINDO CARGA, DESCARGA E TRANSPORTE, EM SOLO DE 1ª CATEGORIA COM ESCAVADEIRA HIDRÁULICA (CAÇAMBA: 1,2 M³ / 155HP), FROTA DE 7 CAMINHÕES BASCULANTES DE 10 M³, DMT DE 2 KM E VELOCIDADE MÉDIA 19KM/H. AF_05/2020</v>
          </cell>
          <cell r="D5368" t="str">
            <v>M3</v>
          </cell>
          <cell r="E5368" t="str">
            <v>18,17</v>
          </cell>
        </row>
        <row r="5369">
          <cell r="B5369">
            <v>101275</v>
          </cell>
          <cell r="C5369" t="str">
            <v>ESCAVAÇÃO VERTICAL A CÉU ABERTO, EM OBRAS DE INFRAESTRUTURA, INCLUINDO CARGA, DESCARGA E TRANSPORTE, EM SOLO DE 1ª CATEGORIA COM ESCAVADEIRA HIDRÁULICA (CAÇAMBA: 1,2 M³ / 155HP), FROTA DE 8 CAMINHÕES BASCULANTES DE 10 M³, DMT DE 3 KM E VELOCIDADE MÉDIA 20KM/H. AF_05/2020</v>
          </cell>
          <cell r="D5369" t="str">
            <v>M3</v>
          </cell>
          <cell r="E5369" t="str">
            <v>21,10</v>
          </cell>
        </row>
        <row r="5370">
          <cell r="B5370">
            <v>101276</v>
          </cell>
          <cell r="C5370" t="str">
            <v>ESCAVAÇÃO VERTICAL A CÉU ABERTO, EM OBRAS DE INFRAESTRUTURA, INCLUINDO CARGA, DESCARGA E TRANSPORTE, EM SOLO DE 1ª CATEGORIA COM ESCAVADEIRA HIDRÁULICA (CAÇAMBA: 1,2 M³ / 155HP), FROTA DE 9 CAMINHÕES BASCULANTES DE 10 M³, DMT DE 4 KM E VELOCIDADE MÉDIA 22KM/H. AF_05/2020</v>
          </cell>
          <cell r="D5370" t="str">
            <v>M3</v>
          </cell>
          <cell r="E5370" t="str">
            <v>23,31</v>
          </cell>
        </row>
        <row r="5371">
          <cell r="B5371">
            <v>101277</v>
          </cell>
          <cell r="C5371" t="str">
            <v>ESCAVAÇÃO VERTICAL A CÉU ABERTO, EM OBRAS DE INFRAESTRUTURA, INCLUINDO CARGA, DESCARGA E TRANSPORTE, EM SOLO DE 1ª CATEGORIA COM ESCAVADEIRA HIDRÁULICA (CAÇAMBA: 1,2 M³ / 155HP), FROTA DE 12 CAMINHÕES BASCULANTES DE 10 M³, DMT DE 6 KM E VELOCIDADE MÉDIA22KM/H. AF_05/2020</v>
          </cell>
          <cell r="D5371" t="str">
            <v>M3</v>
          </cell>
          <cell r="E5371" t="str">
            <v>29,71</v>
          </cell>
        </row>
        <row r="5372">
          <cell r="B5372">
            <v>102354</v>
          </cell>
          <cell r="C5372" t="str">
            <v>DESMONTE DE MATERIAL DE 3ª CATEGORIA (BLOCOS DE ROCHAS OU MATACOS), COM MARTELETE PNEUMÁTICO MANUAL  EXCLUSIVE CARGA E TRANSPORTE. AF_03/2021</v>
          </cell>
          <cell r="D5372" t="str">
            <v>M3</v>
          </cell>
          <cell r="E5372" t="str">
            <v>138,38</v>
          </cell>
        </row>
        <row r="5373">
          <cell r="B5373">
            <v>102355</v>
          </cell>
          <cell r="C5373" t="str">
            <v>DESMONTE DE MATERIAL DE 3ª CATEGORIA (BLOCOS DE ROCHAS OU MATACOS), EM VALA, COM MARTELETE PNEUMÁTICO MANUAL   EXCLUSIVE RETIRADA, CARGA E TRANSPORTE. AF_03/2021</v>
          </cell>
          <cell r="D5373" t="str">
            <v>M3</v>
          </cell>
          <cell r="E5373" t="str">
            <v>156,15</v>
          </cell>
        </row>
        <row r="5374">
          <cell r="B5374">
            <v>102360</v>
          </cell>
          <cell r="C5374" t="str">
            <v>RETIRADA DE MATERIAL DE 3ª CATEGORIA (APÓS ESCAVAÇÃO/DESMONTE) EM VALAS, COM ESCAVADEIRA HIDRÁULICA - EXCLUSIVE CARGA E TRANSPORTE. AF_03/2021</v>
          </cell>
          <cell r="D5374" t="str">
            <v>M3</v>
          </cell>
          <cell r="E5374" t="str">
            <v>21,21</v>
          </cell>
        </row>
        <row r="5375">
          <cell r="B5375">
            <v>102361</v>
          </cell>
          <cell r="C5375" t="str">
            <v>RETIRADA DE MATERIAL DE 3ª CATEGORIA (APÓS ESCAVAÇÃO/DESMONTE) EM VALAS, COM RETROESCAVADEIRA - EXCLUSIVE CARGA E TRANSPORTE. AF_03/2021</v>
          </cell>
          <cell r="D5375" t="str">
            <v>M3</v>
          </cell>
          <cell r="E5375" t="str">
            <v>29,64</v>
          </cell>
        </row>
        <row r="5376">
          <cell r="B5376">
            <v>90082</v>
          </cell>
          <cell r="C5376" t="str">
            <v>ESCAVAÇÃO MECANIZADA DE VALA COM PROF. ATÉ 1,5 M (MÉDIA MONTANTE E JUSANTE/UMA COMPOSIÇÃO POR TRECHO), ESCAVADEIRA (0,8 M3), LARG. DE 1,5 M A 2,5 M, EM SOLO DE 1A CATEGORIA, EM LOCAIS COM ALTO NÍVEL DE INTERFERÊNCIA. AF_02/2021</v>
          </cell>
          <cell r="D5376" t="str">
            <v>M3</v>
          </cell>
          <cell r="E5376" t="str">
            <v>10,55</v>
          </cell>
        </row>
        <row r="5377">
          <cell r="B5377">
            <v>90084</v>
          </cell>
          <cell r="C5377" t="str">
            <v>ESCAVAÇÃO MECANIZADA DE VALA COM PROF. MAIOR QUE 1,5 M ATÉ 3,0 M (MÉDIA MONTANTE E JUSANTE/UMA COMPOSIÇÃO POR TRECHO), ESCAVADEIRA (0,8 M3), LARGURA ATÉ 1,5 M, EM SOLO DE 1A CATEGORIA, EM LOCAIS COM ALTO NÍVEL DE INTERFERÊNCIA. AF_02/2021</v>
          </cell>
          <cell r="D5377" t="str">
            <v>M3</v>
          </cell>
          <cell r="E5377" t="str">
            <v>10,22</v>
          </cell>
        </row>
        <row r="5378">
          <cell r="B5378">
            <v>90086</v>
          </cell>
          <cell r="C5378" t="str">
            <v>ESCAVAÇÃO MECANIZADA DE VALA COM PROF. MAIOR QUE 3,0 M ATÉ 4,5 M(MÉDIA MONTANTE E JUSANTE/UMA COMPOSIÇÃO POR TRECHO), ESCAVADEIRA (0,8 M3), LARG. MENOR QUE 1,5 M, EM SOLO DE 1A CATEGORIA, EM LOCAIS COM ALTO NÍVEL DE INTERFERÊNCIA. AF_02/2021</v>
          </cell>
          <cell r="D5378" t="str">
            <v>M3</v>
          </cell>
          <cell r="E5378" t="str">
            <v>9,66</v>
          </cell>
        </row>
        <row r="5379">
          <cell r="B5379">
            <v>90087</v>
          </cell>
          <cell r="C5379" t="str">
            <v>ESCAVAÇÃO MECANIZADA DE VALA COM PROF. DE 3,0 M ATÉ 4,5 M(MÉDIA MONTANTE E JUSANTE/UMA COMPOSIÇÃO POR TRECHO), ESCAVADEIRA (1,2 M3), LARG. DE 1,5 M A 2,5 M, EM SOLO DE 1A CATEGORIA, EM LOCAIS COM ALTO NÍVEL DE INTERFERÊNCIA. AF_02/2021</v>
          </cell>
          <cell r="D5379" t="str">
            <v>M3</v>
          </cell>
          <cell r="E5379" t="str">
            <v>8,97</v>
          </cell>
        </row>
        <row r="5380">
          <cell r="B5380">
            <v>90090</v>
          </cell>
          <cell r="C5380" t="str">
            <v>ESCAVAÇÃO MECANIZADA DE VALA COM PROF. MAIOR QUE 4,5 M ATÉ 6,0 M(MÉDIA MONTANTE E JUSANTE/UMA COMPOSIÇÃO POR TRECHO), ESCAVADEIRA (1,2 M3), LARG. DE 1,5 M A 2,5 M, EM SOLO DE 1A CATEGORIA, EM LOCAIS COM ALTO NÍVEL DE INTERFERÊNCIA. AF_02/2021</v>
          </cell>
          <cell r="D5380" t="str">
            <v>M3</v>
          </cell>
          <cell r="E5380" t="str">
            <v>8,78</v>
          </cell>
        </row>
        <row r="5381">
          <cell r="B5381">
            <v>90091</v>
          </cell>
          <cell r="C5381" t="str">
            <v>ESCAVAÇÃO MECANIZADA DE VALA COM PROF. ATÉ 1,5 M (MÉDIA MONTANTE E JUSANTE/UMA COMPOSIÇÃO POR TRECHO), ESCAVADEIRA (0,8 M3), LARG. DE 1,5 M A 2,5 M, EM SOLO DE 1A CATEGORIA, LOCAIS COM BAIXO NÍVEL DE INTERFERÊNCIA. AF_02/2021</v>
          </cell>
          <cell r="D5381" t="str">
            <v>M3</v>
          </cell>
          <cell r="E5381" t="str">
            <v>5,71</v>
          </cell>
        </row>
        <row r="5382">
          <cell r="B5382">
            <v>90092</v>
          </cell>
          <cell r="C5382" t="str">
            <v>ESCAVAÇÃO MECANIZADA DE VALA COM PROF. MAIOR QUE 1,5 M E ATÉ 3,0 M(MÉDIA MONTANTE E JUSANTE/UMA COMPOSIÇÃO POR TRECHO), ESCAVADEIRA (0,8 M3), LARG. MENOR QUE 1,5 M, EM SOLO DE 1A CATEGORIA, LOCAIS COM BAIXO NÍVEL DE INTERFERÊNCIA. AF_02/2021</v>
          </cell>
          <cell r="D5382" t="str">
            <v>M3</v>
          </cell>
          <cell r="E5382" t="str">
            <v>5,63</v>
          </cell>
        </row>
        <row r="5383">
          <cell r="B5383">
            <v>90094</v>
          </cell>
          <cell r="C5383" t="str">
            <v>ESCAVAÇÃO MECANIZADA DE VALA COM PROF. MAIOR QUE 3,0 M ATÉ 4,5 M (MÉDIA MONTANTE E JUSANTE/UMA COMPOSIÇÃO POR TRECHO), ESCAVADEIRA (0,8 M3), LARG. MENOR QUE 1,5 M, EM SOLO DE 1A CATEGORIA, LOCAIS COM BAIXO NÍVEL DE INTERFERÊNCIA. AF_02/2021</v>
          </cell>
          <cell r="D5383" t="str">
            <v>M3</v>
          </cell>
          <cell r="E5383" t="str">
            <v>5,34</v>
          </cell>
        </row>
        <row r="5384">
          <cell r="B5384">
            <v>90095</v>
          </cell>
          <cell r="C5384" t="str">
            <v>ESCAVAÇÃO MECANIZADA DE VALA COM PROF. MAIOR QUE 3,0 M ATÉ 4,5 M (MÉDIA MONTANTE E JUSANTE/UMA COMPOSIÇÃO POR TRECHO), ESCAVADEIRA (1,2 M3), LARG. DE 1,5 M A 2,5 M, EM SOLO DE 1A CATEGORIA, LOCAIS COM BAIXO NÍVEL DE INTERFERÊNCIA. AF_02/2021</v>
          </cell>
          <cell r="D5384" t="str">
            <v>M3</v>
          </cell>
          <cell r="E5384" t="str">
            <v>4,94</v>
          </cell>
        </row>
        <row r="5385">
          <cell r="B5385">
            <v>90098</v>
          </cell>
          <cell r="C5385" t="str">
            <v>ESCAVAÇÃO MECANIZADA DE VALA COM PROF. MAIOR QUE 4,5 M ATÉ 6,0 M (MÉDIA MONTANTE E JUSANTE/UMA COMPOSIÇÃO POR TRECHO), ESCAVADEIRA (1,2 M3), LARG. DE 1,5 M A 2,5 M, EM SOLO DE 1A CATEGORIA, LOCAIS COM BAIXO NÍVEL DE INTERFERÊNCIA. AF_02/2021</v>
          </cell>
          <cell r="D5385" t="str">
            <v>M3</v>
          </cell>
          <cell r="E5385" t="str">
            <v>4,85</v>
          </cell>
        </row>
        <row r="5386">
          <cell r="B5386">
            <v>90099</v>
          </cell>
          <cell r="C5386" t="str">
            <v>ESCAVAÇÃO MECANIZADA DE VALA COM PROF. ATÉ 1,5 M (MÉDIA MONTANTE E JUSANTE/UMA COMPOSIÇÃO POR TRECHO), RETROESCAV. (0,26 M3), LARG. MENOR QUE 0,8 M, EM SOLO DE 1A CATEGORIA, EM LOCAIS COM ALTO NÍVEL DE INTERFERÊNCIA. AF_02/2021</v>
          </cell>
          <cell r="D5386" t="str">
            <v>M3</v>
          </cell>
          <cell r="E5386" t="str">
            <v>13,96</v>
          </cell>
        </row>
        <row r="5387">
          <cell r="B5387">
            <v>90100</v>
          </cell>
          <cell r="C5387" t="str">
            <v>ESCAVAÇÃO MECANIZADA DE VALA COM PROF. ATÉ 1,5 M (MÉDIA MONTANTE E JUSANTE/UMA COMPOSIÇÃO POR TRECHO), RETROESCAV. (0,26 M3), LARG. DE 0,8 M A 1,5 M, EM SOLO DE 1A CATEGORIA, EM LOCAIS COM ALTO NÍVEL DE INTERFERÊNCIA. AF_02/2021</v>
          </cell>
          <cell r="D5387" t="str">
            <v>M3</v>
          </cell>
          <cell r="E5387" t="str">
            <v>11,85</v>
          </cell>
        </row>
        <row r="5388">
          <cell r="B5388">
            <v>90101</v>
          </cell>
          <cell r="C5388" t="str">
            <v>ESCAVAÇÃO MECANIZADA DE VALA COM PROF. MAIOR QUE 1,5 M ATÉ 3,0 M (MÉDIA MONTANTE E JUSANTE/UMA COMPOSIÇÃO POR TRECHO), RETROESCAV. (0,26 M3), LARG. MENOR QUE 0,8 M, EM SOLO DE 1A CATEGORIA, EM LOCAIS COM ALTO NÍVEL DE INTERFERÊNCIA. AF_02/2021</v>
          </cell>
          <cell r="D5388" t="str">
            <v>M3</v>
          </cell>
          <cell r="E5388" t="str">
            <v>11,72</v>
          </cell>
        </row>
        <row r="5389">
          <cell r="B5389">
            <v>90102</v>
          </cell>
          <cell r="C5389" t="str">
            <v>ESCAVAÇÃO MECANIZADA DE VALA COM PROF. MAIOR QUE 1,5 M ATÉ 3,0 M (MÉDIA MONTANTE E JUSANTE/UMA COMPOSIÇÃO POR TRECHO), RETROESCAV. (0,26 M3), LARGURA DE 0,8 M A 1,5 M, EM SOLO DE 1A CATEGORIA, EM LOCAIS COM ALTO NÍVEL DE INTERFERÊNCIA. AF_02/2021</v>
          </cell>
          <cell r="D5389" t="str">
            <v>M3</v>
          </cell>
          <cell r="E5389" t="str">
            <v>10,66</v>
          </cell>
        </row>
        <row r="5390">
          <cell r="B5390">
            <v>90105</v>
          </cell>
          <cell r="C5390" t="str">
            <v>ESCAVAÇÃO MECANIZADA DE VALA COM PROFUNDIDADE ATÉ 1,5 M (MÉDIA MONTANTE E JUSANTE/UMA COMPOSIÇÃO POR TRECHO), RETROESCAV. (0,26 M3), LARGURA MENOR QUE 0,8 M, EM SOLO DE 1A CATEGORIA, LOCAIS COM BAIXO NÍVEL DE INTERFERÊNCIA. AF_02/2021</v>
          </cell>
          <cell r="D5390" t="str">
            <v>M3</v>
          </cell>
          <cell r="E5390" t="str">
            <v>7,70</v>
          </cell>
        </row>
        <row r="5391">
          <cell r="B5391">
            <v>90106</v>
          </cell>
          <cell r="C5391" t="str">
            <v>ESCAVAÇÃO MECANIZADA DE VALA COM PROFUNDIDADE ATÉ 1,5 M (MÉDIA MONTANTE E JUSANTE/UMA COMPOSIÇÃO POR TRECHO), RETROESCAV. (0,26 M3), LARGURA DE 0,8 M A 1,5 M, EM SOLO DE 1A CATEGORIA, LOCAIS COM BAIXO NÍVEL DE INTERFERÊNCIA. AF_02/2021</v>
          </cell>
          <cell r="D5391" t="str">
            <v>M3</v>
          </cell>
          <cell r="E5391" t="str">
            <v>6,55</v>
          </cell>
        </row>
        <row r="5392">
          <cell r="B5392">
            <v>90107</v>
          </cell>
          <cell r="C5392" t="str">
            <v>ESCAVAÇÃO MECANIZADA DE VALA COM PROFUNDIDADE MAIOR QUE 1,5 M ATÉ 3,0 M (MÉDIA MONTANTE E JUSANTE/UMA COMPOSIÇÃO POR TRECHO), RETROESCAV. (0,26 M3), LARGURA MENOR QUE 0,8 M, EM SOLO DE 1A CATEGORIA, LOCAIS COM BAIXO NÍVEL DE INTERFERÊNCIA. AF_02/2021</v>
          </cell>
          <cell r="D5392" t="str">
            <v>M3</v>
          </cell>
          <cell r="E5392" t="str">
            <v>6,46</v>
          </cell>
        </row>
        <row r="5393">
          <cell r="B5393">
            <v>90108</v>
          </cell>
          <cell r="C5393" t="str">
            <v>ESCAVAÇÃO MECANIZADA DE VALA COM PROFUNDIDADE MAIOR QUE 1,5 M ATÉ 3,0 M (MÉDIA MONTANTE E JUSANTE/UMA COMPOSIÇÃO POR TRECHO), RETROESCAV (0,26 M3), LARGURA DE 0,8 M A 1,5 M, EM SOLO DE 1A CATEGORIA, LOCAIS COM BAIXO NÍVEL DE INTERFERÊNCIA. AF_02/2021</v>
          </cell>
          <cell r="D5393" t="str">
            <v>M3</v>
          </cell>
          <cell r="E5393" t="str">
            <v>5,88</v>
          </cell>
        </row>
        <row r="5394">
          <cell r="B5394">
            <v>93358</v>
          </cell>
          <cell r="C5394" t="str">
            <v>ESCAVAÇÃO MANUAL DE VALA COM PROFUNDIDADE MENOR OU IGUAL A 1,30 M. AF_02/2021</v>
          </cell>
          <cell r="D5394" t="str">
            <v>M3</v>
          </cell>
          <cell r="E5394" t="str">
            <v>70,49</v>
          </cell>
        </row>
        <row r="5395">
          <cell r="B5395">
            <v>102276</v>
          </cell>
          <cell r="C5395" t="str">
            <v>ESCAVAÇÃO MECANIZADA DE VALA COM PROF. ATÉ 1,5 M (MÉDIA MONTANTE E JUSANTE/UMA COMPOSIÇÃO POR TRECHO), ESCAVADEIRA (0,8 M3), LARG. MENOR QUE 1,5 M, EM SOLO DE 1A CATEGORIA, EM LOCAIS COM ALTO NÍVEL DE INTERFERÊNCIA. AF_02/2021</v>
          </cell>
          <cell r="D5395" t="str">
            <v>M3</v>
          </cell>
          <cell r="E5395" t="str">
            <v>11,87</v>
          </cell>
        </row>
        <row r="5396">
          <cell r="B5396">
            <v>102277</v>
          </cell>
          <cell r="C5396" t="str">
            <v>ESCAVAÇÃO MECANIZADA DE VALA COM PROF. MAIOR QUE  4,5 M ATÉ 6,0 M (MÉDIA MONTANTE E JUSANTE/UMA COMPOSIÇÃO POR TRECHO), ESCAVADEIRA (0,8 M3), LARG. MENOR QUE 1,5 M, EM SOLO DE 1A CATEGORIA, EM LOCAIS COM ALTO NÍVEL DE INTERFERÊNCIA. AF_02/2021</v>
          </cell>
          <cell r="D5396" t="str">
            <v>M3</v>
          </cell>
          <cell r="E5396" t="str">
            <v>9,38</v>
          </cell>
        </row>
        <row r="5397">
          <cell r="B5397">
            <v>102278</v>
          </cell>
          <cell r="C5397" t="str">
            <v>ESCAVAÇÃO MECANIZADA DE VALA COM PROF. MAIOR QUE 1,50 M ATÉ 3,0 M (MÉDIA MONTANTE E JUSANTE/UMA COMPOSIÇÃO POR TRECHO), ESCAVADEIRA (1,2 M3), LARG. DE 1,5 M A 2,5 M, EM SOLO DE 1A CATEGORIA, EM LOCAIS COM ALTO NÍVEL DE INTERFERÊNCIA. AF_02/2021</v>
          </cell>
          <cell r="D5397" t="str">
            <v>M3</v>
          </cell>
          <cell r="E5397" t="str">
            <v>9,35</v>
          </cell>
        </row>
        <row r="5398">
          <cell r="B5398">
            <v>102279</v>
          </cell>
          <cell r="C5398" t="str">
            <v>ESCAVAÇÃO MECANIZADA DE VALA COM PROF. ATÉ 1,5 M (MÉDIA MONTANTE E JUSANTE/UMA COMPOSIÇÃO POR TRECHO), ESCAVADEIRA (0,8 M3),LARG. MENOR QUE 1,5 M, EM SOLO DE 1A CATEGORIA, LOCAIS COM BAIXO NÍVEL DE INTERFERÊNCIA. AF_02/2021</v>
          </cell>
          <cell r="D5398" t="str">
            <v>M3</v>
          </cell>
          <cell r="E5398" t="str">
            <v>6,54</v>
          </cell>
        </row>
        <row r="5399">
          <cell r="B5399">
            <v>102280</v>
          </cell>
          <cell r="C5399" t="str">
            <v>ESCAVAÇÃO MECANIZADA DE VALA COM PROF. MAIOR QUE 4,5 M ATÉ 6,0 M (MÉDIA MONTANTE E JUSANTE/UMA COMPOSIÇÃO POR TRECHO),COM ESCAVADEIRA (0,8 M3), LARG. MENOR QUE 1,5 M, EM SOLO DE 1A CATEGORIA, LOCAIS COM BAIXO NÍVEL DE INTERFERÊNCIA. AF_02/2021</v>
          </cell>
          <cell r="D5399" t="str">
            <v>M3</v>
          </cell>
          <cell r="E5399" t="str">
            <v>5,17</v>
          </cell>
        </row>
        <row r="5400">
          <cell r="B5400">
            <v>102281</v>
          </cell>
          <cell r="C5400" t="str">
            <v>ESCAVAÇÃO MECANIZADA DE VALA COM PROF. MAIOR QUE 1,5 M ATÉ 3,0 M (MÉDIA MONTANTE E JUSANTE/UMA COMPOSIÇÃO POR TRECHO),COM ESCAVADEIRA (1,2 M3),LARG. DE 1,5 M A 2,5 M, EM SOLO DE 1A CATEGORIA, LOCAIS COM BAIXO NÍVEL DE INTERFERÊNCIA. AF_02/2021</v>
          </cell>
          <cell r="D5400" t="str">
            <v>M3</v>
          </cell>
          <cell r="E5400" t="str">
            <v>5,16</v>
          </cell>
        </row>
        <row r="5401">
          <cell r="B5401">
            <v>102282</v>
          </cell>
          <cell r="C5401" t="str">
            <v>ESCAVAÇÃO MECANIZADA DE VALA COM PROF. ATÉ 1,5 M (MÉDIA MONTANTE E JUSANTE/UMA COMPOSIÇÃO POR TRECHO), ESCAVADEIRA (0,8 M3),LARG. MENOR QUE 1,5 M, EM SOLO DE MOLE, EM LOCAIS COM ALTO NÍVEL DE INTERFERÊNCIA. AF_02/2021</v>
          </cell>
          <cell r="D5401" t="str">
            <v>M3</v>
          </cell>
          <cell r="E5401" t="str">
            <v>13,18</v>
          </cell>
        </row>
        <row r="5402">
          <cell r="B5402">
            <v>102283</v>
          </cell>
          <cell r="C5402" t="str">
            <v>ESCAVAÇÃO MECANIZADA DE VALA COM PROF. ATÉ 1,5 M (MÉDIA MONTANTE E JUSANTE/UMA COMPOSIÇÃO POR TRECHO), ESCAVADEIRA (0,8 M3), LARG. DE 1,5 M A 2,5 M, EM SOLO MOLE, EM LOCAIS COM ALTO NÍVEL DE INTERFERÊNCIA. AF_02/2021</v>
          </cell>
          <cell r="D5402" t="str">
            <v>M3</v>
          </cell>
          <cell r="E5402" t="str">
            <v>11,71</v>
          </cell>
        </row>
        <row r="5403">
          <cell r="B5403">
            <v>102284</v>
          </cell>
          <cell r="C5403" t="str">
            <v>ESCAVAÇÃO MECANIZADA DE VALA COM PROF. MAIOR QUE 1,5 M ATÉ 3,0 M (MÉDIA MONTANTE E JUSANTE/UMA COMPOSIÇÃO POR TRECHO), ESCAVADEIRA (0,8 M3), LARGURA ATÉ 1,5 M, EM SOLO MOLE, EM LOCAIS COM ALTO NÍVEL DE INTERFERÊNCIA. AF_02/2021</v>
          </cell>
          <cell r="D5403" t="str">
            <v>M3</v>
          </cell>
          <cell r="E5403" t="str">
            <v>11,34</v>
          </cell>
        </row>
        <row r="5404">
          <cell r="B5404">
            <v>102285</v>
          </cell>
          <cell r="C5404" t="str">
            <v>ESCAVAÇÃO MECANIZADA DE VALA COM PROF. MAIOR QUE 3,0 M ATÉ 4,5 M (MÉDIA MONTANTE E JUSANTE/UMA COMPOSIÇÃO POR TRECHO), ESCAVADEIRA (0,8 M3), LARG. MENOR QUE 1,5 M, EM SOLO  MOLE, EM LOCAIS COM ALTO NÍVEL DE INTERFERÊNCIA. AF_02/2021</v>
          </cell>
          <cell r="D5404" t="str">
            <v>M3</v>
          </cell>
          <cell r="E5404" t="str">
            <v>10,72</v>
          </cell>
        </row>
        <row r="5405">
          <cell r="B5405">
            <v>102286</v>
          </cell>
          <cell r="C5405" t="str">
            <v>ESCAVAÇÃO MECANIZADA DE VALA COM PROF. MAIOR QUE 4,5 M ATÉ 6,0 M (MÉDIA MONTANTE E JUSANTE/UMA COMPOSIÇÃO POR TRECHO), ESCAVADEIRA (0,8 M3),LARG. MENOR QUE 1,5 M, EM SOLO DE MOLE, EM LOCAIS COM ALTO NÍVEL DE INTERFERÊNCIA. AF_02/2021</v>
          </cell>
          <cell r="D5405" t="str">
            <v>M3</v>
          </cell>
          <cell r="E5405" t="str">
            <v>10,43</v>
          </cell>
        </row>
        <row r="5406">
          <cell r="B5406">
            <v>102287</v>
          </cell>
          <cell r="C5406" t="str">
            <v>ESCAVAÇÃO MECANIZADA DE VALA COM PROF. MAIOR QUE 1,5 M ATÉ 3,0 M (MÉDIA MONTANTE E JUSANTE/UMA COMPOSIÇÃO POR TRECHO),COM ESCAVADEIRA (1,2 M3),LARG. DE 1,5 M A 2,5 M, EM SOLO MOLE, EM LOCAIS COM ALTO NÍVEL DE INTERFERÊNCIA. AF_02/2021</v>
          </cell>
          <cell r="D5406" t="str">
            <v>M3</v>
          </cell>
          <cell r="E5406" t="str">
            <v>10,40</v>
          </cell>
        </row>
        <row r="5407">
          <cell r="B5407">
            <v>102288</v>
          </cell>
          <cell r="C5407" t="str">
            <v>ESCAVAÇÃO MECANIZADA DE VALA COM PROF. DE 3,0 M ATÉ 4,5 M (MÉDIA MONTANTE E JUSANTE/UMA COMPOSIÇÃO POR TRECHO), ESCAVADEIRA (1,2 M3), LARG. DE 1,5 M A 2,5 M, EM SOLO MOLE, EM LOCAIS COM ALTO NÍVEL DE INTERFERÊNCIA. AF_02/2021</v>
          </cell>
          <cell r="D5407" t="str">
            <v>M3</v>
          </cell>
          <cell r="E5407" t="str">
            <v>9,99</v>
          </cell>
        </row>
        <row r="5408">
          <cell r="B5408">
            <v>102289</v>
          </cell>
          <cell r="C5408" t="str">
            <v>ESCAVAÇÃO MECANIZADA DE VALA COM PROF. MAIOR QUE 4,5 M ATÉ 6,0 M (MÉDIA MONTANTE E JUSANTE/UMA COMPOSIÇÃO POR TRECHO), ESCAVADEIRA (1,2 M3), LARG. DE 1,5 M A 2,5 M, EM SOLO MOLE, EM LOCAIS COM ALTO NÍVEL DE INTERFERÊNCIA. AF_02/2021</v>
          </cell>
          <cell r="D5408" t="str">
            <v>M3</v>
          </cell>
          <cell r="E5408" t="str">
            <v>9,76</v>
          </cell>
        </row>
        <row r="5409">
          <cell r="B5409">
            <v>102290</v>
          </cell>
          <cell r="C5409" t="str">
            <v>ESCAVAÇÃO MECANIZADA DE VALA COM PROF. ATÉ 1,5 M (MÉDIA MONTANTE E JUSANTE/UMA COMPOSIÇÃO POR TRECHO), ESCAVADEIRA (0,8 M3),LARG. MENOR QUE 1,5 M, EM SOLO MOLE, LOCAIS COM BAIXO NÍVEL DE INTERFERÊNCIA. AF_02/2021</v>
          </cell>
          <cell r="D5409" t="str">
            <v>M3</v>
          </cell>
          <cell r="E5409" t="str">
            <v>7,26</v>
          </cell>
        </row>
        <row r="5410">
          <cell r="B5410">
            <v>102291</v>
          </cell>
          <cell r="C5410" t="str">
            <v>ESCAVAÇÃO MECANIZADA DE VALA COM PROF. ATÉ 1,5 M (MÉDIA MONTANTE E JUSANTE/UMA COMPOSIÇÃO POR TRECHO), ESCAVADEIRA (0,8 M3), LARG. DE 1,5 M A 2,5 M, EM SOLO MOLE, LOCAIS COM BAIXO NÍVEL DE INTERFERÊNCIA. AF_02/2021</v>
          </cell>
          <cell r="D5410" t="str">
            <v>M3</v>
          </cell>
          <cell r="E5410" t="str">
            <v>6,46</v>
          </cell>
        </row>
        <row r="5411">
          <cell r="B5411">
            <v>102292</v>
          </cell>
          <cell r="C5411" t="str">
            <v>ESCAVAÇÃO MECANIZADA DE VALA COM PROF. MAIOR QUE 1,5 M E ATÉ 3,0 M (MÉDIA MONTANTE E JUSANTE/UMA COMPOSIÇÃO POR TRECHO), ESCAVADEIRA (0,8 M3), LARG. MENOR QUE 1,5 M, EM SOLO MOLE, LOCAIS COM BAIXO NÍVEL DE INTERFERÊNCIA. AF_02/2021</v>
          </cell>
          <cell r="D5411" t="str">
            <v>M3</v>
          </cell>
          <cell r="E5411" t="str">
            <v>6,26</v>
          </cell>
        </row>
        <row r="5412">
          <cell r="B5412">
            <v>102293</v>
          </cell>
          <cell r="C5412" t="str">
            <v>ESCAVAÇÃO MECANIZADA DE VALA COM PROF.MAIOR QUE 3,0 M ATÉ 4,5 M (MÉDIA MONTANTE E JUSANTE/UMA COMPOSIÇÃO POR TRECHO), ESCAVADEIRA (0,8 M3), LARG. MENOR QUE 1,5 M, EM SOLO MOLE, LOCAIS COM BAIXO NÍVEL DE INTERFERÊNCIA. AF_02/2021</v>
          </cell>
          <cell r="D5412" t="str">
            <v>M3</v>
          </cell>
          <cell r="E5412" t="str">
            <v>5,93</v>
          </cell>
        </row>
        <row r="5413">
          <cell r="B5413">
            <v>102294</v>
          </cell>
          <cell r="C5413" t="str">
            <v>ESCAVAÇÃO MECANIZADA DE VALA COM PROF. MAIOR QUE 4,5 M ATÉ 6,0 M (MÉDIA MONTANTE E JUSANTE/UMA COMPOSIÇÃO POR TRECHO),COM ESCAVADEIRA (0,8 M3), LARG. MENOR QUE 1,5 M, EM SOLO MOLE, LOCAIS COM BAIXO NÍVEL DE INTERFERÊNCIA. AF_02/2021</v>
          </cell>
          <cell r="D5413" t="str">
            <v>M3</v>
          </cell>
          <cell r="E5413" t="str">
            <v>5,76</v>
          </cell>
        </row>
        <row r="5414">
          <cell r="B5414">
            <v>102295</v>
          </cell>
          <cell r="C5414" t="str">
            <v>ESCAVAÇÃO MECANIZADA DE VALA COM PROF. MAIOR QUE 1,5 M ATÉ 3,0 M (MÉDIA MONTANTE E JUSANTE/UMA COMPOSIÇÃO POR TRECHO),COM ESCAVADEIRA (1,2 M3), LARG. DE 1,5 M A 2,5 M, EM SOLO MOLE, LOCAIS COM BAIXO NÍVEL DE INTERFERÊNCIA. AF_02/2021</v>
          </cell>
          <cell r="D5414" t="str">
            <v>M3</v>
          </cell>
          <cell r="E5414" t="str">
            <v>5,73</v>
          </cell>
        </row>
        <row r="5415">
          <cell r="B5415">
            <v>102296</v>
          </cell>
          <cell r="C5415" t="str">
            <v>ESCAVAÇÃO MECANIZADA DE VALA COM PROF. MAIOR QUE 3,0 M ATÉ 4,5 M (MÉDIA MONTANTE E JUSANTE/UMA COMPOSIÇÃO POR TRECHO), ESCAVADEIRA (1,2 M3), LARG. DE 1,5 M A 2,5 M, EM SOLO MOLE, LOCAIS COM BAIXO NÍVEL DE INTERFERÊNCIA. AF_02/2021</v>
          </cell>
          <cell r="D5415" t="str">
            <v>M3</v>
          </cell>
          <cell r="E5415" t="str">
            <v>5,51</v>
          </cell>
        </row>
        <row r="5416">
          <cell r="B5416">
            <v>102297</v>
          </cell>
          <cell r="C5416" t="str">
            <v>ESCAVAÇÃO MECANIZADA DE VALA COM PROF. MAIOR QUE 4,5 M ATÉ 6,0 M (MÉDIA MONTANTE E JUSANTE/UMA COMPOSIÇÃO POR TRECHO), ESCAVADEIRA (1,2 M3), LARG. DE 1,5 M A 2,5 M, EM SOLO MOLE, LOCAIS COM BAIXO NÍVEL DE INTERFERÊNCIA. AF_02/2021</v>
          </cell>
          <cell r="D5416" t="str">
            <v>M3</v>
          </cell>
          <cell r="E5416" t="str">
            <v>5,39</v>
          </cell>
        </row>
        <row r="5417">
          <cell r="B5417">
            <v>102298</v>
          </cell>
          <cell r="C5417" t="str">
            <v>ESCAVAÇÃO MECANIZADA DE VALA COM PROF. ATÉ 1,5 M (MÉDIA MONTANTE E JUSANTE/UMA COMPOSIÇÃO POR TRECHO), RETROESCAV. (0,26 M3), LARG. MENOR QUE 0,8 M, EM SOLO MOLE, EM LOCAIS COM ALTO NÍVEL DE INTERFERÊNCIA. AF_02/2021</v>
          </cell>
          <cell r="D5417" t="str">
            <v>M3</v>
          </cell>
          <cell r="E5417" t="str">
            <v>15,51</v>
          </cell>
        </row>
        <row r="5418">
          <cell r="B5418">
            <v>102299</v>
          </cell>
          <cell r="C5418" t="str">
            <v>ESCAVAÇÃO MECANIZADA DE VALA COM PROF. ATÉ 1,5 M (MÉDIA MONTANTE E JUSANTE/UMA COMPOSIÇÃO POR TRECHO), RETROESCAV. (0,26 M3), LARG. DE 0,8 M A 1,5 M, EM SOLO MOLE, EM LOCAIS COM ALTO NÍVEL DE INTERFERÊNCIA. AF_02/2021</v>
          </cell>
          <cell r="D5418" t="str">
            <v>M3</v>
          </cell>
          <cell r="E5418" t="str">
            <v>13,18</v>
          </cell>
        </row>
        <row r="5419">
          <cell r="B5419">
            <v>102300</v>
          </cell>
          <cell r="C5419" t="str">
            <v>ESCAVAÇÃO MECANIZADA DE VALA COM PROF. MAIOR QUE 1,5 M ATÉ 3,0 M (MÉDIA MONTANTE E JUSANTE/UMA COMPOSIÇÃO POR TRECHO), RETROESCAV. (0,26 M3), LARG. MENOR QUE 0,8 M, EM SOLO MOLE, EM LOCAIS COM ALTO NÍVEL DE INTERFERÊNCIA. AF_02/2021</v>
          </cell>
          <cell r="D5419" t="str">
            <v>M3</v>
          </cell>
          <cell r="E5419" t="str">
            <v>13,01</v>
          </cell>
        </row>
        <row r="5420">
          <cell r="B5420">
            <v>102301</v>
          </cell>
          <cell r="C5420" t="str">
            <v>ESCAVAÇÃO MECANIZADA DE VALA COM PROF. MAIOR QUE 1,5 M ATÉ 3,0 M (MÉDIA MONTANTE E JUSANTE/UMA COMPOSIÇÃO POR TRECHO), RETROESCAV. (0,26 M3), LARG. DE 0,8 M A 1,5 M, EM SOLO MOLE, EM LOCAIS COM ALTO NÍVEL DE INTERFERÊNCIA. AF_02/2021</v>
          </cell>
          <cell r="D5420" t="str">
            <v>M3</v>
          </cell>
          <cell r="E5420" t="str">
            <v>11,84</v>
          </cell>
        </row>
        <row r="5421">
          <cell r="B5421">
            <v>102302</v>
          </cell>
          <cell r="C5421" t="str">
            <v>ESCAVAÇÃO MECANIZADA DE VALA COM PROF. ATÉ 1,5 M (MÉDIA MONTANTE E JUSANTE/UMA COMPOSIÇÃO POR TRECHO), RETROESCAV. (0,26 M3), LARG. MENOR  QUE 0,8 M, EM SOLO MOLE, LOCAIS COM BAIXO NÍVEL DE NTERFERÊNCIA.  AF_02/2021</v>
          </cell>
          <cell r="D5421" t="str">
            <v>M3</v>
          </cell>
          <cell r="E5421" t="str">
            <v>8,55</v>
          </cell>
        </row>
        <row r="5422">
          <cell r="B5422">
            <v>102303</v>
          </cell>
          <cell r="C5422" t="str">
            <v>ESCAVAÇÃO MECANIZADA DE VALA COM PROF. ATÉ 1,5 M (MÉDIA MONTANTE E JUSANTE/UMA COMPOSIÇÃO POR TRECHO), RETROESCAV. (0,26 M3), LARG. DE 0,8 M A 1,5 M, EM SOLO MOLE, LOCAIS COM BAIXO NÍVEL DE INTERFERÊNCIA. AF_02/2021</v>
          </cell>
          <cell r="D5422" t="str">
            <v>M3</v>
          </cell>
          <cell r="E5422" t="str">
            <v>7,27</v>
          </cell>
        </row>
        <row r="5423">
          <cell r="B5423">
            <v>102304</v>
          </cell>
          <cell r="C5423" t="str">
            <v>ESCAVAÇÃO MECANIZADA DE VALA COM PROF. MAIOR QUE 1,5 M ATÉ 3,0 M (MÉDIA MONTANTE E JUSANTE/UMA COMPOSIÇÃO POR TRECHO), RETROESCAV. (0,26 M3 ),LARG. MENOR QUE 0,8 M, EM SOLO MOLE, LOCAIS COM BAIXO NÍVEL DE INTERFERÊNCIA. AF_02/2021</v>
          </cell>
          <cell r="D5423" t="str">
            <v>M3</v>
          </cell>
          <cell r="E5423" t="str">
            <v>7,17</v>
          </cell>
        </row>
        <row r="5424">
          <cell r="B5424">
            <v>102305</v>
          </cell>
          <cell r="C5424" t="str">
            <v>ESCAVAÇÃO MECANIZADA DE VALA COM PROF. MAIOR QUE 1,5 M ATÉ 3,0 M (MÉDIA MONTANTE E JUSANTE/UMA COMPOSIÇÃO POR TRECHO), RETROESCAV. (0,26 M3), LARG. DE 0,8 M A 1,5 M, EM SOLO MOLE, LOCAIS COM BAIXO NÍVEL DE INTERFERÊNCIA. AF_02/2021</v>
          </cell>
          <cell r="D5424" t="str">
            <v>M3</v>
          </cell>
          <cell r="E5424" t="str">
            <v>6,53</v>
          </cell>
        </row>
        <row r="5425">
          <cell r="B5425">
            <v>102306</v>
          </cell>
          <cell r="C5425" t="str">
            <v>ESCAVAÇÃO MECANIZADA DE VALA COM PROF. ATÉ 1,5 M (MÉDIA MONTANTE E JUSANTE/UMA COMPOSIÇÃO POR TRECHO), ESCAVADEIRA (0,8 M3),LARG. ATÉ 1,5 M, EM SOLO DE 2A CATEGORIA, EM LOCAIS COM ALTO NÍVEL DE INTERFERÊNCIA.  AF_02/2021</v>
          </cell>
          <cell r="D5425" t="str">
            <v>M3</v>
          </cell>
          <cell r="E5425" t="str">
            <v>14,85</v>
          </cell>
        </row>
        <row r="5426">
          <cell r="B5426">
            <v>102307</v>
          </cell>
          <cell r="C5426" t="str">
            <v>ESCAVAÇÃO MECANIZADA DE VALA COM PROF. ATÉ 1,5 M (MÉDIA MONTANTE E JUSANTE/UMA COMPOSIÇÃO POR TRECHO), ESCAVADEIRA (0,8 M3), LARG. DE 1,5 M A 2,5 M, EM SOLO DE 2A CATEGORIA, EM LOCAIS COM ALTO NÍVEL DE INTERFERÊNCIA. AF_02/2021</v>
          </cell>
          <cell r="D5426" t="str">
            <v>M3</v>
          </cell>
          <cell r="E5426" t="str">
            <v>13,18</v>
          </cell>
        </row>
        <row r="5427">
          <cell r="B5427">
            <v>102308</v>
          </cell>
          <cell r="C5427" t="str">
            <v>ESCAVAÇÃO MECANIZADA DE VALA COM PROF. MAIOR QUE 1,5 M ATÉ 3,0 M (MÉDIA MONTANTE E JUSANTE/UMA COMPOSIÇÃO POR TRECHO), ESCAVADEIRA (0,8 M3), LARG. ATÉ 1,5 M, EM SOLO DE 2A CATEGORIA, EM LOCAIS COM ALTO NÍVEL DE INTERFERÊNCIA. AF_02/2021</v>
          </cell>
          <cell r="D5427" t="str">
            <v>M3</v>
          </cell>
          <cell r="E5427" t="str">
            <v>12,77</v>
          </cell>
        </row>
        <row r="5428">
          <cell r="B5428">
            <v>102309</v>
          </cell>
          <cell r="C5428" t="str">
            <v>ESCAVAÇÃO MECANIZADA DE VALA COM PROF. MAIOR QUE 3,0 M ATÉ 4,5 M (MÉDIA MONTANTE E JUSANTE/UMA COMPOSIÇÃO POR TRECHO), ESCAVADEIRA (0,8 M3), LARG. MENOR QUE 1,5 M, EM SOLO DE 2A CATEGORIA, EM LOCAIS COM ALTO NÍVEL DE INTERFERÊNCIA. AF_02/2021</v>
          </cell>
          <cell r="D5428" t="str">
            <v>M3</v>
          </cell>
          <cell r="E5428" t="str">
            <v>12,10</v>
          </cell>
        </row>
        <row r="5429">
          <cell r="B5429">
            <v>102310</v>
          </cell>
          <cell r="C5429" t="str">
            <v>ESCAVAÇÃO MECANIZADA DE VALA COM PROF.MAIOR QUE 4,5 M ATÉ 6,0 M (MÉDIA MONTANTE E JUSANTE/UMA COMPOSIÇÃO POR TRECHO),COM ESCAVADEIRA (0,8 M3), LARG. MENOR QUE 1,5 M, EM SOLO DE 2A CATEGORIA, EM LOCAIS COM ALTO NÍVEL DE INTERFERÊNCIA. AF_02/2021</v>
          </cell>
          <cell r="D5429" t="str">
            <v>M3</v>
          </cell>
          <cell r="E5429" t="str">
            <v>11,74</v>
          </cell>
        </row>
        <row r="5430">
          <cell r="B5430">
            <v>102311</v>
          </cell>
          <cell r="C5430" t="str">
            <v>ESCAVAÇÃO MECANIZADA DE VALA COM PROF. MAIOR QUE 1,5 M ATÉ 3,0 M (MÉDIA MONTANTE E JUSANTE/UMA COMPOSIÇÃO POR TRECHO),COM ESCAVADEIRA (1,2 M3),LARG. DE 1,5 M A 2,5 M, EM SOLO DE 2A CATEGORIA, EM LOCAIS COM ALTO NÍVEL DE INTERFERÊNCIA. AF_02/2021</v>
          </cell>
          <cell r="D5430" t="str">
            <v>M3</v>
          </cell>
          <cell r="E5430" t="str">
            <v>11,69</v>
          </cell>
        </row>
        <row r="5431">
          <cell r="B5431">
            <v>102312</v>
          </cell>
          <cell r="C5431" t="str">
            <v>ESCAVAÇÃO MECANIZADA DE VALA COM PROF. DE 3,0 M ATÉ 4,5 M (MÉDIA MONTANTE E JUSANTE/UMA COMPOSIÇÃO POR TRECHO), ESCAVADEIRA (1,2 M3), LARG. DE 1,5 M A 2,5 M, EM SOLO DE 2A CATEGORIA, EM LOCAIS COM ALTO NÍVEL DE INTERFERÊNCIA. AF_02/2021</v>
          </cell>
          <cell r="D5431" t="str">
            <v>M3</v>
          </cell>
          <cell r="E5431" t="str">
            <v>11,24</v>
          </cell>
        </row>
        <row r="5432">
          <cell r="B5432">
            <v>102313</v>
          </cell>
          <cell r="C5432" t="str">
            <v>ESCAVAÇÃO MECANIZADA DE VALA COM PROF. MAIOR QUE 4,5 M ATÉ 6,0 M (MÉDIA MONTANTE E JUSANTE/UMA COMPOSIÇÃO POR TRECHO), ESCAVADEIRA (1,2 M3), LARG. DE 1,5 M A 2,5 M, EM SOLO DE 2A CATEGORIA, EM LOCAIS COM ALTO NÍVEL DE INTERFERÊNCIA. AF_02/2021</v>
          </cell>
          <cell r="D5432" t="str">
            <v>M3</v>
          </cell>
          <cell r="E5432" t="str">
            <v>10,98</v>
          </cell>
        </row>
        <row r="5433">
          <cell r="B5433">
            <v>102314</v>
          </cell>
          <cell r="C5433" t="str">
            <v>ESCAVAÇÃO MECANIZADA DE VALA COM PROF. ATÉ 1,5 M (MÉDIA MONTANTE E JUSANTE/UMA COMPOSIÇÃO POR TRECHO),COM ESCAVADEIRA (0,8 M3), LARG. MENOR QUE 1,5 M, EM SOLO DE 2A CATEGORIA, LOCAIS COM BAIXO NÍVEL DE INTERFERÊNCIA. AF_02/2021</v>
          </cell>
          <cell r="D5433" t="str">
            <v>M3</v>
          </cell>
          <cell r="E5433" t="str">
            <v>8,20</v>
          </cell>
        </row>
        <row r="5434">
          <cell r="B5434">
            <v>102315</v>
          </cell>
          <cell r="C5434" t="str">
            <v>ESCAVAÇÃO MECANIZADA DE VALA COM PROF. ATÉ 1,5 M (MÉDIA MONTANTE E JUSANTE/UMA COMPOSIÇÃO POR TRECHO), ESCAVADEIRA (0,8 M3), LARG. DE 1,5 M A 2,5 M, EM SOLO DE 2A CATEGORIA, LOCAIS COM BAIXO NÍVEL DE INTERFERÊNCIA. AF_02/2021</v>
          </cell>
          <cell r="D5434" t="str">
            <v>M3</v>
          </cell>
          <cell r="E5434" t="str">
            <v>7,26</v>
          </cell>
        </row>
        <row r="5435">
          <cell r="B5435">
            <v>102316</v>
          </cell>
          <cell r="C5435" t="str">
            <v>ESCAVAÇÃO MECANIZADA DE VALA COM PROF. MAIOR QUE 1,5 M E ATÉ 3,0 M (MÉDIA MONTANTE E JUSANTE/UMA COMPOSIÇÃO POR TRECHO), ESCAVADEIRA (0,8 M3), LARG. MENOR QUE 1,5 M, EM SOLO DE 2A CATEGORIA, LOCAIS COM BAIXO NÍVEL DE INTERFERÊNCIA. AF_02/2021</v>
          </cell>
          <cell r="D5435" t="str">
            <v>M3</v>
          </cell>
          <cell r="E5435" t="str">
            <v>7,05</v>
          </cell>
        </row>
        <row r="5436">
          <cell r="B5436">
            <v>102317</v>
          </cell>
          <cell r="C5436" t="str">
            <v>ESCAVAÇÃO MECANIZADA DE VALA COM PROF.MAIOR QUE 3,0 M ATÉ 4,5 M (MÉDIA MONTANTE E JUSANTE/UMA COMPOSIÇÃO POR TRECHO), ESCAVADEIRA (0,8 M3), LARG. MENOR QUE 1,5 M, EM SOLO DE 2A CATEGORIA, LOCAIS COM BAIXO NÍVEL DE INTERFERÊNCIA. AF_02/2021</v>
          </cell>
          <cell r="D5436" t="str">
            <v>M3</v>
          </cell>
          <cell r="E5436" t="str">
            <v>6,65</v>
          </cell>
        </row>
        <row r="5437">
          <cell r="B5437">
            <v>102318</v>
          </cell>
          <cell r="C5437" t="str">
            <v>ESCAVAÇÃO MECANIZADA DE VALA COM PROF.MAIOR QUE 4,5 M ATÉ 6,0 M (MÉDIA MONTANTE E JUSANTE/UMA COMPOSIÇÃO POR TRECHO),COM ESCAVADEIRA (0,8 M3), LARG. MENOR QUE 1,5 M, EM SOLO DE 2A CATEGORIA, EM LOCAIS COM BAIXO NÍVEL DE INTERFERÊNCIA. AF_02/2021</v>
          </cell>
          <cell r="D5437" t="str">
            <v>M3</v>
          </cell>
          <cell r="E5437" t="str">
            <v>6,48</v>
          </cell>
        </row>
        <row r="5438">
          <cell r="B5438">
            <v>102319</v>
          </cell>
          <cell r="C5438" t="str">
            <v>ESCAVAÇÃO MECANIZADA DE VALA COM PROF. MAIOR QUE 1,5 M ATÉ 3,0 M (MÉDIA MONTANTE E JUSANTE/UMA COMPOSIÇÃO POR TRECHO),COM ESCAVADEIRA (1,2 M3),LARG. DE 1,5 M A 2,5 M, EM SOLO DE 2A CATEGORIA, LOCAIS COM BAIXO NÍVEL DE INTERFERÊNCIA. AF_02/2021</v>
          </cell>
          <cell r="D5438" t="str">
            <v>M3</v>
          </cell>
          <cell r="E5438" t="str">
            <v>6,45</v>
          </cell>
        </row>
        <row r="5439">
          <cell r="B5439">
            <v>102320</v>
          </cell>
          <cell r="C5439" t="str">
            <v>ESCAVAÇÃO MECANIZADA DE VALA COM PROF. MAIOR QUE 3,0 M ATÉ 4,5 M (MÉDIA MONTANTE E JUSANTE/UMA COMPOSIÇÃO POR TRECHO), ESCAVADEIRA (1,2 M3), LARG. DE 1,5 M A 2,5 M, EM SOLO DE 2A CATEGORIA, LOCAIS COM BAIXO NÍVEL DE INTERFERÊNCIA. AF_02/2021</v>
          </cell>
          <cell r="D5439" t="str">
            <v>M3</v>
          </cell>
          <cell r="E5439" t="str">
            <v>6,19</v>
          </cell>
        </row>
        <row r="5440">
          <cell r="B5440">
            <v>102321</v>
          </cell>
          <cell r="C5440" t="str">
            <v>ESCAVAÇÃO MECANIZADA DE VALA COM PROF. MAIOR QUE 4,5 M ATÉ 6,0 M (MÉDIA MONTANTE E JUSANTE/UMA COMPOSIÇÃO POR TRECHO), ESCAVADEIRA (1,2 M3), LARG. DE 1,5 M A 2,5 M, EM SOLO DE 2A CATEGORIA, LOCAIS COM BAIXO NÍVEL DE INTERFERÊNCIA. AF_02/2021</v>
          </cell>
          <cell r="D5440" t="str">
            <v>M3</v>
          </cell>
          <cell r="E5440" t="str">
            <v>6,06</v>
          </cell>
        </row>
        <row r="5441">
          <cell r="B5441">
            <v>102322</v>
          </cell>
          <cell r="C5441" t="str">
            <v>ESCAVAÇÃO MECANIZADA DE VALA COM PROF. ATÉ 1,5 M (MÉDIA MONTANTE E JUSANTE/UMA COMPOSIÇÃO POR TRECHO), RETROESCAV. (0,26 M3), LARG. MENOR QUE 0,8 M, EM SOLO DE 2A CATEGORIA, EM LOCAIS COM ALTO NÍVEL DE INTERFERÊNCIA. AF_02/2021</v>
          </cell>
          <cell r="D5441" t="str">
            <v>M3</v>
          </cell>
          <cell r="E5441" t="str">
            <v>17,46</v>
          </cell>
        </row>
        <row r="5442">
          <cell r="B5442">
            <v>102323</v>
          </cell>
          <cell r="C5442" t="str">
            <v>ESCAVAÇÃO MECANIZADA DE VALA COM PROF. ATÉ 1,5 M (MÉDIA MONTANTE E JUSANTE/UMA COMPOSIÇÃO POR TRECHO), RETROESCAV. (0,26 M3), LARG. DE 0,8 M A 1,5 M, EM SOLO DE 2A CATEGORIA, EM LOCAIS COM ALTO NÍVEL DE INTERFERÊNCIA. AF_02/2021</v>
          </cell>
          <cell r="D5442" t="str">
            <v>M3</v>
          </cell>
          <cell r="E5442" t="str">
            <v>14,82</v>
          </cell>
        </row>
        <row r="5443">
          <cell r="B5443">
            <v>102324</v>
          </cell>
          <cell r="C5443" t="str">
            <v>ESCAVAÇÃO MECANIZADA DE VALA COM PROF. MAIOR QUE 1,5 M ATÉ 3,0 M (MÉDIA MONTANTE E JUSANTE/UMA COMPOSIÇÃO POR TRECHO), RETROESCAV. (0,26 M3), LARG. MENOR QUE 0,8 M, EM SOLO DE 2A CATEGORIA, EM LOCAIS COM ALTO NÍVEL DE INTERFERÊNCIA. AF_02/2021</v>
          </cell>
          <cell r="D5443" t="str">
            <v>M3</v>
          </cell>
          <cell r="E5443" t="str">
            <v>14,64</v>
          </cell>
        </row>
        <row r="5444">
          <cell r="B5444">
            <v>102325</v>
          </cell>
          <cell r="C5444" t="str">
            <v>ESCAVAÇÃO MECANIZADA DE VALA COM PROF. MAIOR QUE 1,5 M ATÉ 3,0 M (MÉDIA MONTANTE E JUSANTE/UMA COMPOSIÇÃO POR TRECHO), RETROESCAV. (0,26 M3), LARG. DE 0,8 M A 1,5 M, EM SOLO DE 2A CATEGORIA, EM LOCAIS COM ALTO NÍVEL DE INTERFERÊNCIA. AF_02/2021</v>
          </cell>
          <cell r="D5444" t="str">
            <v>M3</v>
          </cell>
          <cell r="E5444" t="str">
            <v>13,33</v>
          </cell>
        </row>
        <row r="5445">
          <cell r="B5445">
            <v>102326</v>
          </cell>
          <cell r="C5445" t="str">
            <v>ESCAVAÇÃO MECANIZADA DE VALA COM PROF. ATÉ 1,5 M (MÉDIA MONTANTE E JUSANTE/UMA COMPOSIÇÃO POR TRECHO), RETROESCAV. (0,26 M3), LARGURA MENOR  QUE 0,8 M, EM SOLO DE 2A CATEGORIA, EM LOCAIS COM BAIXO NÍVEL DE NTERFERÊNCIA. AF_02/2021</v>
          </cell>
          <cell r="D5445" t="str">
            <v>M3</v>
          </cell>
          <cell r="E5445" t="str">
            <v>9,63</v>
          </cell>
        </row>
        <row r="5446">
          <cell r="B5446">
            <v>102327</v>
          </cell>
          <cell r="C5446" t="str">
            <v>ESCAVAÇÃO MECANIZADA DE VALA COM PROF. ATÉ 1,5 M (MÉDIA MONTANTE E JUSANTE/UMA COMPOSIÇÃO POR TRECHO), RETROESCAV. (0,26 M3 ), LARG. DE 0,8 M A 1,5 M, EM SOLO DE 2A CATEGORIA, EM LOCAIS COM BAIXO NÍVEL DE INTERFERÊNCIA. AF_02/2021</v>
          </cell>
          <cell r="D5446" t="str">
            <v>M3</v>
          </cell>
          <cell r="E5446" t="str">
            <v>8,18</v>
          </cell>
        </row>
        <row r="5447">
          <cell r="B5447">
            <v>102328</v>
          </cell>
          <cell r="C5447" t="str">
            <v>ESCAVAÇÃO MECANIZADA DE VALA COM PROF. MAIOR QUE 1,5 M ATÉ 3,0 M (MÉDIA MONTANTE E JUSANTE/UMA COMPOSIÇÃO POR TRECHO), RETROESCAV. (0,26 M3),LARG. MENOR QUE 0,8 M, EM SOLO DE 2A CATEGORIA, EM LOCAIS COM BAIXO NÍVEL DE INTERFERÊNCIA. AF_02/2021</v>
          </cell>
          <cell r="D5447" t="str">
            <v>M3</v>
          </cell>
          <cell r="E5447" t="str">
            <v>8,07</v>
          </cell>
        </row>
        <row r="5448">
          <cell r="B5448">
            <v>102329</v>
          </cell>
          <cell r="C5448" t="str">
            <v>ESCAVAÇÃO MECANIZADA DE VALA COM PROF. MAIOR QUE 1,5 M ATÉ 3,0 M (MÉDIA MONTANTE E JUSANTE/UMA COMPOSIÇÃO POR TRECHO), RETROESCAV. (0,26 M3), LARG. DE 0,8 M A 1,5 M, EM SOLO DE 2A CATEGORIA, EM LOCAIS COM BAIXO NÍVEL DE INTERFERÊNCIA. AF_02/2021</v>
          </cell>
          <cell r="D5448" t="str">
            <v>M3</v>
          </cell>
          <cell r="E5448" t="str">
            <v>7,35</v>
          </cell>
        </row>
        <row r="5449">
          <cell r="B5449">
            <v>94304</v>
          </cell>
          <cell r="C5449" t="str">
            <v>ATERRO MECANIZADO DE VALA COM ESCAVADEIRA HIDRÁULICA (CAPACIDADE DA CAÇAMBA: 0,8 M³ / POTÊNCIA: 111 HP), LARGURA DE 1,5 A 2,5 M, PROFUNDIDADE ATÉ 1,5 M, COM SOLO ARGILO-ARENOSO. AF_05/2016</v>
          </cell>
          <cell r="D5449" t="str">
            <v>M3</v>
          </cell>
          <cell r="E5449" t="str">
            <v>65,54</v>
          </cell>
        </row>
        <row r="5450">
          <cell r="B5450">
            <v>94305</v>
          </cell>
          <cell r="C5450" t="str">
            <v>ATERRO MECANIZADO DE VALA COM ESCAVADEIRA HIDRÁULICA (CAPACIDADE DA CAÇAMBA: 0,8 M³ / POTÊNCIA: 111 HP), LARGURA ATÉ 1,5 M, PROFUNDIDADE DE 1,5 A 3,0 M, COM SOLO ARGILO-ARENOSO. AF_05/2016</v>
          </cell>
          <cell r="D5450" t="str">
            <v>M3</v>
          </cell>
          <cell r="E5450" t="str">
            <v>62,23</v>
          </cell>
        </row>
        <row r="5451">
          <cell r="B5451">
            <v>94306</v>
          </cell>
          <cell r="C5451" t="str">
            <v>ATERRO MECANIZADO DE VALA COM ESCAVADEIRA HIDRÁULICA (CAPACIDADE DA CAÇAMBA: 0,8 M³ / POTÊNCIA: 111 HP), LARGURA DE 1,5 A 2,5 M, PROFUNDIDADE DE 1,5 A 3,0 M, COM SOLO ARGILO-ARENOSO. AF_05/2016</v>
          </cell>
          <cell r="D5451" t="str">
            <v>M3</v>
          </cell>
          <cell r="E5451" t="str">
            <v>58,07</v>
          </cell>
        </row>
        <row r="5452">
          <cell r="B5452">
            <v>94307</v>
          </cell>
          <cell r="C5452" t="str">
            <v>ATERRO MECANIZADO DE VALA COM ESCAVADEIRA HIDRÁULICA (CAPACIDADE DA CAÇAMBA: 0,8 M³ / POTÊNCIA: 111 HP), LARGURA ATÉ 1,5 M, PROFUNDIDADE DE 3,0 A 4,5 M, COM SOLO ARGILO-ARENOSO. AF_05/2016</v>
          </cell>
          <cell r="D5452" t="str">
            <v>M3</v>
          </cell>
          <cell r="E5452" t="str">
            <v>59,04</v>
          </cell>
        </row>
        <row r="5453">
          <cell r="B5453">
            <v>94308</v>
          </cell>
          <cell r="C5453" t="str">
            <v>ATERRO MECANIZADO DE VALA COM ESCAVADEIRA HIDRÁULICA (CAPACIDADE DA CAÇAMBA: 0,8 M³ / POTÊNCIA: 111 HP), LARGURA DE 1,5 A 2,5 M, PROFUNDIDADE DE 3,0 A 4,5 M, COM SOLO ARGILO-ARENOSO. AF_05/2016</v>
          </cell>
          <cell r="D5453" t="str">
            <v>M3</v>
          </cell>
          <cell r="E5453" t="str">
            <v>56,36</v>
          </cell>
        </row>
        <row r="5454">
          <cell r="B5454">
            <v>94309</v>
          </cell>
          <cell r="C5454" t="str">
            <v>ATERRO MECANIZADO DE VALA COM ESCAVADEIRA HIDRÁULICA (CAPACIDADE DA CAÇAMBA: 0,8 M³ / POTÊNCIA: 111 HP), LARGURA ATÉ 1,5 M, PROFUNDIDADE DE 4,5 A 6,0 M, COM SOLO ARGILO-ARENOSO. AF_05/2016</v>
          </cell>
          <cell r="D5454" t="str">
            <v>M3</v>
          </cell>
          <cell r="E5454" t="str">
            <v>57,60</v>
          </cell>
        </row>
        <row r="5455">
          <cell r="B5455">
            <v>94310</v>
          </cell>
          <cell r="C5455" t="str">
            <v>ATERRO MECANIZADO DE VALA COM ESCAVADEIRA HIDRÁULICA (CAPACIDADE DA CAÇAMBA: 0,8 M³ / POTÊNCIA: 111 HP), LARGURA DE 1,5 A 2,5 M, PROFUNDIDADE DE 4,5 A 6,0 M, COM SOLO ARGILO-ARENOSO. AF_05/2016</v>
          </cell>
          <cell r="D5455" t="str">
            <v>M3</v>
          </cell>
          <cell r="E5455" t="str">
            <v>55,48</v>
          </cell>
        </row>
        <row r="5456">
          <cell r="B5456">
            <v>94315</v>
          </cell>
          <cell r="C5456" t="str">
            <v>ATERRO MECANIZADO DE VALA COM RETROESCAVADEIRA (CAPACIDADE DA CAÇAMBA DA RETRO: 0,26 M³ / POTÊNCIA: 88 HP), LARGURA ATÉ 0,8 M, PROFUNDIDADE ATÉ 1,5 M, COM SOLO ARGILO-ARENOSO. AF_05/2016</v>
          </cell>
          <cell r="D5456" t="str">
            <v>M3</v>
          </cell>
          <cell r="E5456" t="str">
            <v>69,66</v>
          </cell>
        </row>
        <row r="5457">
          <cell r="B5457">
            <v>94316</v>
          </cell>
          <cell r="C5457" t="str">
            <v>ATERRO MECANIZADO DE VALA COM RETROESCAVADEIRA (CAPACIDADE DA CAÇAMBA DA RETRO: 0,26 M³ / POTÊNCIA: 88 HP), LARGURA DE 0,8 A 1,5 M, PROFUNDIDADE ATÉ 1,5 M, COM SOLO ARGILO-ARENOSO. AF_05/2016</v>
          </cell>
          <cell r="D5457" t="str">
            <v>M3</v>
          </cell>
          <cell r="E5457" t="str">
            <v>62,64</v>
          </cell>
        </row>
        <row r="5458">
          <cell r="B5458">
            <v>94317</v>
          </cell>
          <cell r="C5458" t="str">
            <v>ATERRO MECANIZADO DE VALA COM RETROESCAVADEIRA (CAPACIDADE DA CAÇAMBA DA RETRO: 0,26 M³ / POTÊNCIA: 88 HP), LARGURA ATÉ 0,8 M, PROFUNDIDADE DE 1,5 A 3,0 M, COM SOLO ARGILO-ARENOSO. AF_05/2016</v>
          </cell>
          <cell r="D5458" t="str">
            <v>M3</v>
          </cell>
          <cell r="E5458" t="str">
            <v>59,54</v>
          </cell>
        </row>
        <row r="5459">
          <cell r="B5459">
            <v>94318</v>
          </cell>
          <cell r="C5459" t="str">
            <v>ATERRO MECANIZADO DE VALA COM RETROESCAVADEIRA (CAPACIDADE DA CAÇAMBA DA RETRO: 0,26 M³ / POTÊNCIA: 88 HP), LARGURA DE 0,8 A 1,5 M, PROFUNDIDADE DE 1,5 A 3,0 M, COM SOLO ARGILO-ARENOSO. AF_05/2016</v>
          </cell>
          <cell r="D5459" t="str">
            <v>M3</v>
          </cell>
          <cell r="E5459" t="str">
            <v>55,55</v>
          </cell>
        </row>
        <row r="5460">
          <cell r="B5460">
            <v>94319</v>
          </cell>
          <cell r="C5460" t="str">
            <v>ATERRO MANUAL DE VALAS COM SOLO ARGILO-ARENOSO E COMPACTAÇÃO MECANIZADA. AF_05/2016</v>
          </cell>
          <cell r="D5460" t="str">
            <v>M3</v>
          </cell>
          <cell r="E5460" t="str">
            <v>72,13</v>
          </cell>
        </row>
        <row r="5461">
          <cell r="B5461">
            <v>94327</v>
          </cell>
          <cell r="C5461" t="str">
            <v>ATERRO MECANIZADO DE VALA COM ESCAVADEIRA HIDRÁULICA (CAPACIDADE DA CAÇAMBA: 0,8 M³ / POTÊNCIA: 111 HP), LARGURA DE 1,5 A 2,5 M, PROFUNDIDADE ATÉ 1,5 M, COM AREIA PARA ATERRO. AF_05/2016</v>
          </cell>
          <cell r="D5461" t="str">
            <v>M3</v>
          </cell>
          <cell r="E5461" t="str">
            <v>90,19</v>
          </cell>
        </row>
        <row r="5462">
          <cell r="B5462">
            <v>94328</v>
          </cell>
          <cell r="C5462" t="str">
            <v>ATERRO MECANIZADO DE VALA COM ESCAVADEIRA HIDRÁULICA (CAPACIDADE DA CAÇAMBA: 0,8 M³ / POTÊNCIA: 111 HP), LARGURA ATÉ 1,5 M, PROFUNDIDADE DE 1,5 A 3,0 M, COM AREIA PARA ATERRO. AF_05/2016</v>
          </cell>
          <cell r="D5462" t="str">
            <v>M3</v>
          </cell>
          <cell r="E5462" t="str">
            <v>86,88</v>
          </cell>
        </row>
        <row r="5463">
          <cell r="B5463">
            <v>94329</v>
          </cell>
          <cell r="C5463" t="str">
            <v>ATERRO MECANIZADO DE VALA COM ESCAVADEIRA HIDRÁULICA (CAPACIDADE DA CAÇAMBA: 0,8 M³ / POTÊNCIA: 111 HP), LARGURA DE 1,5 A 2,5 M, PROFUNDIDADE DE 1,5 A 3,0 M, COM AREIA PARA ATERRO. AF_05/2016</v>
          </cell>
          <cell r="D5463" t="str">
            <v>M3</v>
          </cell>
          <cell r="E5463" t="str">
            <v>82,72</v>
          </cell>
        </row>
        <row r="5464">
          <cell r="B5464">
            <v>94330</v>
          </cell>
          <cell r="C5464" t="str">
            <v>ATERRO MECANIZADO DE VALA COM ESCAVADEIRA HIDRÁULICA (CAPACIDADE DA CAÇAMBA: 0,8 M³ / POTÊNCIA: 111 HP), LARGURA ATÉ 1,5 M, PROFUNDIDADE DE 3,0 A 4,5 M, COM AREIA PARA ATERRO. AF_05/2016</v>
          </cell>
          <cell r="D5464" t="str">
            <v>M3</v>
          </cell>
          <cell r="E5464" t="str">
            <v>83,69</v>
          </cell>
        </row>
        <row r="5465">
          <cell r="B5465">
            <v>94331</v>
          </cell>
          <cell r="C5465" t="str">
            <v>ATERRO MECANIZADO DE VALA COM ESCAVADEIRA HIDRÁULICA (CAPACIDADE DA CAÇAMBA: 0,8 M³ / POTÊNCIA: 111 HP), LARGURA DE 1,5 A 2,5 M, PROFUNDIDADE DE 3,0 A 4,5 M, COM AREIA PARA ATERRO. AF_05/2016</v>
          </cell>
          <cell r="D5465" t="str">
            <v>M3</v>
          </cell>
          <cell r="E5465" t="str">
            <v>81,01</v>
          </cell>
        </row>
        <row r="5466">
          <cell r="B5466">
            <v>94332</v>
          </cell>
          <cell r="C5466" t="str">
            <v>ATERRO MECANIZADO DE VALA COM ESCAVADEIRA HIDRÁULICA (CAPACIDADE DA CAÇAMBA: 0,8 M³ / POTÊNCIA: 111 HP), LARGURA ATÉ 1,5 M, PROFUNDIDADE DE 4,5 A 6,0 M, COM AREIA PARA ATERRO. AF_05/2016</v>
          </cell>
          <cell r="D5466" t="str">
            <v>M3</v>
          </cell>
          <cell r="E5466" t="str">
            <v>82,25</v>
          </cell>
        </row>
        <row r="5467">
          <cell r="B5467">
            <v>94333</v>
          </cell>
          <cell r="C5467" t="str">
            <v>ATERRO MECANIZADO DE VALA COM ESCAVADEIRA HIDRÁULICA (CAPACIDADE DA CAÇAMBA: 0,8 M³ / POTÊNCIA: 111 HP), LARGURA DE 1,5 A 2,5 M, PROFUNDIDADE DE 4,5 A 6,0 M, COM AREIA PARA ATERRO. AF_05/2016</v>
          </cell>
          <cell r="D5467" t="str">
            <v>M3</v>
          </cell>
          <cell r="E5467" t="str">
            <v>80,13</v>
          </cell>
        </row>
        <row r="5468">
          <cell r="B5468">
            <v>94338</v>
          </cell>
          <cell r="C5468" t="str">
            <v>ATERRO MECANIZADO DE VALA COM RETROESCAVADEIRA (CAPACIDADE DA CAÇAMBA DA RETRO: 0,26 M³ / POTÊNCIA: 88 HP), LARGURA ATÉ 0,8 M, PROFUNDIDADE ATÉ 1,5 M, COM AREIA PARA ATERRO. AF_05/2016</v>
          </cell>
          <cell r="D5468" t="str">
            <v>M3</v>
          </cell>
          <cell r="E5468" t="str">
            <v>94,31</v>
          </cell>
        </row>
        <row r="5469">
          <cell r="B5469">
            <v>94339</v>
          </cell>
          <cell r="C5469" t="str">
            <v>ATERRO MECANIZADO DE VALA COM RETROESCAVADEIRA (CAPACIDADE DA CAÇAMBA DA RETRO: 0,26 M³ / POTÊNCIA: 88 HP), LARGURA DE 0,8 A 1,5 M, PROFUNDIDADE ATÉ 1,5 M, COM AREIA PARA ATERRO. AF_05/2016</v>
          </cell>
          <cell r="D5469" t="str">
            <v>M3</v>
          </cell>
          <cell r="E5469" t="str">
            <v>87,29</v>
          </cell>
        </row>
        <row r="5470">
          <cell r="B5470">
            <v>94340</v>
          </cell>
          <cell r="C5470" t="str">
            <v>ATERRO MECANIZADO DE VALA COM RETROESCAVADEIRA (CAPACIDADE DA CAÇAMBA DA RETRO: 0,26 M³ / POTÊNCIA: 88 HP), LARGURA ATÉ 0,8 M, PROFUNDIDADE DE 1,5 A 3,0 M, COM AREIA PARA ATERRO. AF_05/2016</v>
          </cell>
          <cell r="D5470" t="str">
            <v>M3</v>
          </cell>
          <cell r="E5470" t="str">
            <v>84,19</v>
          </cell>
        </row>
        <row r="5471">
          <cell r="B5471">
            <v>94341</v>
          </cell>
          <cell r="C5471" t="str">
            <v>ATERRO MECANIZADO DE VALA COM RETROESCAVADEIRA (CAPACIDADE DA CAÇAMBA DA RETRO: 0,26 M³ / POTÊNCIA: 88 HP), LARGURA DE 0,8 A 1,5 M, PROFUNDIDADE DE 1,5 A 3,0 M, COM AREIA PARA ATERRO. AF_05/2016</v>
          </cell>
          <cell r="D5471" t="str">
            <v>M3</v>
          </cell>
          <cell r="E5471" t="str">
            <v>80,20</v>
          </cell>
        </row>
        <row r="5472">
          <cell r="B5472">
            <v>94342</v>
          </cell>
          <cell r="C5472" t="str">
            <v>ATERRO MANUAL DE VALAS COM AREIA PARA ATERRO E COMPACTAÇÃO MECANIZADA. AF_05/2016</v>
          </cell>
          <cell r="D5472" t="str">
            <v>M3</v>
          </cell>
          <cell r="E5472" t="str">
            <v>96,78</v>
          </cell>
        </row>
        <row r="5473">
          <cell r="B5473">
            <v>96385</v>
          </cell>
          <cell r="C5473" t="str">
            <v>EXECUÇÃO E COMPACTAÇÃO DE ATERRO COM SOLO PREDOMINANTEMENTE ARGILOSO - EXCLUSIVE SOLO, ESCAVAÇÃO, CARGA E TRANSPORTE. AF_11/2019</v>
          </cell>
          <cell r="D5473" t="str">
            <v>M3</v>
          </cell>
          <cell r="E5473" t="str">
            <v>9,94</v>
          </cell>
        </row>
        <row r="5474">
          <cell r="B5474">
            <v>96386</v>
          </cell>
          <cell r="C5474" t="str">
            <v>EXECUÇÃO E COMPACTAÇÃO DE ATERRO COM SOLO PREDOMINANTEMENTE ARENOSO - EXCLUSIVE SOLO, ESCAVAÇÃO, CARGA E TRANSPORTE. AF_11/2019</v>
          </cell>
          <cell r="D5474" t="str">
            <v>M3</v>
          </cell>
          <cell r="E5474" t="str">
            <v>7,34</v>
          </cell>
        </row>
        <row r="5475">
          <cell r="B5475">
            <v>93360</v>
          </cell>
          <cell r="C5475" t="str">
            <v>REATERRO MECANIZADO DE VALA COM ESCAVADEIRA HIDRÁULICA (CAPACIDADE DA CAÇAMBA: 0,8 M³ / POTÊNCIA: 111 HP), LARGURA DE 1,5 A 2,5 M, PROFUNDIDADE ATÉ 1,5 M, COM SOLO DE 1ª CATEGORIA EM LOCAIS COM ALTO NÍVEL DE INTERFERÊNCIA. AF_04/2016</v>
          </cell>
          <cell r="D5475" t="str">
            <v>M3</v>
          </cell>
          <cell r="E5475" t="str">
            <v>20,32</v>
          </cell>
        </row>
        <row r="5476">
          <cell r="B5476">
            <v>93361</v>
          </cell>
          <cell r="C5476" t="str">
            <v>REATERRO MECANIZADO DE VALA COM ESCAVADEIRA HIDRÁULICA (CAPACIDADE DA CAÇAMBA: 0,8 M³ / POTÊNCIA: 111 HP), LARGURA ATÉ 1,5 M, PROFUNDIDADE DE 1,5 A 3,0 M, COM SOLO DE 1ª CATEGORIA EM LOCAIS COM ALTO NÍVEL DE INTERFERÊNCIA. AF_04/2016</v>
          </cell>
          <cell r="D5476" t="str">
            <v>M3</v>
          </cell>
          <cell r="E5476" t="str">
            <v>17,14</v>
          </cell>
        </row>
        <row r="5477">
          <cell r="B5477">
            <v>93362</v>
          </cell>
          <cell r="C5477" t="str">
            <v>REATERRO MECANIZADO DE VALA COM ESCAVADEIRA HIDRÁULICA (CAPACIDADE DA CAÇAMBA: 0,8 M³ / POTÊNCIA: 111 HP), LARGURA DE 1,5 A 2,5 M, PROFUNDIDADE DE 1,5 A 3,0 M, COM SOLO DE 1ª CATEGORIA EM LOCAIS COM ALTO NÍVEL DE INTERFERÊNCIA. AF_04/2016</v>
          </cell>
          <cell r="D5477" t="str">
            <v>M3</v>
          </cell>
          <cell r="E5477" t="str">
            <v>12,86</v>
          </cell>
        </row>
        <row r="5478">
          <cell r="B5478">
            <v>93363</v>
          </cell>
          <cell r="C5478" t="str">
            <v>REATERRO MECANIZADO DE VALA COM ESCAVADEIRA HIDRÁULICA (CAPACIDADE DA CAÇAMBA: 0,8 M³ / POTÊNCIA: 111 HP), LARGURA ATÉ 1,5 M, PROFUNDIDADE DE 3,0 A 4,5 M COM SOLO DE 1ª CATEGORIA EM LOCAIS COM ALTO NÍVEL DE INTERFERÊNCIA. AF_04/2016</v>
          </cell>
          <cell r="D5478" t="str">
            <v>M3</v>
          </cell>
          <cell r="E5478" t="str">
            <v>13,82</v>
          </cell>
        </row>
        <row r="5479">
          <cell r="B5479">
            <v>93364</v>
          </cell>
          <cell r="C5479" t="str">
            <v>REATERRO MECANIZADO DE VALA COM ESCAVADEIRA HIDRÁULICA (CAPACIDADE DA CAÇAMBA: 0,8 M³ / POTÊNCIA: 111 HP), LARGURA DE 1,5 A 2,5 M, PROFUNDIDADE DE 3,0  A 4,5 M, COM SOLO (SEM SUBSTITUIÇÃO) DE 1ª CATEGORIA EM LOCAIS COM ALTO NÍVEL DE INTERFERÊNCIA. AF_04/2016</v>
          </cell>
          <cell r="D5479" t="str">
            <v>M3</v>
          </cell>
          <cell r="E5479" t="str">
            <v>11,14</v>
          </cell>
        </row>
        <row r="5480">
          <cell r="B5480">
            <v>93365</v>
          </cell>
          <cell r="C5480" t="str">
            <v>REATERRO MECANIZADO DE VALA COM ESCAVADEIRA HIDRÁULICA (CAPACIDADE DA CAÇAMBA: 0,8 M³ / POTÊNCIA: 111 HP), LARGURA ATÉ 1,5 M, PROFUNDIDADE DE 4,5 A 6,0 M, COM SOLO DE 1ª CATEGORIA EM LOCAIS COM ALTO NÍVEL DE INTERFERÊNCIA. AF_04/2016</v>
          </cell>
          <cell r="D5480" t="str">
            <v>M3</v>
          </cell>
          <cell r="E5480" t="str">
            <v>12,30</v>
          </cell>
        </row>
        <row r="5481">
          <cell r="B5481">
            <v>93366</v>
          </cell>
          <cell r="C5481" t="str">
            <v>REATERRO MECANIZADO DE VALA COM ESCAVADEIRA HIDRÁULICA (CAPACIDADE DA CAÇAMBA: 0,8 M³ / POTÊNCIA: 111 HP), LARGURA DE 1,5 A 2,5 M, PROFUNDIDADE DE 4,5 A 6,0 M, COM SOLO DE 1ª CATEGORIA EM LOCAIS COM ALTO NÍVEL DE INTERFERÊNCIA. AF_04/2016</v>
          </cell>
          <cell r="D5481" t="str">
            <v>M3</v>
          </cell>
          <cell r="E5481" t="str">
            <v>10,27</v>
          </cell>
        </row>
        <row r="5482">
          <cell r="B5482">
            <v>93367</v>
          </cell>
          <cell r="C5482" t="str">
            <v>REATERRO MECANIZADO DE VALA COM ESCAVADEIRA HIDRÁULICA (CAPACIDADE DA CAÇAMBA: 0,8 M³ / POTÊNCIA: 111 HP), LARGURA DE 1,5 A 2,5 M, PROFUNDIDADE ATÉ 1,5 M, COM SOLO DE 1ª CATEGORIA EM LOCAIS COM BAIXO NÍVEL DE INTERFERÊNCIA. AF_04/2016</v>
          </cell>
          <cell r="D5482" t="str">
            <v>M3</v>
          </cell>
          <cell r="E5482" t="str">
            <v>18,92</v>
          </cell>
        </row>
        <row r="5483">
          <cell r="B5483">
            <v>93368</v>
          </cell>
          <cell r="C5483" t="str">
            <v>REATERRO MECANIZADO DE VALA COM ESCAVADEIRA HIDRÁULICA (CAPACIDADE DA CAÇAMBA: 0,8 M³ / POTÊNCIA: 111 HP), LARGURA ATÉ 1,5 M, PROFUNDIDADE DE 1,5 A 3,0 M, COM SOLO DE 1ª CATEGORIA EM LOCAIS COM BAIXO NÍVEL DE INTERFERÊNCIA. AF_04/2016</v>
          </cell>
          <cell r="D5483" t="str">
            <v>M3</v>
          </cell>
          <cell r="E5483" t="str">
            <v>15,63</v>
          </cell>
        </row>
        <row r="5484">
          <cell r="B5484">
            <v>93369</v>
          </cell>
          <cell r="C5484" t="str">
            <v>REATERRO MECANIZADO DE VALA COM ESCAVADEIRA HIDRÁULICA (CAPACIDADE DA CAÇAMBA: 0,8 M³ / POTÊNCIA: 111 HP), LARGURA DE 1,5 A 2,5 M, PROFUNDIDADE DE 1,5 A 3,0 M, COM SOLO (SEM SUBSTITUIÇÃO) DE 1ª CATEGORIA EM LOCAIS COM BAIXO NÍVEL DE INTERFERÊNCIA. AF_04/2016</v>
          </cell>
          <cell r="D5484" t="str">
            <v>M3</v>
          </cell>
          <cell r="E5484" t="str">
            <v>11,46</v>
          </cell>
        </row>
        <row r="5485">
          <cell r="B5485">
            <v>93370</v>
          </cell>
          <cell r="C5485" t="str">
            <v>REATERRO MECANIZADO DE VALA COM ESCAVADEIRA HIDRÁULICA (CAPACIDADE DA CAÇAMBA: 0,8 M³ / POTÊNCIA: 111 HP), LARGURA ATÉ 1,5 M, PROFUNDIDADE DE 3,0 A 4,5 M, COM SOLO DE 1ª CATEGORIA EM LOCAIS COM BAIXO NÍVEL DE INTERFERÊNCIA. AF_04/2016</v>
          </cell>
          <cell r="D5485" t="str">
            <v>M3</v>
          </cell>
          <cell r="E5485" t="str">
            <v>12,44</v>
          </cell>
        </row>
        <row r="5486">
          <cell r="B5486">
            <v>93371</v>
          </cell>
          <cell r="C5486" t="str">
            <v>REATERRO MECANIZADO DE VALA COM ESCAVADEIRA HIDRÁULICA (CAPACIDADE DA CAÇAMBA: 0,8 M³ / POTÊNCIA: 111 HP), LARGURA DE 1,5 A 2,5 M, PROFUNDIDADE DE 3,0 A 4,5 M, COM SOLO (SEM SUBSTITUIÇÃO) DE 1ª CATEGORIA EM LOCAIS COM BAIXO NÍVEL DE INTERFERÊNCIA. AF_04/2016</v>
          </cell>
          <cell r="D5486" t="str">
            <v>M3</v>
          </cell>
          <cell r="E5486" t="str">
            <v>9,76</v>
          </cell>
        </row>
        <row r="5487">
          <cell r="B5487">
            <v>93372</v>
          </cell>
          <cell r="C5487" t="str">
            <v>REATERRO MECANIZADO DE VALA COM ESCAVADEIRA HIDRÁULICA (CAPACIDADE DA CAÇAMBA: 0,8 M³ / POTÊNCIA: 111 HP), LARGURA ATÉ 1,5 M, PROFUNDIDADE DE 4,5 A 6,0 M, COM SOLO DE 1ª CATEGORIA EM LOCAIS COM BAIXO NÍVEL DE INTERFERÊNCIA. AF_04/2016</v>
          </cell>
          <cell r="D5487" t="str">
            <v>M3</v>
          </cell>
          <cell r="E5487" t="str">
            <v>11,00</v>
          </cell>
        </row>
        <row r="5488">
          <cell r="B5488">
            <v>93373</v>
          </cell>
          <cell r="C5488" t="str">
            <v>REATERRO MECANIZADO DE VALA COM ESCAVADEIRA HIDRÁULICA (CAPACIDADE DA CAÇAMBA: 0,8 M³ / POTÊNCIA: 111 HP), LARGURA DE 1,5 A 2,5 M, PROFUNDIDADE DE 4,5 A 6,0 M, COM SOLO (SEM SUBSTITUIÇÃO) DE 1ª CATEGORIA EM LOCAIS COM BAIXO NÍVEL DE INTERFERÊNCIA. AF_04/2016</v>
          </cell>
          <cell r="D5488" t="str">
            <v>M3</v>
          </cell>
          <cell r="E5488" t="str">
            <v>8,90</v>
          </cell>
        </row>
        <row r="5489">
          <cell r="B5489">
            <v>93374</v>
          </cell>
          <cell r="C5489" t="str">
            <v>REATERRO MECANIZADO DE VALA COM RETROESCAVADEIRA (CAPACIDADE DA CAÇAMBA DA RETRO: 0,26 M³ / POTÊNCIA: 88 HP), LARGURA ATÉ 0,8 M, PROFUNDIDADE ATÉ 1,5 M, COM SOLO (SEM SUBSTITUIÇÃO) DE 1ª CATEGORIA EM LOCAIS COM ALTO NÍVEL DE INTERFERÊNCIA. AF_04/2016</v>
          </cell>
          <cell r="D5489" t="str">
            <v>M3</v>
          </cell>
          <cell r="E5489" t="str">
            <v>21,60</v>
          </cell>
        </row>
        <row r="5490">
          <cell r="B5490">
            <v>93375</v>
          </cell>
          <cell r="C5490" t="str">
            <v>REATERRO MECANIZADO DE VALA COM RETROESCAVADEIRA (CAPACIDADE DA CAÇAMBA DA RETRO: 0,26 M³ / POTÊNCIA: 88 HP), LARGURA DE 0,8 A 1,5 M, PROFUNDIDADE ATÉ 1,5 M, COM SOLO DE 1ª CATEGORIA EM LOCAIS COM ALTO NÍVEL DE INTERFERÊNCIA. AF_04/2016</v>
          </cell>
          <cell r="D5490" t="str">
            <v>M3</v>
          </cell>
          <cell r="E5490" t="str">
            <v>16,72</v>
          </cell>
        </row>
        <row r="5491">
          <cell r="B5491">
            <v>93376</v>
          </cell>
          <cell r="C5491" t="str">
            <v>REATERRO MECANIZADO DE VALA COM RETROESCAVADEIRA (CAPACIDADE DA CAÇAMBA DA RETRO: 0,26 M³ / POTÊNCIA: 88 HP), LARGURA ATÉ 0,8 M, PROFUNDIDADE DE 1,5 A 3,0 M, COM SOLO DE 1ª CATEGORIA EM LOCAIS COM ALTO NÍVEL DE INTERFERÊNCIA. AF_04/2016</v>
          </cell>
          <cell r="D5491" t="str">
            <v>M3</v>
          </cell>
          <cell r="E5491" t="str">
            <v>13,82</v>
          </cell>
        </row>
        <row r="5492">
          <cell r="B5492">
            <v>93377</v>
          </cell>
          <cell r="C5492" t="str">
            <v>REATERRO MECANIZADO DE VALA COM RETROESCAVADEIRA (CAPACIDADE DA CAÇAMBA DA RETRO: 0,26 M³ / POTÊNCIA: 88 HP), LARGURA DE 0,8 A 1,5 M, PROFUNDIDADE DE 1,5 A 3,0 M, COM SOLO (SEM SUBSTITUIÇÃO) DE 1ª CATEGORIA EM LOCAIS COM ALTO NÍVEL DE INTERFERÊNCIA. AF_04/2016</v>
          </cell>
          <cell r="D5492" t="str">
            <v>M3</v>
          </cell>
          <cell r="E5492" t="str">
            <v>9,60</v>
          </cell>
        </row>
        <row r="5493">
          <cell r="B5493">
            <v>93378</v>
          </cell>
          <cell r="C5493" t="str">
            <v>REATERRO MECANIZADO DE VALA COM RETROESCAVADEIRA (CAPACIDADE DA CAÇAMBA DA RETRO: 0,26 M³ / POTÊNCIA: 88 HP), LARGURA ATÉ 0,8 M, PROFUNDIDADE ATÉ 1,5 M, COM SOLO DE 1ª CATEGORIA EM LOCAIS COM BAIXO NÍVEL DE INTERFERÊNCIA. AF_04/2016</v>
          </cell>
          <cell r="D5493" t="str">
            <v>M3</v>
          </cell>
          <cell r="E5493" t="str">
            <v>20,09</v>
          </cell>
        </row>
        <row r="5494">
          <cell r="B5494">
            <v>93379</v>
          </cell>
          <cell r="C5494" t="str">
            <v>REATERRO MECANIZADO DE VALA COM RETROESCAVADEIRA (CAPACIDADE DA CAÇAMBA DA RETRO: 0,26 M³ / POTÊNCIA: 88 HP), LARGURA DE 0,8 A 1,5 M, PROFUNDIDADE ATÉ 1,5 M, COM SOLO DE 1ª CATEGORIA EM LOCAIS COM BAIXO NÍVEL DE INTERFERÊNCIA. AF_04/2016</v>
          </cell>
          <cell r="D5494" t="str">
            <v>M3</v>
          </cell>
          <cell r="E5494" t="str">
            <v>15,57</v>
          </cell>
        </row>
        <row r="5495">
          <cell r="B5495">
            <v>93380</v>
          </cell>
          <cell r="C5495" t="str">
            <v>REATERRO MECANIZADO DE VALA COM RETROESCAVADEIRA (CAPACIDADE DA CAÇAMBA DA RETRO: 0,26 M³ / POTÊNCIA: 88 HP), LARGURA ATÉ 0,8 M, PROFUNDIDADE DE 1,5 A 3,0 M, COM SOLO DE 1ª CATEGORIA EM LOCAIS COM BAIXO NÍVEL DE INTERFERÊNCIA. AF_04/2016</v>
          </cell>
          <cell r="D5495" t="str">
            <v>M3</v>
          </cell>
          <cell r="E5495" t="str">
            <v>12,92</v>
          </cell>
        </row>
        <row r="5496">
          <cell r="B5496">
            <v>93381</v>
          </cell>
          <cell r="C5496" t="str">
            <v>REATERRO MECANIZADO DE VALA COM RETROESCAVADEIRA (CAPACIDADE DA CAÇAMBA DA RETRO: 0,26 M³ / POTÊNCIA: 88 HP), LARGURA DE 0,8 A 1,5 M, PROFUNDIDADE DE 1,5 A 3,0 M, COM SOLO (SEM SUBSTITUIÇÃO) DE 1ª CATEGORIA EM LOCAIS COM BAIXO NÍVEL DE INTERFERÊNCIA. AF_04/2016</v>
          </cell>
          <cell r="D5496" t="str">
            <v>M3</v>
          </cell>
          <cell r="E5496" t="str">
            <v>8,95</v>
          </cell>
        </row>
        <row r="5497">
          <cell r="B5497">
            <v>93382</v>
          </cell>
          <cell r="C5497" t="str">
            <v>REATERRO MANUAL DE VALAS COM COMPACTAÇÃO MECANIZADA. AF_04/2016</v>
          </cell>
          <cell r="D5497" t="str">
            <v>M3</v>
          </cell>
          <cell r="E5497" t="str">
            <v>25,53</v>
          </cell>
        </row>
        <row r="5498">
          <cell r="B5498">
            <v>96995</v>
          </cell>
          <cell r="C5498" t="str">
            <v>REATERRO MANUAL APILOADO COM SOQUETE. AF_10/2017</v>
          </cell>
          <cell r="D5498" t="str">
            <v>M3</v>
          </cell>
          <cell r="E5498" t="str">
            <v>42,74</v>
          </cell>
        </row>
        <row r="5499">
          <cell r="B5499">
            <v>97916</v>
          </cell>
          <cell r="C5499" t="str">
            <v>TRANSPORTE COM CAMINHÃO BASCULANTE DE 6 M³, EM VIA URBANA EM LEITO NATURAL (UNIDADE: TXKM). AF_07/2020</v>
          </cell>
          <cell r="D5499" t="str">
            <v>TXKM</v>
          </cell>
          <cell r="E5499" t="str">
            <v>2,24</v>
          </cell>
        </row>
        <row r="5500">
          <cell r="B5500">
            <v>97917</v>
          </cell>
          <cell r="C5500" t="str">
            <v>TRANSPORTE COM CAMINHÃO BASCULANTE DE 6 M³, EM VIA URBANA EM REVESTIMENTO PRIMÁRIO (UNIDADE: TXKM). AF_07/2020</v>
          </cell>
          <cell r="D5500" t="str">
            <v>TXKM</v>
          </cell>
          <cell r="E5500" t="str">
            <v>1,93</v>
          </cell>
        </row>
        <row r="5501">
          <cell r="B5501">
            <v>97918</v>
          </cell>
          <cell r="C5501" t="str">
            <v>TRANSPORTE COM CAMINHÃO BASCULANTE DE 6 M³, EM VIA URBANA PAVIMENTADA, DMT ATÉ 30 KM (UNIDADE: TXKM). AF_07/2020</v>
          </cell>
          <cell r="D5501" t="str">
            <v>TXKM</v>
          </cell>
          <cell r="E5501" t="str">
            <v>1,78</v>
          </cell>
        </row>
        <row r="5502">
          <cell r="B5502">
            <v>97919</v>
          </cell>
          <cell r="C5502" t="str">
            <v>TRANSPORTE COM CAMINHÃO BASCULANTE DE 6 M³, EM VIA URBANA PAVIMENTADA, ADICIONAL PARA DMT EXCEDENTE A 30 KM (UNIDADE: TXKM). AF_07/2020</v>
          </cell>
          <cell r="D5502" t="str">
            <v>TXKM</v>
          </cell>
          <cell r="E5502" t="str">
            <v>0,70</v>
          </cell>
        </row>
        <row r="5503">
          <cell r="B5503">
            <v>101616</v>
          </cell>
          <cell r="C5503" t="str">
            <v>PREPARO DE FUNDO DE VALA COM LARGURA MENOR QUE 1,5 M (ACERTO DO SOLO NATURAL). AF_08/2020</v>
          </cell>
          <cell r="D5503" t="str">
            <v>M2</v>
          </cell>
          <cell r="E5503" t="str">
            <v>5,15</v>
          </cell>
        </row>
        <row r="5504">
          <cell r="B5504">
            <v>101617</v>
          </cell>
          <cell r="C5504" t="str">
            <v>PREPARO DE FUNDO DE VALA COM LARGURA MAIOR OU IGUAL A 1,5 M E MENOR QUE 2,5 M (ACERTO DO SOLO NATURAL). AF_08/2020</v>
          </cell>
          <cell r="D5504" t="str">
            <v>M2</v>
          </cell>
          <cell r="E5504" t="str">
            <v>2,54</v>
          </cell>
        </row>
        <row r="5505">
          <cell r="B5505">
            <v>101618</v>
          </cell>
          <cell r="C5505" t="str">
            <v>PREPARO DE FUNDO DE VALA COM LARGURA MENOR QUE 1,5 M, COM CAMADA DE AREIA, LANÇAMENTO MANUAL. AF_08/2020</v>
          </cell>
          <cell r="D5505" t="str">
            <v>M3</v>
          </cell>
          <cell r="E5505" t="str">
            <v>227,81</v>
          </cell>
        </row>
        <row r="5506">
          <cell r="B5506">
            <v>101619</v>
          </cell>
          <cell r="C5506" t="str">
            <v>PREPARO DE FUNDO DE VALA COM LARGURA MENOR QUE 1,5 M, COM CAMADA DE BRITA, LANÇAMENTO MANUAL. AF_08/2020</v>
          </cell>
          <cell r="D5506" t="str">
            <v>M3</v>
          </cell>
          <cell r="E5506" t="str">
            <v>234,73</v>
          </cell>
        </row>
        <row r="5507">
          <cell r="B5507">
            <v>101620</v>
          </cell>
          <cell r="C5507" t="str">
            <v>PREPARO DE FUNDO DE VALA COM LARGURA MAIOR OU IGUAL A 1,5 M E MENOR QUE 2,5 M, COM CAMADA DE AREIA, LANÇAMENTO MANUAL. AF_08/2020</v>
          </cell>
          <cell r="D5507" t="str">
            <v>M3</v>
          </cell>
          <cell r="E5507" t="str">
            <v>207,24</v>
          </cell>
        </row>
        <row r="5508">
          <cell r="B5508">
            <v>101621</v>
          </cell>
          <cell r="C5508" t="str">
            <v>PREPARO DE FUNDO DE VALA COM LARGURA MAIOR OU IGUAL A 1,5 M E MENOR QUE 2,5 M, COM CAMADA DE BRITA, LANÇAMENTO MANUAL. AF_08/2020</v>
          </cell>
          <cell r="D5508" t="str">
            <v>M3</v>
          </cell>
          <cell r="E5508" t="str">
            <v>214,16</v>
          </cell>
        </row>
        <row r="5509">
          <cell r="B5509">
            <v>101622</v>
          </cell>
          <cell r="C5509" t="str">
            <v>PREPARO DE FUNDO DE VALA COM LARGURA MENOR QUE 1,5 M, COM CAMADA DE AREIA, LANÇAMENTO MECANIZADO. AF_08/2020</v>
          </cell>
          <cell r="D5509" t="str">
            <v>M3</v>
          </cell>
          <cell r="E5509" t="str">
            <v>204,90</v>
          </cell>
        </row>
        <row r="5510">
          <cell r="B5510">
            <v>101623</v>
          </cell>
          <cell r="C5510" t="str">
            <v>PREPARO DE FUNDO DE VALA COM LARGURA MENOR QUE 1,5 M, COM CAMADA DE BRITA, LANÇAMENTO MECANIZADO. AF_08/2020</v>
          </cell>
          <cell r="D5510" t="str">
            <v>M3</v>
          </cell>
          <cell r="E5510" t="str">
            <v>206,49</v>
          </cell>
        </row>
        <row r="5511">
          <cell r="B5511">
            <v>101624</v>
          </cell>
          <cell r="C5511" t="str">
            <v>PREPARO DE FUNDO DE VALA COM LARGURA MAIOR OU IGUAL A 1,5 M E MENOR QUE 2,5 M, COM CAMADA DE BRITA, LANÇAMENTO MECANIZADO. AF_08/2020</v>
          </cell>
          <cell r="D5511" t="str">
            <v>M3</v>
          </cell>
          <cell r="E5511" t="str">
            <v>169,05</v>
          </cell>
        </row>
        <row r="5512">
          <cell r="B5512">
            <v>101625</v>
          </cell>
          <cell r="C5512" t="str">
            <v>PREPARO DE FUNDO DE VALA COM LARGURA MAIOR OU IGUAL A 1,5 M E MENOR QUE 2,5 M, COM CAMADA DE AREIA, LANÇAMENTO MECANIZADO. AF_08/2020</v>
          </cell>
          <cell r="D5512" t="str">
            <v>M3</v>
          </cell>
          <cell r="E5512" t="str">
            <v>172,23</v>
          </cell>
        </row>
        <row r="5513">
          <cell r="B5513">
            <v>95606</v>
          </cell>
          <cell r="C5513" t="str">
            <v>UMIDIFICAÇÃO DE MATERIAL PARA VALAS COM CAMINHÃO PIPA 10000L. AF_11/2016</v>
          </cell>
          <cell r="D5513" t="str">
            <v>M3</v>
          </cell>
          <cell r="E5513" t="str">
            <v>2,24</v>
          </cell>
        </row>
        <row r="5514">
          <cell r="B5514">
            <v>101159</v>
          </cell>
          <cell r="C5514" t="str">
            <v>ALVENARIA DE VEDAÇÃO DE BLOCOS CERÂMICOS MACIÇOS DE 5X10X20CM (ESPESSURA 10CM) E ARGAMASSA DE ASSENTAMENTO COM PREPARO EM BETONEIRA. AF_05/2020</v>
          </cell>
          <cell r="D5514" t="str">
            <v>M2</v>
          </cell>
          <cell r="E5514" t="str">
            <v>133,61</v>
          </cell>
        </row>
        <row r="5515">
          <cell r="B5515">
            <v>103322</v>
          </cell>
          <cell r="C5515" t="str">
            <v>ALVENARIA DE VEDAÇÃO DE BLOCOS CERÂMICOS FURADOS NA VERTICAL DE 9X19X39 CM (ESPESSURA 9 CM) E ARGAMASSA DE ASSENTAMENTO COM PREPARO EM BETONEIRA. AF_12/2021</v>
          </cell>
          <cell r="D5515" t="str">
            <v>M2</v>
          </cell>
          <cell r="E5515" t="str">
            <v>58,35</v>
          </cell>
        </row>
        <row r="5516">
          <cell r="B5516">
            <v>103323</v>
          </cell>
          <cell r="C5516" t="str">
            <v>ALVENARIA DE VEDAÇÃO DE BLOCOS CERÂMICOS FURADOS NA VERTICAL DE 9X19X39 CM (ESPESSURA 9 CM) E ARGAMASSA DE ASSENTAMENTO COM PREPARO MANUAL. AF_12/2021</v>
          </cell>
          <cell r="D5516" t="str">
            <v>M2</v>
          </cell>
          <cell r="E5516" t="str">
            <v>59,54</v>
          </cell>
        </row>
        <row r="5517">
          <cell r="B5517">
            <v>103324</v>
          </cell>
          <cell r="C5517" t="str">
            <v>ALVENARIA DE VEDAÇÃO DE BLOCOS CERÂMICOS FURADOS NA VERTICAL DE 14X19X39 CM (ESPESSURA 14 CM) E ARGAMASSA DE ASSENTAMENTO COM PREPARO EM BETONEIRA. AF_12/2021</v>
          </cell>
          <cell r="D5517" t="str">
            <v>M2</v>
          </cell>
          <cell r="E5517" t="str">
            <v>77,50</v>
          </cell>
        </row>
        <row r="5518">
          <cell r="B5518">
            <v>103325</v>
          </cell>
          <cell r="C5518" t="str">
            <v>ALVENARIA DE VEDAÇÃO DE BLOCOS CERÂMICOS FURADOS NA VERTICAL DE 14X19X39 CM (ESPESSURA 14 CM) E ARGAMASSA DE ASSENTAMENTO COM PREPARO MANUAL. AF_12/2021</v>
          </cell>
          <cell r="D5518" t="str">
            <v>M2</v>
          </cell>
          <cell r="E5518" t="str">
            <v>78,84</v>
          </cell>
        </row>
        <row r="5519">
          <cell r="B5519">
            <v>103326</v>
          </cell>
          <cell r="C5519" t="str">
            <v>ALVENARIA DE VEDAÇÃO DE BLOCOS CERÂMICOS FURADOS NA VERTICAL DE 19X19X39 CM (ESPESSURA 19 CM) E ARGAMASSA DE ASSENTAMENTO COM PREPARO EM BETONEIRA. AF_12/2021</v>
          </cell>
          <cell r="D5519" t="str">
            <v>M2</v>
          </cell>
          <cell r="E5519" t="str">
            <v>94,38</v>
          </cell>
        </row>
        <row r="5520">
          <cell r="B5520">
            <v>103327</v>
          </cell>
          <cell r="C5520" t="str">
            <v>ALVENARIA DE VEDAÇÃO DE BLOCOS CERÂMICOS FURADOS NA VERTICAL DE 19X19X39 CM (ESPESSURA 19 CM) E ARGAMASSA DE ASSENTAMENTO COM PREPARO MANUAL. AF_12/2021</v>
          </cell>
          <cell r="D5520" t="str">
            <v>M2</v>
          </cell>
          <cell r="E5520" t="str">
            <v>95,95</v>
          </cell>
        </row>
        <row r="5521">
          <cell r="B5521">
            <v>103328</v>
          </cell>
          <cell r="C5521" t="str">
            <v>ALVENARIA DE VEDAÇÃO DE BLOCOS CERÂMICOS FURADOS NA HORIZONTAL DE 9X19X19 CM (ESPESSURA 9 CM) E ARGAMASSA DE ASSENTAMENTO COM PREPARO EM BETONEIRA. AF_12/2021</v>
          </cell>
          <cell r="D5521" t="str">
            <v>M2</v>
          </cell>
          <cell r="E5521" t="str">
            <v>83,30</v>
          </cell>
        </row>
        <row r="5522">
          <cell r="B5522">
            <v>103329</v>
          </cell>
          <cell r="C5522" t="str">
            <v>ALVENARIA DE VEDAÇÃO DE BLOCOS CERÂMICOS FURADOS NA HORIZONTAL DE 9X19X19 CM (ESPESSURA 9 CM) E ARGAMASSA DE ASSENTAMENTO COM PREPARO MANUAL. AF_12/2021</v>
          </cell>
          <cell r="D5522" t="str">
            <v>M2</v>
          </cell>
          <cell r="E5522" t="str">
            <v>84,33</v>
          </cell>
        </row>
        <row r="5523">
          <cell r="B5523">
            <v>103330</v>
          </cell>
          <cell r="C5523" t="str">
            <v>ALVENARIA DE VEDAÇÃO DE BLOCOS CERÂMICOS FURADOS NA HORIZONTAL DE 11,5X19X19 CM (ESPESSURA 11,5 CM) E ARGAMASSA DE ASSENTAMENTO COM PREPARO EM BETONEIRA. AF_12/2021</v>
          </cell>
          <cell r="D5523" t="str">
            <v>M2</v>
          </cell>
          <cell r="E5523" t="str">
            <v>80,25</v>
          </cell>
        </row>
        <row r="5524">
          <cell r="B5524">
            <v>103331</v>
          </cell>
          <cell r="C5524" t="str">
            <v>ALVENARIA DE VEDAÇÃO DE BLOCOS CERÂMICOS FURADOS NA HORIZONTAL DE 11,5X19X19 CM (ESPESSURA 11,5 CM) E ARGAMASSA DE ASSENTAMENTO COM PREPARO MANUAL. AF_12/2021</v>
          </cell>
          <cell r="D5524" t="str">
            <v>M2</v>
          </cell>
          <cell r="E5524" t="str">
            <v>81,36</v>
          </cell>
        </row>
        <row r="5525">
          <cell r="B5525">
            <v>103332</v>
          </cell>
          <cell r="C5525" t="str">
            <v>ALVENARIA DE VEDAÇÃO DE BLOCOS CERÂMICOS FURADOS NA HORIZONTAL DE 9X14X19 CM (ESPESSURA 9 CM) E ARGAMASSA DE ASSENTAMENTO COM PREPARO EM BETONEIRA. AF_12/2021</v>
          </cell>
          <cell r="D5525" t="str">
            <v>M2</v>
          </cell>
          <cell r="E5525" t="str">
            <v>108,56</v>
          </cell>
        </row>
        <row r="5526">
          <cell r="B5526">
            <v>103333</v>
          </cell>
          <cell r="C5526" t="str">
            <v>ALVENARIA DE VEDAÇÃO DE BLOCOS CERÂMICOS FURADOS NA HORIZONTAL DE 9X14X19 CM (ESPESSURA 9 CM) E ARGAMASSA DE ASSENTAMENTO COM PREPARO MANUAL. AF_12/2021</v>
          </cell>
          <cell r="D5526" t="str">
            <v>M2</v>
          </cell>
          <cell r="E5526" t="str">
            <v>109,75</v>
          </cell>
        </row>
        <row r="5527">
          <cell r="B5527">
            <v>103334</v>
          </cell>
          <cell r="C5527" t="str">
            <v>ALVENARIA DE VEDAÇÃO DE BLOCOS CERÂMICOS FURADOS NA HORIZONTAL DE 14X9X19 CM (ESPESSURA 14 CM, BLOCO DEITADO) E ARGAMASSA DE ASSENTAMENTO COM PREPARO EM BETONEIRA. AF_12/2021</v>
          </cell>
          <cell r="D5527" t="str">
            <v>M2</v>
          </cell>
          <cell r="E5527" t="str">
            <v>135,36</v>
          </cell>
        </row>
        <row r="5528">
          <cell r="B5528">
            <v>103335</v>
          </cell>
          <cell r="C5528" t="str">
            <v>ALVENARIA DE VEDAÇÃO DE BLOCOS CERÂMICOS FURADOS NA HORIZONTAL DE 14X9X19 CM (ESPESSURA 14 CM, BLOCO DEITADO) E ARGAMASSA DE ASSENTAMENTO COM PREPARO MANUAL. AF_12/2021</v>
          </cell>
          <cell r="D5528" t="str">
            <v>M2</v>
          </cell>
          <cell r="E5528" t="str">
            <v>137,44</v>
          </cell>
        </row>
        <row r="5529">
          <cell r="B5529">
            <v>103350</v>
          </cell>
          <cell r="C5529" t="str">
            <v>ALVENARIA DE VEDAÇÃO DE BLOCOS CERÂMICOS FURADOS NA HORIZONTAL DE 9X9X19 CM (ESPESSURA 9 CM) E ARGAMASSA DE ASSENTAMENTO COM PREPARO EM BETONEIRA. AF_12/2021</v>
          </cell>
          <cell r="D5529" t="str">
            <v>M2</v>
          </cell>
          <cell r="E5529" t="str">
            <v>165,90</v>
          </cell>
        </row>
        <row r="5530">
          <cell r="B5530">
            <v>103351</v>
          </cell>
          <cell r="C5530" t="str">
            <v>ALVENARIA DE VEDAÇÃO DE BLOCOS CERÂMICOS FURADOS NA HORIZONTAL DE 9X9X19 CM (ESPESSURA 9 CM) E ARGAMASSA DE ASSENTAMENTO COM PREPARO MANUAL. AF_12/2021</v>
          </cell>
          <cell r="D5530" t="str">
            <v>M2</v>
          </cell>
          <cell r="E5530" t="str">
            <v>167,43</v>
          </cell>
        </row>
        <row r="5531">
          <cell r="B5531">
            <v>103356</v>
          </cell>
          <cell r="C5531" t="str">
            <v>ALVENARIA DE VEDAÇÃO DE BLOCOS CERÂMICOS FURADOS NA HORIZONTAL DE 9X19X29 CM (ESPESSURA 9 CM) E ARGAMASSA DE ASSENTAMENTO COM PREPARO EM BETONEIRA. AF_12/2021</v>
          </cell>
          <cell r="D5531" t="str">
            <v>M2</v>
          </cell>
          <cell r="E5531" t="str">
            <v>54,26</v>
          </cell>
        </row>
        <row r="5532">
          <cell r="B5532">
            <v>103357</v>
          </cell>
          <cell r="C5532" t="str">
            <v>ALVENARIA DE VEDAÇÃO DE BLOCOS CERÂMICOS FURADOS NA HORIZONTAL DE 9X19X29 CM (ESPESSURA 9 CM) E ARGAMASSA DE ASSENTAMENTO COM PREPARO MANUAL. AF_12/2021</v>
          </cell>
          <cell r="D5532" t="str">
            <v>M2</v>
          </cell>
          <cell r="E5532" t="str">
            <v>55,14</v>
          </cell>
        </row>
        <row r="5533">
          <cell r="B5533">
            <v>89282</v>
          </cell>
          <cell r="C5533" t="str">
            <v>ALVENARIA ESTRUTURAL DE BLOCOS CERÂMICOS 14X19X39, (ESPESSURA DE 14 CM), PARA PAREDES COM ÁREA LÍQUIDA MENOR QUE 6M², SEM VÃOS, UTILIZANDO PALHETA E ARGAMASSA DE ASSENTAMENTO COM PREPARO EM BETONEIRA. AF_12/2014</v>
          </cell>
          <cell r="D5533" t="str">
            <v>M2</v>
          </cell>
          <cell r="E5533" t="str">
            <v>78,15</v>
          </cell>
        </row>
        <row r="5534">
          <cell r="B5534">
            <v>89283</v>
          </cell>
          <cell r="C5534" t="str">
            <v>ALVENARIA ESTRUTURAL DE BLOCOS CERÂMICOS 14X19X39, (ESPESSURA DE 14 CM), PARA PAREDES COM ÁREA LÍQUIDA MENOR QUE 6M², SEM VÃOS, UTILIZANDO PALHETA E ARGAMASSA DE ASSENTAMENTO COM PREPARO MANUAL. AF_12/2014</v>
          </cell>
          <cell r="D5534" t="str">
            <v>M2</v>
          </cell>
          <cell r="E5534" t="str">
            <v>79,54</v>
          </cell>
        </row>
        <row r="5535">
          <cell r="B5535">
            <v>89284</v>
          </cell>
          <cell r="C5535" t="str">
            <v>ALVENARIA ESTRUTURAL DE BLOCOS CERÂMICOS 14X19X39, (ESPESSURA DE 14 CM), PARA PAREDES COM ÁREA LÍQUIDA MAIOR OU IGUAL QUE 6M², SEM VÃOS, UTILIZANDO PALHETA E ARGAMASSA DE ASSENTAMENTO COM PREPARO EM BETONEIRA. AF_12/2014</v>
          </cell>
          <cell r="D5535" t="str">
            <v>M2</v>
          </cell>
          <cell r="E5535" t="str">
            <v>71,59</v>
          </cell>
        </row>
        <row r="5536">
          <cell r="B5536">
            <v>89285</v>
          </cell>
          <cell r="C5536" t="str">
            <v>ALVENARIA ESTRUTURAL DE BLOCOS CERÂMICOS 14X19X39, (ESPESSURA DE 14 CM), PARA PAREDES COM ÁREA LÍQUIDA MAIOR OU IGUAL QUE 6M², SEM VÃOS, UTILIZANDO PALHETA E ARGAMASSA DE ASSENTAMENTO COM PREPARO MANUAL. AF_12/2014</v>
          </cell>
          <cell r="D5536" t="str">
            <v>M2</v>
          </cell>
          <cell r="E5536" t="str">
            <v>72,98</v>
          </cell>
        </row>
        <row r="5537">
          <cell r="B5537">
            <v>89286</v>
          </cell>
          <cell r="C5537" t="str">
            <v>ALVENARIA ESTRUTURAL DE BLOCOS CERÂMICOS 14X19X39, (ESPESSURA DE 14 CM), PARA PAREDES COM ÁREA LÍQUIDA MENOR QUE 6M², COM VÃOS, UTILIZANDO PALHETA E ARGAMASSA DE ASSENTAMENTO COM PREPARO EM BETONEIRA. AF_12/2014</v>
          </cell>
          <cell r="D5537" t="str">
            <v>M2</v>
          </cell>
          <cell r="E5537" t="str">
            <v>82,97</v>
          </cell>
        </row>
        <row r="5538">
          <cell r="B5538">
            <v>89287</v>
          </cell>
          <cell r="C5538" t="str">
            <v>ALVENARIA ESTRUTURAL DE BLOCOS CERÂMICOS 14X19X39, (ESPESSURA DE 14 CM), PARA PAREDES COM ÁREA LÍQUIDA MENOR QUE 6M², COM VÃOS, UTILIZANDO PALHETA E ARGAMASSA DE ASSENTAMENTO COM PREPARO MANUAL. AF_12/2014</v>
          </cell>
          <cell r="D5538" t="str">
            <v>M2</v>
          </cell>
          <cell r="E5538" t="str">
            <v>84,36</v>
          </cell>
        </row>
        <row r="5539">
          <cell r="B5539">
            <v>89288</v>
          </cell>
          <cell r="C5539" t="str">
            <v>ALVENARIA ESTRUTURAL DE BLOCOS CERÂMICOS 14X19X39, (ESPESSURA DE 14 CM), PARA PAREDES COM ÁREA LÍQUIDA MAIOR OU IGUAL A 6M², COM VÃOS, UTILIZANDO PALHETA E ARGAMASSA DE ASSENTAMENTO COM PREPARO EM BETONEIRA. AF_12/2014</v>
          </cell>
          <cell r="D5539" t="str">
            <v>M2</v>
          </cell>
          <cell r="E5539" t="str">
            <v>74,31</v>
          </cell>
        </row>
        <row r="5540">
          <cell r="B5540">
            <v>89289</v>
          </cell>
          <cell r="C5540" t="str">
            <v>ALVENARIA ESTRUTURAL DE BLOCOS CERÂMICOS 14X19X39, (ESPESSURA DE 14 CM), PARA PAREDES COM ÁREA LÍQUIDA MAIOR OU IGUAL A 6M², COM VÃOS, UTILIZANDO PALHETA E ARGAMASSA DE ASSENTAMENTO COM PREPARO MANUAL. AF_12/2014</v>
          </cell>
          <cell r="D5540" t="str">
            <v>M2</v>
          </cell>
          <cell r="E5540" t="str">
            <v>75,70</v>
          </cell>
        </row>
        <row r="5541">
          <cell r="B5541">
            <v>89290</v>
          </cell>
          <cell r="C5541" t="str">
            <v>ALVENARIA ESTRUTURAL DE BLOCOS CERÂMICOS 14X19X29, (ESPESSURA DE 14 CM), PARA PAREDES COM ÁREA LÍQUIDA MENOR QUE 6M², SEM VÃOS, UTILIZANDO PALHETA E ARGAMASSA DE ASSENTAMENTO COM PREPARO EM BETONEIRA. AF_12/2014</v>
          </cell>
          <cell r="D5541" t="str">
            <v>M2</v>
          </cell>
          <cell r="E5541" t="str">
            <v>87,92</v>
          </cell>
        </row>
        <row r="5542">
          <cell r="B5542">
            <v>89291</v>
          </cell>
          <cell r="C5542" t="str">
            <v>ALVENARIA ESTRUTURAL DE BLOCOS CERÂMICOS 14X19X29, (ESPESSURA DE 14 CM), PARA PAREDES COM ÁREA LÍQUIDA MENOR QUE 6M², SEM VÃOS, UTILIZANDO PALHETA E ARGAMASSA DE ASSENTAMENTO COM PREPARO MANUAL. AF_12/2014</v>
          </cell>
          <cell r="D5542" t="str">
            <v>M2</v>
          </cell>
          <cell r="E5542" t="str">
            <v>89,46</v>
          </cell>
        </row>
        <row r="5543">
          <cell r="B5543">
            <v>89292</v>
          </cell>
          <cell r="C5543" t="str">
            <v>ALVENARIA ESTRUTURAL DE BLOCOS CERÂMICOS 14X19X29, (ESPESSURA DE 14 CM), PARA PAREDES COM ÁREA LÍQUIDA MAIOR OU IGUAL A 6M², SEM VÃOS, UTILIZANDO PALHETA E ARGAMASSA DE ASSENTAMENTO COM PREPARO EM BETONEIRA. AF_12/2014</v>
          </cell>
          <cell r="D5543" t="str">
            <v>M2</v>
          </cell>
          <cell r="E5543" t="str">
            <v>81,34</v>
          </cell>
        </row>
        <row r="5544">
          <cell r="B5544">
            <v>89293</v>
          </cell>
          <cell r="C5544" t="str">
            <v>ALVENARIA ESTRUTURAL DE BLOCOS CERÂMICOS 14X19X29, (ESPESSURA DE 14 CM), PARA PAREDES COM ÁREA LÍQUIDA MAIOR OU IGUAL A 6M2, SEM VÃOS, UTILIZANDO PALHETA E ARGAMASSA DE ASSENTAMENTO COM PREPARO MANUAL. AF_12/2014</v>
          </cell>
          <cell r="D5544" t="str">
            <v>M2</v>
          </cell>
          <cell r="E5544" t="str">
            <v>82,88</v>
          </cell>
        </row>
        <row r="5545">
          <cell r="B5545">
            <v>89294</v>
          </cell>
          <cell r="C5545" t="str">
            <v>ALVENARIA ESTRUTURAL DE BLOCOS CERÂMICOS 14X19X29, (ESPESSURA DE 14 CM), PARA PAREDES COM ÁREA LÍQUIDA MENOR QUE 6M², COM VÃOS, UTILIZANDO PALHETA E ARGAMASSA DE ASSENTAMENTO COM PREPARO EM BETONEIRA. AF_12/2014</v>
          </cell>
          <cell r="D5545" t="str">
            <v>M2</v>
          </cell>
          <cell r="E5545" t="str">
            <v>94,85</v>
          </cell>
        </row>
        <row r="5546">
          <cell r="B5546">
            <v>89295</v>
          </cell>
          <cell r="C5546" t="str">
            <v>ALVENARIA ESTRUTURAL DE BLOCOS CERÂMICOS 14X19X29, (ESPESSURA DE 14 CM), PARA PAREDES COM ÁREA LÍQUIDA MENOR QUE 6M², COM VÃOS, UTILIZANDO PALHETA E ARGAMASSA DE ASSENTAMENTO COM PREPARO MANUAL. AF_12/2014</v>
          </cell>
          <cell r="D5546" t="str">
            <v>M2</v>
          </cell>
          <cell r="E5546" t="str">
            <v>96,39</v>
          </cell>
        </row>
        <row r="5547">
          <cell r="B5547">
            <v>89296</v>
          </cell>
          <cell r="C5547" t="str">
            <v>ALVENARIA ESTRUTURAL DE BLOCOS CERÂMICOS 14X19X29, (ESPESSURA DE 14 CM), PARA PAREDES COM ÁREA LÍQUIDA MAIOR OU IGUAL A 6M², COM VÃOS, UTILIZANDO PALHETA E ARGAMASSA DE ASSENTAMENTO COM PREPARO EM BETONEIRA. AF_12/2014</v>
          </cell>
          <cell r="D5547" t="str">
            <v>M2</v>
          </cell>
          <cell r="E5547" t="str">
            <v>85,03</v>
          </cell>
        </row>
        <row r="5548">
          <cell r="B5548">
            <v>89297</v>
          </cell>
          <cell r="C5548" t="str">
            <v>ALVENARIA ESTRUTURAL DE BLOCOS CERÂMICOS 14X19X29, (ESPESSURA DE 14 CM), PARA PAREDES COM ÁREA LÍQUIDA MAIOR OU IGUAL A 6M², COM VÃOS, UTILIZANDO PALHETA E ARGAMASSA DE ASSENTAMENTO COM PREPARO MANUAL. AF_12/2014</v>
          </cell>
          <cell r="D5548" t="str">
            <v>M2</v>
          </cell>
          <cell r="E5548" t="str">
            <v>86,57</v>
          </cell>
        </row>
        <row r="5549">
          <cell r="B5549">
            <v>89298</v>
          </cell>
          <cell r="C5549" t="str">
            <v>ALVENARIA ESTRUTURAL DE BLOCOS CERÂMICOS 14X19X39, (ESPESSURA DE 14 CM), PARA PAREDES COM ÁREA LÍQUIDA MENOR QUE 6M², SEM VÃOS, UTILIZANDO COLHER DE PEDREIRO E ARGAMASSA DE ASSENTAMENTO COM PREPARO EM BETONEIRA. AF_12/2014</v>
          </cell>
          <cell r="D5549" t="str">
            <v>M2</v>
          </cell>
          <cell r="E5549" t="str">
            <v>90,04</v>
          </cell>
        </row>
        <row r="5550">
          <cell r="B5550">
            <v>89299</v>
          </cell>
          <cell r="C5550" t="str">
            <v>ALVENARIA ESTRUTURAL DE BLOCOS CERÂMICOS 14X19X39, (ESPESSURA DE 14 CM), PARA PAREDES COM ÁREA LÍQUIDA MENOR QUE 6M², SEM VÃOS, UTILIZANDO COLHER DE PEDREIRO E ARGAMASSA DE ASSENTAMENTO COM PREPARO MANUAL. AF_12/2014</v>
          </cell>
          <cell r="D5550" t="str">
            <v>M2</v>
          </cell>
          <cell r="E5550" t="str">
            <v>92,00</v>
          </cell>
        </row>
        <row r="5551">
          <cell r="B5551">
            <v>89300</v>
          </cell>
          <cell r="C5551" t="str">
            <v>ALVENARIA ESTRUTURAL DE BLOCOS CERÂMICOS 14X19X39, (ESPESSURA DE 14 CM), PARA PAREDES COM ÁREA LÍQUIDA MAIOR OU IGUAL A 6M², SEM VÃOS, UTILIZANDO COLHER DE PEDREIRO E ARGAMASSA DE ASSENTAMENTO COM PREPARO EM BETONEIRA. AF_12/2014</v>
          </cell>
          <cell r="D5551" t="str">
            <v>M2</v>
          </cell>
          <cell r="E5551" t="str">
            <v>83,50</v>
          </cell>
        </row>
        <row r="5552">
          <cell r="B5552">
            <v>89301</v>
          </cell>
          <cell r="C5552" t="str">
            <v>ALVENARIA ESTRUTURAL DE BLOCOS CERÂMICOS 14X19X39, (ESPESSURA DE 14 CM), PARA PAREDES COM ÁREA LÍQUIDA MAIOR OU IGUAL A 6M², SEM VÃOS, UTILIZANDO COLHER DE PEDREIRO E ARGAMASSA DE ASSENTAMENTO COM PREPARO MANUAL. AF_12/2014</v>
          </cell>
          <cell r="D5552" t="str">
            <v>M2</v>
          </cell>
          <cell r="E5552" t="str">
            <v>85,46</v>
          </cell>
        </row>
        <row r="5553">
          <cell r="B5553">
            <v>89302</v>
          </cell>
          <cell r="C5553" t="str">
            <v>ALVENARIA ESTRUTURAL DE BLOCOS CERÂMICOS 14X19X39, (ESPESSURA DE 14 CM), PARA PAREDES COM ÁREA LÍQUIDA MENOR QUE 6M², COM VÃOS, UTILIZANDO COLHER DE PEDREIRO E ARGAMASSA DE ASSENTAMENTO COM PREPARO EM BETONEIRA. AF_12/2014</v>
          </cell>
          <cell r="D5553" t="str">
            <v>M2</v>
          </cell>
          <cell r="E5553" t="str">
            <v>98,18</v>
          </cell>
        </row>
        <row r="5554">
          <cell r="B5554">
            <v>89303</v>
          </cell>
          <cell r="C5554" t="str">
            <v>ALVENARIA ESTRUTURAL DE BLOCOS CERÂMICOS 14X19X39, (ESPESSURA DE 14 CM), PARA PAREDES COM ÁREA LÍQUIDA MENOR QUE 6M², COM VÃOS, UTILIZANDO COLHER DE PEDREIRO E ARGAMASSA DE ASSENTAMENTO COM PREPARO MANUAL. AF_12/2014</v>
          </cell>
          <cell r="D5554" t="str">
            <v>M2</v>
          </cell>
          <cell r="E5554" t="str">
            <v>100,14</v>
          </cell>
        </row>
        <row r="5555">
          <cell r="B5555">
            <v>89304</v>
          </cell>
          <cell r="C5555" t="str">
            <v>ALVENARIA ESTRUTURAL DE BLOCOS CERÂMICOS 14X19X39, (ESPESSURA DE 14 CM), PARA PAREDES COM ÁREA LÍQUIDA MAIOR OU IGUAL A 6M², COM VÃOS, UTILIZANDO COLHER DE PEDREIRO E ARGAMASSA DE ASSENTAMENTO COM PREPARO EM BETONEIRA. AF_12/2014</v>
          </cell>
          <cell r="D5555" t="str">
            <v>M2</v>
          </cell>
          <cell r="E5555" t="str">
            <v>88,27</v>
          </cell>
        </row>
        <row r="5556">
          <cell r="B5556">
            <v>89305</v>
          </cell>
          <cell r="C5556" t="str">
            <v>ALVENARIA ESTRUTURAL DE BLOCOS CERÂMICOS 14X19X39, (ESPESSURA DE 14 CM), PARA PAREDES COM ÁREA LÍQUIDA MAIOR OU IGUAL A 6M², COM VÃOS, UTILIZANDO COLHER DE PEDREIRO E ARGAMASSA DE ASSENTAMENTO COM PREPARO MANUAL. AF_12/2014</v>
          </cell>
          <cell r="D5556" t="str">
            <v>M2</v>
          </cell>
          <cell r="E5556" t="str">
            <v>90,23</v>
          </cell>
        </row>
        <row r="5557">
          <cell r="B5557">
            <v>89306</v>
          </cell>
          <cell r="C5557" t="str">
            <v>ALVENARIA ESTRUTURAL DE BLOCOS CERÂMICOS 14X19X29, (ESPESSURA DE 14 CM), PARA PAREDES COM ÁREA LÍQUIDA MENOR QUE 6M², SEM VÃOS, UTILIZANDO COLHER DE PEDREIRO E ARGAMASSA DE ASSENTAMENTO COM PREPARO EM BETONEIRA. AF_12/2014</v>
          </cell>
          <cell r="D5557" t="str">
            <v>M2</v>
          </cell>
          <cell r="E5557" t="str">
            <v>100,15</v>
          </cell>
        </row>
        <row r="5558">
          <cell r="B5558">
            <v>89307</v>
          </cell>
          <cell r="C5558" t="str">
            <v>ALVENARIA ESTRUTURAL DE BLOCOS CERÂMICOS 14X19X29, (ESPESSURA DE 14 CM), PARA PAREDES COM ÁREA LÍQUIDA MENOR QUE 6M², SEM VÃOS, UTILIZANDO COLHER DE PEDREIRO E ARGAMASSA DE ASSENTAMENTO COM PREPARO MANUAL. AF_12/2014</v>
          </cell>
          <cell r="D5558" t="str">
            <v>M2</v>
          </cell>
          <cell r="E5558" t="str">
            <v>102,34</v>
          </cell>
        </row>
        <row r="5559">
          <cell r="B5559">
            <v>89308</v>
          </cell>
          <cell r="C5559" t="str">
            <v>ALVENARIA ESTRUTURAL DE BLOCOS CERÂMICOS 14X19X29, (ESPESSURA DE 14 CM), PARA PAREDES COM ÁREA LÍQUIDA MAIOR OU IGUAL A 6M², SEM VÃOS, UTILIZANDO COLHER DE PEDREIRO E ARGAMASSA DE ASSENTAMENTO COM PREPARO EM BETONEIRA. AF_12/2014</v>
          </cell>
          <cell r="D5559" t="str">
            <v>M2</v>
          </cell>
          <cell r="E5559" t="str">
            <v>93,57</v>
          </cell>
        </row>
        <row r="5560">
          <cell r="B5560">
            <v>89309</v>
          </cell>
          <cell r="C5560" t="str">
            <v>ALVENARIA ESTRUTURAL DE BLOCOS CERÂMICOS 14X19X29, (ESPESSURA DE 14 CM), PARA PAREDES COM ÁREA LÍQUIDA MAIOR OU IGUAL A 6M², SEM VÃOS, UTILIZANDO COLHER DE PEDREIRO E ARGAMASSA DE ASSENTAMENTO COM PREPARO MANUAL. AF_12/2014</v>
          </cell>
          <cell r="D5560" t="str">
            <v>M2</v>
          </cell>
          <cell r="E5560" t="str">
            <v>95,76</v>
          </cell>
        </row>
        <row r="5561">
          <cell r="B5561">
            <v>89310</v>
          </cell>
          <cell r="C5561" t="str">
            <v>ALVENARIA ESTRUTURAL DE BLOCOS CERÂMICOS 14X19X29, (ESPESSURA DE 14 CM), PARA PAREDES COM ÁREA LÍQUIDA MENOR QUE 6M², COM VÃOS, UTILIZANDO COLHER DE PEDREIRO E ARGAMASSA DE ASSENTAMENTO COM PREPARO EM BETONEIRA. AF_12/2014</v>
          </cell>
          <cell r="D5561" t="str">
            <v>M2</v>
          </cell>
          <cell r="E5561" t="str">
            <v>113,60</v>
          </cell>
        </row>
        <row r="5562">
          <cell r="B5562">
            <v>89311</v>
          </cell>
          <cell r="C5562" t="str">
            <v>ALVENARIA ESTRUTURAL DE BLOCOS CERÂMICOS 14X19X29, (ESPESSURA DE 14 CM), PARA PAREDES COM ÁREA LÍQUIDA MENOR QUE 6M², COM VÃOS, UTILIZANDO COLHER DE PEDREIRO E ARGAMASSA DE ASSENTAMENTO COM PREPARO MANUAL. AF_12/2014</v>
          </cell>
          <cell r="D5562" t="str">
            <v>M2</v>
          </cell>
          <cell r="E5562" t="str">
            <v>115,79</v>
          </cell>
        </row>
        <row r="5563">
          <cell r="B5563">
            <v>89312</v>
          </cell>
          <cell r="C5563" t="str">
            <v>ALVENARIA ESTRUTURAL DE BLOCOS CERÂMICOS 14X19X29, (ESPESSURA DE 14 CM), PARA PAREDES COM ÁREA LÍQUIDA MAIOR OU IGUAL A 6M², COM VÃOS, UTILIZANDO COLHER DE PEDREIRO E ARGAMASSA DE ASSENTAMENTO COM PREPARO EM BETONEIRA. AF_12/2014</v>
          </cell>
          <cell r="D5563" t="str">
            <v>M2</v>
          </cell>
          <cell r="E5563" t="str">
            <v>99,32</v>
          </cell>
        </row>
        <row r="5564">
          <cell r="B5564">
            <v>89313</v>
          </cell>
          <cell r="C5564" t="str">
            <v>ALVENARIA ESTRUTURAL DE BLOCOS CERÂMICOS 14X19X29, (ESPESSURA DE 14 CM), PARA PAREDES COM ÁREA LÍQUIDA MAIOR OU IGUAL A 6M², COM VÃOS, UTILIZANDO COLHER DE PEDREIRO E ARGAMASSA DE ASSENTAMENTO COM PREPARO MANUAL. AF_12/2014</v>
          </cell>
          <cell r="D5564" t="str">
            <v>M2</v>
          </cell>
          <cell r="E5564" t="str">
            <v>101,51</v>
          </cell>
        </row>
        <row r="5565">
          <cell r="B5565">
            <v>101157</v>
          </cell>
          <cell r="C5565" t="str">
            <v>ALVENARIA DE VEDAÇÃO DE BLOCOS DE GESSO DE 7X50X66CM (ESPESSURA 7CM). AF_05/2020</v>
          </cell>
          <cell r="D5565" t="str">
            <v>M2</v>
          </cell>
          <cell r="E5565" t="str">
            <v>69,43</v>
          </cell>
        </row>
        <row r="5566">
          <cell r="B5566">
            <v>101158</v>
          </cell>
          <cell r="C5566" t="str">
            <v>ALVENARIA DE VEDAÇÃO DE BLOCOS DE GESSO DE 10X50X66CM (ESPESSURA 10CM). AF_05/2020</v>
          </cell>
          <cell r="D5566" t="str">
            <v>M2</v>
          </cell>
          <cell r="E5566" t="str">
            <v>91,77</v>
          </cell>
        </row>
        <row r="5567">
          <cell r="B5567">
            <v>101162</v>
          </cell>
          <cell r="C5567" t="str">
            <v>ALVENARIA DE VEDAÇÃO COM ELEMENTO VAZADO DE CERÂMICA (COBOGÓ) DE 7X20X20CM E ARGAMASSA DE ASSENTAMENTO COM PREPARO EM BETONEIRA. AF_05/2020</v>
          </cell>
          <cell r="D5567" t="str">
            <v>M2</v>
          </cell>
          <cell r="E5567" t="str">
            <v>151,03</v>
          </cell>
        </row>
        <row r="5568">
          <cell r="B5568">
            <v>103316</v>
          </cell>
          <cell r="C5568" t="str">
            <v>ALVENARIA DE VEDAÇÃO DE BLOCOS VAZADOS DE CONCRETO DE 9X19X39 CM (ESPESSURA 9 CM) E ARGAMASSA DE ASSENTAMENTO COM PREPARO EM BETONEIRA. AF_12/2021</v>
          </cell>
          <cell r="D5568" t="str">
            <v>M2</v>
          </cell>
          <cell r="E5568" t="str">
            <v>67,27</v>
          </cell>
        </row>
        <row r="5569">
          <cell r="B5569">
            <v>103317</v>
          </cell>
          <cell r="C5569" t="str">
            <v>ALVENARIA DE VEDAÇÃO DE BLOCOS VAZADOS DE CONCRETO DE 9X19X39 CM (ESPESSURA 9 CM) E ARGAMASSA DE ASSENTAMENTO COM PREPARO MANUAL. AF_12/2021</v>
          </cell>
          <cell r="D5569" t="str">
            <v>M2</v>
          </cell>
          <cell r="E5569" t="str">
            <v>68,26</v>
          </cell>
        </row>
        <row r="5570">
          <cell r="B5570">
            <v>103318</v>
          </cell>
          <cell r="C5570" t="str">
            <v>ALVENARIA DE VEDAÇÃO DE BLOCOS VAZADOS DE CONCRETO DE 14X19X39 CM (ESPESSURA 14 CM)  E ARGAMASSA DE ASSENTAMENTO COM PREPARO EM BETONEIRA. AF_12/2021</v>
          </cell>
          <cell r="D5570" t="str">
            <v>M2</v>
          </cell>
          <cell r="E5570" t="str">
            <v>87,16</v>
          </cell>
        </row>
        <row r="5571">
          <cell r="B5571">
            <v>103319</v>
          </cell>
          <cell r="C5571" t="str">
            <v>ALVENARIA DE VEDAÇÃO DE BLOCOS VAZADOS DE CONCRETO DE 14X19X39 CM (ESPESSURA 14 CM) E ARGAMASSA DE ASSENTAMENTO COM PREPARO MANUAL. AF_12/2021</v>
          </cell>
          <cell r="D5571" t="str">
            <v>M2</v>
          </cell>
          <cell r="E5571" t="str">
            <v>88,32</v>
          </cell>
        </row>
        <row r="5572">
          <cell r="B5572">
            <v>103320</v>
          </cell>
          <cell r="C5572" t="str">
            <v>ALVENARIA DE VEDAÇÃO DE BLOCOS VAZADOS DE CONCRETO DE 19X19X39 CM (ESPESSURA 19 CM) E ARGAMASSA DE ASSENTAMENTO COM PREPARO EM BETONEIRA. AF_12/2021</v>
          </cell>
          <cell r="D5572" t="str">
            <v>M2</v>
          </cell>
          <cell r="E5572" t="str">
            <v>105,57</v>
          </cell>
        </row>
        <row r="5573">
          <cell r="B5573">
            <v>103321</v>
          </cell>
          <cell r="C5573" t="str">
            <v>ALVENARIA DE VEDAÇÃO DE BLOCOS VAZADOS DE CONCRETO DE 19X19X39 CM (ESPESSURA 19 CM) E ARGAMASSA DE ASSENTAMENTO COM PREPARO MANUAL. AF_12/2021</v>
          </cell>
          <cell r="D5573" t="str">
            <v>M2</v>
          </cell>
          <cell r="E5573" t="str">
            <v>107,02</v>
          </cell>
        </row>
        <row r="5574">
          <cell r="B5574">
            <v>103336</v>
          </cell>
          <cell r="C5574" t="str">
            <v>ALVENARIA DE VEDAÇÃO DE BLOCOS  VAZADOS DE CONCRETO APARENTE DE 9X19X39 CM (ESPESSURA 9 CM) E ARGAMASSA DE ASSENTAMENTO COM PREPARO EM BETONEIRA. AF_12/2021</v>
          </cell>
          <cell r="D5574" t="str">
            <v>M2</v>
          </cell>
          <cell r="E5574" t="str">
            <v>74,84</v>
          </cell>
        </row>
        <row r="5575">
          <cell r="B5575">
            <v>103337</v>
          </cell>
          <cell r="C5575" t="str">
            <v>ALVENARIA DE VEDAÇÃO DE BLOCOS  VAZADOS DE CONCRETO APARENTE DE 9X19X39 CM (ESPESSURA 9 CM) E ARGAMASSA DE ASSENTAMENTO COM PREPARO MANUAL. AF_12/2021</v>
          </cell>
          <cell r="D5575" t="str">
            <v>M2</v>
          </cell>
          <cell r="E5575" t="str">
            <v>75,83</v>
          </cell>
        </row>
        <row r="5576">
          <cell r="B5576">
            <v>103338</v>
          </cell>
          <cell r="C5576" t="str">
            <v>ALVENARIA DE VEDAÇÃO DE BLOCOS  VAZADOS DE CONCRETO APARENTE DE 14X19X39 CM (ESPESSURA 14 CM) E ARGAMASSA DE ASSENTAMENTO COM PREPARO EM BETONEIRA. AF_12/2021</v>
          </cell>
          <cell r="D5576" t="str">
            <v>M2</v>
          </cell>
          <cell r="E5576" t="str">
            <v>98,31</v>
          </cell>
        </row>
        <row r="5577">
          <cell r="B5577">
            <v>103339</v>
          </cell>
          <cell r="C5577" t="str">
            <v>ALVENARIA DE VEDAÇÃO DE BLOCOS  VAZADOS DE CONCRETO APARENTE DE 14X19X39 CM (ESPESSURA 14 CM) E ARGAMASSA DE ASSENTAMENTO COM PREPARO MANUAL. AF_12/2021</v>
          </cell>
          <cell r="D5577" t="str">
            <v>M2</v>
          </cell>
          <cell r="E5577" t="str">
            <v>99,47</v>
          </cell>
        </row>
        <row r="5578">
          <cell r="B5578">
            <v>103340</v>
          </cell>
          <cell r="C5578" t="str">
            <v>ALVENARIA DE VEDAÇÃO DE BLOCOS  VAZADOS DE CONCRETO APARENTE DE 19X19X39 CM (ESPESSURA 19 CM) E ARGAMASSA DE ASSENTAMENTO COM PREPARO EM BETONEIRA. AF_12/2021</v>
          </cell>
          <cell r="D5578" t="str">
            <v>M2</v>
          </cell>
          <cell r="E5578" t="str">
            <v>119,89</v>
          </cell>
        </row>
        <row r="5579">
          <cell r="B5579">
            <v>103341</v>
          </cell>
          <cell r="C5579" t="str">
            <v>ALVENARIA DE VEDAÇÃO DE BLOCOS  VAZADOS DE CONCRETO APARENTE DE 19X19X39 CM (ESPESSURA 19 CM) E ARGAMASSA DE ASSENTAMENTO COM PREPARO MANUAL. AF_12/2021</v>
          </cell>
          <cell r="D5579" t="str">
            <v>M2</v>
          </cell>
          <cell r="E5579" t="str">
            <v>121,34</v>
          </cell>
        </row>
        <row r="5580">
          <cell r="B5580">
            <v>103342</v>
          </cell>
          <cell r="C5580" t="str">
            <v>ALVENARIA DE VEDAÇÃO DE BLOCOS  VAZADOS DE CONCRETO DE 14X19X29 CM (ESPESSURA 14 CM) E ARGAMASSA DE ASSENTAMENTO COM PREPARO EM BETONEIRA. AF_12/2021</v>
          </cell>
          <cell r="D5580" t="str">
            <v>M2</v>
          </cell>
          <cell r="E5580" t="str">
            <v>101,88</v>
          </cell>
        </row>
        <row r="5581">
          <cell r="B5581">
            <v>103343</v>
          </cell>
          <cell r="C5581" t="str">
            <v>ALVENARIA DE VEDAÇÃO DE BLOCOS  VAZADOS DE CONCRETO DE 14X19X29 CM (ESPESSURA 14 CM) E ARGAMASSA DE ASSENTAMENTO COM PREPARO MANUAL. AF_12/2021</v>
          </cell>
          <cell r="D5581" t="str">
            <v>M2</v>
          </cell>
          <cell r="E5581" t="str">
            <v>103,17</v>
          </cell>
        </row>
        <row r="5582">
          <cell r="B5582">
            <v>89453</v>
          </cell>
          <cell r="C5582" t="str">
            <v>ALVENARIA DE BLOCOS DE CONCRETO ESTRUTURAL 14X19X39 CM, (ESPESSURA 14 CM), FBK = 4,5 MPA, PARA PAREDES COM ÁREA LÍQUIDA MENOR QUE 6M², SEM VÃOS, UTILIZANDO PALHETA. AF_12/2014</v>
          </cell>
          <cell r="D5582" t="str">
            <v>M2</v>
          </cell>
          <cell r="E5582" t="str">
            <v>81,56</v>
          </cell>
        </row>
        <row r="5583">
          <cell r="B5583">
            <v>89454</v>
          </cell>
          <cell r="C5583" t="str">
            <v>ALVENARIA DE BLOCOS DE CONCRETO ESTRUTURAL 14X19X39 CM, (ESPESSURA 14 CM), FBK = 4,5 MPA, PARA PAREDES COM ÁREA LÍQUIDA MAIOR OU IGUAL A 6M², SEM VÃOS, UTILIZANDO PALHETA. AF_12/2014</v>
          </cell>
          <cell r="D5583" t="str">
            <v>M2</v>
          </cell>
          <cell r="E5583" t="str">
            <v>77,37</v>
          </cell>
        </row>
        <row r="5584">
          <cell r="B5584">
            <v>89455</v>
          </cell>
          <cell r="C5584" t="str">
            <v>ALVENARIA DE BLOCOS DE CONCRETO ESTRUTURAL 14X19X39 CM, (ESPESSURA 14 CM) FBK = 14,0 MPA, PARA PAREDES COM ÁREA LÍQUIDA MENOR QUE 6M², SEM VÃOS, UTILIZANDO PALHETA. AF_12/2014</v>
          </cell>
          <cell r="D5584" t="str">
            <v>M2</v>
          </cell>
          <cell r="E5584" t="str">
            <v>101,34</v>
          </cell>
        </row>
        <row r="5585">
          <cell r="B5585">
            <v>89456</v>
          </cell>
          <cell r="C5585" t="str">
            <v>ALVENARIA DE BLOCOS DE CONCRETO ESTRUTURAL 14X19X39 CM, (ESPESSURA 14 CM) FBK = 14,0 MPA, PARA PAREDES COM ÁREA LÍQUIDA MAIOR OU IGUAL A 6M², SEM VÃOS, UTILIZANDO PALHETA. AF_12/2014</v>
          </cell>
          <cell r="D5585" t="str">
            <v>M2</v>
          </cell>
          <cell r="E5585" t="str">
            <v>96,64</v>
          </cell>
        </row>
        <row r="5586">
          <cell r="B5586">
            <v>89457</v>
          </cell>
          <cell r="C5586" t="str">
            <v>ALVENARIA DE BLOCOS DE CONCRETO ESTRUTURAL 14X19X39 CM, (ESPESSURA 14 CM), FBK = 4,5 MPA, PARA PAREDES COM ÁREA LÍQUIDA MENOR QUE 6M², COM VÃOS, UTILIZANDO PALHETA. AF_12/2014</v>
          </cell>
          <cell r="D5586" t="str">
            <v>M2</v>
          </cell>
          <cell r="E5586" t="str">
            <v>85,96</v>
          </cell>
        </row>
        <row r="5587">
          <cell r="B5587">
            <v>89458</v>
          </cell>
          <cell r="C5587" t="str">
            <v>ALVENARIA DE BLOCOS DE CONCRETO ESTRUTURAL 14X19X39 CM, (ESPESSURA 14 CM), FBK = 4,5 MPA, PARA PAREDES COM ÁREA LÍQUIDA MAIOR OU IGUAL A 6M², COM VÃOS, UTILIZANDO PALHETA. AF_12/2014</v>
          </cell>
          <cell r="D5587" t="str">
            <v>M2</v>
          </cell>
          <cell r="E5587" t="str">
            <v>79,92</v>
          </cell>
        </row>
        <row r="5588">
          <cell r="B5588">
            <v>89459</v>
          </cell>
          <cell r="C5588" t="str">
            <v>ALVENARIA DE BLOCOS DE CONCRETO ESTRUTURAL 14X19X39 CM, (ESPESSURA 14 CM) FBK = 14,0 MPA, PARA PAREDES COM ÁREA LÍQUIDA MENOR QUE 6M², COM VÃOS, UTILIZANDO PALHETA. AF_12/2014</v>
          </cell>
          <cell r="D5588" t="str">
            <v>M2</v>
          </cell>
          <cell r="E5588" t="str">
            <v>106,09</v>
          </cell>
        </row>
        <row r="5589">
          <cell r="B5589">
            <v>89460</v>
          </cell>
          <cell r="C5589" t="str">
            <v>ALVENARIA DE BLOCOS DE CONCRETO ESTRUTURAL 14X19X39 CM, (ESPESSURA 14 CM) FBK = 14,0 MPA, PARA PAREDES COM ÁREA LÍQUIDA MAIOR OU IGUAL A 6M², COM VÃOS, UTILIZANDO PALHETA. AF_12/2014</v>
          </cell>
          <cell r="D5589" t="str">
            <v>M2</v>
          </cell>
          <cell r="E5589" t="str">
            <v>99,50</v>
          </cell>
        </row>
        <row r="5590">
          <cell r="B5590">
            <v>89462</v>
          </cell>
          <cell r="C5590" t="str">
            <v>ALVENARIA DE BLOCOS DE CONCRETO ESTRUTURAL 14X19X29 CM, (ESPESSURA 14 CM), FBK = 4,5 MPA, PARA PAREDES COM ÁREA LÍQUIDA MENOR QUE 6M², SEM VÃOS, UTILIZANDO PALHETA. AF_12/2014</v>
          </cell>
          <cell r="D5590" t="str">
            <v>M2</v>
          </cell>
          <cell r="E5590" t="str">
            <v>97,49</v>
          </cell>
        </row>
        <row r="5591">
          <cell r="B5591">
            <v>89463</v>
          </cell>
          <cell r="C5591" t="str">
            <v>ALVENARIA DE BLOCOS DE CONCRETO ESTRUTURAL 14X19X29 CM, (ESPESSURA 14 CM), FBK = 4,5 MPA, PARA PAREDES COM ÁREA LÍQUIDA MAIOR OU IGUAL A 6M², SEM VÃOS, UTILIZANDO PALHETA. AF_12/2014</v>
          </cell>
          <cell r="D5591" t="str">
            <v>M2</v>
          </cell>
          <cell r="E5591" t="str">
            <v>93,26</v>
          </cell>
        </row>
        <row r="5592">
          <cell r="B5592">
            <v>89464</v>
          </cell>
          <cell r="C5592" t="str">
            <v>ALVENARIA DE BLOCOS DE CONCRETO ESTRUTURAL 14X19X29 CM, (ESPESSURA 14 CM) FBK = 14,0 MPA, PARA PAREDES COM ÁREA LÍQUIDA MENOR QUE 6M², SEM VÃOS, UTILIZANDO PALHETA. AF_12/2014</v>
          </cell>
          <cell r="D5592" t="str">
            <v>M2</v>
          </cell>
          <cell r="E5592" t="str">
            <v>117,45</v>
          </cell>
        </row>
        <row r="5593">
          <cell r="B5593">
            <v>89465</v>
          </cell>
          <cell r="C5593" t="str">
            <v>ALVENARIA DE BLOCOS DE CONCRETO ESTRUTURAL 14X19X29 CM, (ESPESSURA 14 CM) FBK = 14,0 MPA, PARA PAREDES COM ÁREA LÍQUIDA MAIOR OU IGUAL A 6M², SEM VÃOS, UTILIZANDO PALHETA. AF_12/2014</v>
          </cell>
          <cell r="D5593" t="str">
            <v>M2</v>
          </cell>
          <cell r="E5593" t="str">
            <v>112,84</v>
          </cell>
        </row>
        <row r="5594">
          <cell r="B5594">
            <v>89466</v>
          </cell>
          <cell r="C5594" t="str">
            <v>ALVENARIA DE BLOCOS DE CONCRETO ESTRUTURAL 14X19X29 CM, (ESPESSURA 14 CM), FBK = 4,5 MPA, PARA PAREDES COM ÁREA LÍQUIDA MENOR QUE 6M², COM VÃOS, UTILIZANDO PALHETA. AF_12/2014</v>
          </cell>
          <cell r="D5594" t="str">
            <v>M2</v>
          </cell>
          <cell r="E5594" t="str">
            <v>103,69</v>
          </cell>
        </row>
        <row r="5595">
          <cell r="B5595">
            <v>89467</v>
          </cell>
          <cell r="C5595" t="str">
            <v>ALVENARIA DE BLOCOS DE CONCRETO ESTRUTURAL 14X19X29 CM, (ESPESSURA 14 CM), FBK = 4,5 MPA, PARA PAREDES COM ÁREA LÍQUIDA MAIOR OU IGUAL A 6M², COM VÃOS, UTILIZANDO PALHETA. AF_12/2014</v>
          </cell>
          <cell r="D5595" t="str">
            <v>M2</v>
          </cell>
          <cell r="E5595" t="str">
            <v>96,88</v>
          </cell>
        </row>
        <row r="5596">
          <cell r="B5596">
            <v>89468</v>
          </cell>
          <cell r="C5596" t="str">
            <v>ALVENARIA DE BLOCOS DE CONCRETO ESTRUTURAL 14X19X29 CM, (ESPESSURA 14 CM) FBK = 14,0 MPA, PARA PAREDES COM ÁREA LÍQUIDA MENOR QUE 6M², COM VÃOS, UTILIZANDO PALHETA. AF_12/2014</v>
          </cell>
          <cell r="D5596" t="str">
            <v>M2</v>
          </cell>
          <cell r="E5596" t="str">
            <v>123,87</v>
          </cell>
        </row>
        <row r="5597">
          <cell r="B5597">
            <v>89469</v>
          </cell>
          <cell r="C5597" t="str">
            <v>ALVENARIA DE BLOCOS DE CONCRETO ESTRUTURAL 14X19X29 CM, (ESPESSURA 14 CM) FBK = 14,0 MPA, PARA PAREDES COM ÁREA LÍQUIDA MAIOR OU IGUAL A 6M², COM VÃOS, UTILIZANDO PALHETA. AF_12/2014</v>
          </cell>
          <cell r="D5597" t="str">
            <v>M2</v>
          </cell>
          <cell r="E5597" t="str">
            <v>116,72</v>
          </cell>
        </row>
        <row r="5598">
          <cell r="B5598">
            <v>89470</v>
          </cell>
          <cell r="C5598" t="str">
            <v>ALVENARIA DE BLOCOS DE CONCRETO ESTRUTURAL 14X19X39 CM, (ESPESSURA 14 CM), FBK = 4,5 MPA, PARA PAREDES COM ÁREA LÍQUIDA MENOR QUE 6M², SEM VÃOS, UTILIZANDO COLHER DE PEDREIRO. AF_12/2014</v>
          </cell>
          <cell r="D5598" t="str">
            <v>M2</v>
          </cell>
          <cell r="E5598" t="str">
            <v>95,20</v>
          </cell>
        </row>
        <row r="5599">
          <cell r="B5599">
            <v>89471</v>
          </cell>
          <cell r="C5599" t="str">
            <v>ALVENARIA DE BLOCOS DE CONCRETO ESTRUTURAL 14X19X39 CM, (ESPESSURA 14 CM), FBK = 4,5 MPA, PARA PAREDES COM ÁREA LÍQUIDA MAIOR OU IGUAL A 6M², SEM VÃOS, UTILIZANDO COLHER DE PEDREIRO. AF_12/2014</v>
          </cell>
          <cell r="D5599" t="str">
            <v>M2</v>
          </cell>
          <cell r="E5599" t="str">
            <v>91,02</v>
          </cell>
        </row>
        <row r="5600">
          <cell r="B5600">
            <v>89472</v>
          </cell>
          <cell r="C5600" t="str">
            <v>ALVENARIA DE BLOCOS DE CONCRETO ESTRUTURAL 14X19X39 CM, (ESPESSURA 14 CM) FBK = 14,0 MPA, PARA PAREDES COM ÁREA LÍQUIDA MENOR QUE 6M², SEM VÃOS, UTILIZANDO COLHER DE PEDREIRO. AF_12/2014</v>
          </cell>
          <cell r="D5600" t="str">
            <v>M2</v>
          </cell>
          <cell r="E5600" t="str">
            <v>115,05</v>
          </cell>
        </row>
        <row r="5601">
          <cell r="B5601">
            <v>89473</v>
          </cell>
          <cell r="C5601" t="str">
            <v>ALVENARIA DE BLOCOS DE CONCRETO ESTRUTURAL 14X19X39 CM, (ESPESSURA 14 CM) FBK = 14,0 MPA, PARA PAREDES COM ÁREA LÍQUIDA MAIOR OU IGUAL A 6M², SEM VÃOS, UTILIZANDO COLHER DE PEDREIRO. AF_12/2014</v>
          </cell>
          <cell r="D5601" t="str">
            <v>M2</v>
          </cell>
          <cell r="E5601" t="str">
            <v>110,58</v>
          </cell>
        </row>
        <row r="5602">
          <cell r="B5602">
            <v>89474</v>
          </cell>
          <cell r="C5602" t="str">
            <v>ALVENARIA DE BLOCOS DE CONCRETO ESTRUTURAL 14X19X39 CM, (ESPESSURA 14 CM), FBK = 4,5 MPA, PARA PAREDES COM ÁREA LÍQUIDA MENOR QUE 6M², COM VÃOS, UTILIZANDO COLHER DE PEDREIRO. AF_12/2014</v>
          </cell>
          <cell r="D5602" t="str">
            <v>M2</v>
          </cell>
          <cell r="E5602" t="str">
            <v>103,26</v>
          </cell>
        </row>
        <row r="5603">
          <cell r="B5603">
            <v>89475</v>
          </cell>
          <cell r="C5603" t="str">
            <v>ALVENARIA DE BLOCOS DE CONCRETO ESTRUTURAL 14X19X39 CM, (ESPESSURA 14 CM), FBK = 4,5 MPA, PARA PAREDES COM ÁREA LÍQUIDA MAIOR OU IGUAL A 6M², COM VÃOS, UTILIZANDO COLHER DE PEDREIRO. AF_12/2014</v>
          </cell>
          <cell r="D5603" t="str">
            <v>M2</v>
          </cell>
          <cell r="E5603" t="str">
            <v>95,58</v>
          </cell>
        </row>
        <row r="5604">
          <cell r="B5604">
            <v>89476</v>
          </cell>
          <cell r="C5604" t="str">
            <v>ALVENARIA DE BLOCOS DE CONCRETO ESTRUTURAL 14X19X39 CM, (ESPESSURA 14 CM) FBK = 14,0 MPA, PARA PAREDES COM ÁREA LÍQUIDA MENOR QUE 6M², COM VÃOS, UTILIZANDO COLHER DE PEDREIRO. AF_12/2014</v>
          </cell>
          <cell r="D5604" t="str">
            <v>M2</v>
          </cell>
          <cell r="E5604" t="str">
            <v>123,69</v>
          </cell>
        </row>
        <row r="5605">
          <cell r="B5605">
            <v>89477</v>
          </cell>
          <cell r="C5605" t="str">
            <v>ALVENARIA DE BLOCOS DE CONCRETO ESTRUTURAL 14X19X39 CM, (ESPESSURA 14 CM) FBK = 14,0 MPA, PARA PAREDES COM ÁREA LÍQUIDA MAIOR OU IGUAL A 6M², COM VÃOS, UTILIZANDO COLHER DE PEDREIRO. AF_12/2014</v>
          </cell>
          <cell r="D5605" t="str">
            <v>M2</v>
          </cell>
          <cell r="E5605" t="str">
            <v>115,67</v>
          </cell>
        </row>
        <row r="5606">
          <cell r="B5606">
            <v>89478</v>
          </cell>
          <cell r="C5606" t="str">
            <v>ALVENARIA DE BLOCOS DE CONCRETO ESTRUTURAL 14X19X29 CM, (ESPESSURA 14 CM), FBK = 4,5 MPA, PARA PAREDES COM ÁREA LÍQUIDA MENOR QUE 6M², SEM VÃOS, UTILIZANDO COLHER DE PEDREIRO. AF_12/2014</v>
          </cell>
          <cell r="D5606" t="str">
            <v>M2</v>
          </cell>
          <cell r="E5606" t="str">
            <v>111,44</v>
          </cell>
        </row>
        <row r="5607">
          <cell r="B5607">
            <v>89479</v>
          </cell>
          <cell r="C5607" t="str">
            <v>ALVENARIA DE BLOCOS DE CONCRETO ESTRUTURAL 14X19X29 CM, (ESPESSURA 14 CM), FBK = 4,5 MPA, PARA PAREDES COM ÁREA LÍQUIDA MAIOR OU IGUAL A 6M², SEM VÃOS, UTILIZANDO COLHER DE PEDREIRO. AF_12/2014</v>
          </cell>
          <cell r="D5607" t="str">
            <v>M2</v>
          </cell>
          <cell r="E5607" t="str">
            <v>107,21</v>
          </cell>
        </row>
        <row r="5608">
          <cell r="B5608">
            <v>89480</v>
          </cell>
          <cell r="C5608" t="str">
            <v>ALVENARIA DE BLOCOS DE CONCRETO ESTRUTURAL 14X19X29 CM, (ESPESSURA 14 CM) FBK = 14,0 MPA, PARA PAREDES COM ÁREA LÍQUIDA MENOR QUE 6M², SEM VÃOS, UTILIZANDO COLHER DE PEDREIRO. AF_12/2014</v>
          </cell>
          <cell r="D5608" t="str">
            <v>M2</v>
          </cell>
          <cell r="E5608" t="str">
            <v>131,48</v>
          </cell>
        </row>
        <row r="5609">
          <cell r="B5609">
            <v>89483</v>
          </cell>
          <cell r="C5609" t="str">
            <v>ALVENARIA DE BLOCOS DE CONCRETO ESTRUTURAL 14X19X29 CM, (ESPESSURA 14 CM) FBK = 14,0 MPA, PARA PAREDES COM ÁREA LÍQUIDA MAIOR OU IGUAL A 6M², SEM VÃOS, UTILIZANDO COLHER DE PEDREIRO. AF_12/2014</v>
          </cell>
          <cell r="D5609" t="str">
            <v>M2</v>
          </cell>
          <cell r="E5609" t="str">
            <v>127,09</v>
          </cell>
        </row>
        <row r="5610">
          <cell r="B5610">
            <v>89484</v>
          </cell>
          <cell r="C5610" t="str">
            <v>ALVENARIA DE BLOCOS DE CONCRETO ESTRUTURAL 14X19X29 CM, (ESPESSURA 14 CM), FBK = 4,5 MPA, PARA PAREDES COM ÁREA LÍQUIDA MENOR QUE 6M², COM VÃOS, UTILIZANDO COLHER DE PEDREIRO. AF_12/2014</v>
          </cell>
          <cell r="D5610" t="str">
            <v>M2</v>
          </cell>
          <cell r="E5610" t="str">
            <v>121,32</v>
          </cell>
        </row>
        <row r="5611">
          <cell r="B5611">
            <v>89486</v>
          </cell>
          <cell r="C5611" t="str">
            <v>ALVENARIA DE BLOCOS DE CONCRETO ESTRUTURAL 14X19X29 CM, (ESPESSURA 14 CM), FBK = 4,5 MPA, PARA PAREDES COM ÁREA LÍQUIDA MAIOR OU IGUAL A 6M², COM VÃOS, UTILIZANDO COLHER DE PEDREIRO. AF_12/2014</v>
          </cell>
          <cell r="D5611" t="str">
            <v>M2</v>
          </cell>
          <cell r="E5611" t="str">
            <v>113,07</v>
          </cell>
        </row>
        <row r="5612">
          <cell r="B5612">
            <v>89487</v>
          </cell>
          <cell r="C5612" t="str">
            <v>ALVENARIA DE BLOCOS DE CONCRETO ESTRUTURAL 14X19X29 CM, (ESPESSURA 14 CM) FBK = 14,0 MPA, PARA PAREDES COM ÁREA LÍQUIDA MENOR QUE 6M², COM VÃOS, UTILIZANDO COLHER DE PEDREIRO. AF_12/2014</v>
          </cell>
          <cell r="D5612" t="str">
            <v>M2</v>
          </cell>
          <cell r="E5612" t="str">
            <v>141,80</v>
          </cell>
        </row>
        <row r="5613">
          <cell r="B5613">
            <v>89488</v>
          </cell>
          <cell r="C5613" t="str">
            <v>ALVENARIA DE BLOCOS DE CONCRETO ESTRUTURAL 14X19X29 CM, (ESPESSURA 14 CM) FBK = 14,0 MPA, PARA PAREDES COM ÁREA LÍQUIDA MAIOR OU IGUAL A 6M², COM VÃOS, UTILIZANDO COLHER DE PEDREIRO. AF_12/2014</v>
          </cell>
          <cell r="D5613" t="str">
            <v>M2</v>
          </cell>
          <cell r="E5613" t="str">
            <v>133,22</v>
          </cell>
        </row>
        <row r="5614">
          <cell r="B5614">
            <v>91815</v>
          </cell>
          <cell r="C5614" t="str">
            <v>(COMPOSIÇÃO REPRESENTATIVA) DE ALVENARIA DE BLOCOS DE CONCRETO ESTRUTURAL 14X19X39 CM, (ESPESSURA 14 CM), FBK = 4,5 MPA, UTILIZANDO PALHETA, PARA EDIFICAÇÃO HABITACIONAL. AF_10/2015</v>
          </cell>
          <cell r="D5614" t="str">
            <v>M2</v>
          </cell>
          <cell r="E5614" t="str">
            <v>81,10</v>
          </cell>
        </row>
        <row r="5615">
          <cell r="B5615">
            <v>91816</v>
          </cell>
          <cell r="C5615" t="str">
            <v>COMPOSIÇÃO REPRESENTATIVA DE SERVIÇOS DE ALVENARIA DE BLOCOS DE CONCRETO ESTRUTURAL 14X19X29 CM, (ESPESSURA 14 CM), FBK = 4,5 MPA, UTILIZANDO PALHETA, PARA EDIFICAÇÃO HABITACIONAL. AF_10/2015</v>
          </cell>
          <cell r="D5615" t="str">
            <v>M2</v>
          </cell>
          <cell r="E5615" t="str">
            <v>97,62</v>
          </cell>
        </row>
        <row r="5616">
          <cell r="B5616">
            <v>101161</v>
          </cell>
          <cell r="C5616" t="str">
            <v>ALVENARIA DE VEDAÇÃO COM ELEMENTO VAZADO DE CONCRETO (COBOGÓ) DE 7X50X50CM E ARGAMASSA DE ASSENTAMENTO COM PREPARO EM BETONEIRA. AF_05/2020</v>
          </cell>
          <cell r="D5616" t="str">
            <v>M2</v>
          </cell>
          <cell r="E5616" t="str">
            <v>199,98</v>
          </cell>
        </row>
        <row r="5617">
          <cell r="B5617">
            <v>101163</v>
          </cell>
          <cell r="C5617" t="str">
            <v>ALVENARIA DE VEDAÇÃO COM BLOCO DE VIDRO VAZADO, TIPO VENEZIANA, DE 6X20X20CM E ARGAMASSA DE ASSENTAMENTO COM PREPARO EM BETONEIRA. AF_05/2020</v>
          </cell>
          <cell r="D5617" t="str">
            <v>M2</v>
          </cell>
          <cell r="E5617" t="str">
            <v>777,49</v>
          </cell>
        </row>
        <row r="5618">
          <cell r="B5618">
            <v>101164</v>
          </cell>
          <cell r="C5618" t="str">
            <v>ALVENARIA DE VEDAÇÃO COM BLOCO DE VIDRO, TIPO CANELADO, DE 8X19X19CM E ARGAMASSA DE ASSENTAMENTO COM PREPARO EM BETONEIRA. AF_05/2020</v>
          </cell>
          <cell r="D5618" t="str">
            <v>M2</v>
          </cell>
          <cell r="E5618" t="str">
            <v>788,91</v>
          </cell>
        </row>
        <row r="5619">
          <cell r="B5619">
            <v>96358</v>
          </cell>
          <cell r="C5619" t="str">
            <v>PAREDE COM PLACAS DE GESSO ACARTONADO (DRYWALL), PARA USO INTERNO, COM DUAS FACES SIMPLES E ESTRUTURA METÁLICA COM GUIAS SIMPLES, SEM VÃOS. AF_06/2017_P</v>
          </cell>
          <cell r="D5619" t="str">
            <v>M2</v>
          </cell>
          <cell r="E5619" t="str">
            <v>108,65</v>
          </cell>
        </row>
        <row r="5620">
          <cell r="B5620">
            <v>96359</v>
          </cell>
          <cell r="C5620" t="str">
            <v>PAREDE COM PLACAS DE GESSO ACARTONADO (DRYWALL), PARA USO INTERNO, COM DUAS FACES SIMPLES E ESTRUTURA METÁLICA COM GUIAS SIMPLES, COM VÃOS AF_06/2017_P</v>
          </cell>
          <cell r="D5620" t="str">
            <v>M2</v>
          </cell>
          <cell r="E5620" t="str">
            <v>123,58</v>
          </cell>
        </row>
        <row r="5621">
          <cell r="B5621">
            <v>96360</v>
          </cell>
          <cell r="C5621" t="str">
            <v>PAREDE COM PLACAS DE GESSO ACARTONADO (DRYWALL), PARA USO INTERNO, COM DUAS FACES SIMPLES E ESTRUTURA METÁLICA COM GUIAS DUPLAS, SEM VÃOS. AF_06/2017_P</v>
          </cell>
          <cell r="D5621" t="str">
            <v>M2</v>
          </cell>
          <cell r="E5621" t="str">
            <v>148,15</v>
          </cell>
        </row>
        <row r="5622">
          <cell r="B5622">
            <v>96361</v>
          </cell>
          <cell r="C5622" t="str">
            <v>PAREDE COM PLACAS DE GESSO ACARTONADO (DRYWALL), PARA USO INTERNO, COM DUAS FACES SIMPLES E ESTRUTURA METÁLICA COM GUIAS DUPLAS, COM VÃOS. AF_06/2017_P</v>
          </cell>
          <cell r="D5622" t="str">
            <v>M2</v>
          </cell>
          <cell r="E5622" t="str">
            <v>177,56</v>
          </cell>
        </row>
        <row r="5623">
          <cell r="B5623">
            <v>96362</v>
          </cell>
          <cell r="C5623" t="str">
            <v>PAREDE COM PLACAS DE GESSO ACARTONADO (DRYWALL), PARA USO INTERNO, COM UMA FACE SIMPLES E OUTRA FACE DUPLA E ESTRUTURA METÁLICA COM GUIAS SIMPLES, SEM VÃOS. AF_06/2017_P</v>
          </cell>
          <cell r="D5623" t="str">
            <v>M2</v>
          </cell>
          <cell r="E5623" t="str">
            <v>139,58</v>
          </cell>
        </row>
        <row r="5624">
          <cell r="B5624">
            <v>96363</v>
          </cell>
          <cell r="C5624" t="str">
            <v>PAREDE COM PLACAS DE GESSO ACARTONADO (DRYWALL), PARA USO INTERNO, COM UMA FACE SIMPLES E OUTRA FACE DUPLA E ESTRUTURA METÁLICA COM GUIAS SIMPLES, COM VÃOS. AF_06/2017_P</v>
          </cell>
          <cell r="D5624" t="str">
            <v>M2</v>
          </cell>
          <cell r="E5624" t="str">
            <v>154,82</v>
          </cell>
        </row>
        <row r="5625">
          <cell r="B5625">
            <v>96364</v>
          </cell>
          <cell r="C5625" t="str">
            <v>PAREDE COM PLACAS DE GESSO ACARTONADO (DRYWALL), PARA USO INTERNO COM UMA FACE SIMPLES E OUTRA FACE DUPLA E ESTRUTURA METÁLICA COM GUIAS DUPLAS, SEM VÃOS. AF_06/2017_P</v>
          </cell>
          <cell r="D5625" t="str">
            <v>M2</v>
          </cell>
          <cell r="E5625" t="str">
            <v>179,07</v>
          </cell>
        </row>
        <row r="5626">
          <cell r="B5626">
            <v>96365</v>
          </cell>
          <cell r="C5626" t="str">
            <v>PAREDE COM PLACAS DE GESSO ACARTONADO (DRYWALL), PARA USO INTERNO, COM UMA FACE SIMPLES E OUTRA FACE DUPLA E   ESTRUTURA METÁLICA COM GUIAS DUPLAS, COM VÃOS. AF_06/2017_P</v>
          </cell>
          <cell r="D5626" t="str">
            <v>M2</v>
          </cell>
          <cell r="E5626" t="str">
            <v>208,77</v>
          </cell>
        </row>
        <row r="5627">
          <cell r="B5627">
            <v>96366</v>
          </cell>
          <cell r="C5627" t="str">
            <v>PAREDE COM PLACAS DE GESSO ACARTONADO (DRYWALL), PARA USO INTERNO, COM DUAS FACES DUPLAS E ESTRUTURA METÁLICA COM GUIAS SIMPLES, SEM VÃOS. AF_06/2017_P</v>
          </cell>
          <cell r="D5627" t="str">
            <v>M2</v>
          </cell>
          <cell r="E5627" t="str">
            <v>170,52</v>
          </cell>
        </row>
        <row r="5628">
          <cell r="B5628">
            <v>96367</v>
          </cell>
          <cell r="C5628" t="str">
            <v>PAREDE COM PLACAS DE GESSO ACARTONADO (DRYWALL), PARA USO INTERNO, COM DUAS FACES DUPLAS E ESTRUTURA METÁLICA COM GUIAS SIMPLES, COM VÃOS. AF_06/2017_P</v>
          </cell>
          <cell r="D5628" t="str">
            <v>M2</v>
          </cell>
          <cell r="E5628" t="str">
            <v>186,01</v>
          </cell>
        </row>
        <row r="5629">
          <cell r="B5629">
            <v>96368</v>
          </cell>
          <cell r="C5629" t="str">
            <v>PAREDE COM PLACAS DE GESSO ACARTONADO (DRYWALL), PARA USO INTERNO COM DUAS FACES DUPLAS E ESTRUTURA METÁLICA COM GUIAS DUPLAS, SEM VÃOS. AF_06/2017</v>
          </cell>
          <cell r="D5629" t="str">
            <v>M2</v>
          </cell>
          <cell r="E5629" t="str">
            <v>210,00</v>
          </cell>
        </row>
        <row r="5630">
          <cell r="B5630">
            <v>96369</v>
          </cell>
          <cell r="C5630" t="str">
            <v>PAREDE COM PLACAS DE GESSO ACARTONADO (DRYWALL), PARA USO INTERNO, COM DUAS FACES DUPLAS E ESTRUTURA METÁLICA COM GUIAS DUPLAS, COM VÃOS. AF_06/2017_P</v>
          </cell>
          <cell r="D5630" t="str">
            <v>M2</v>
          </cell>
          <cell r="E5630" t="str">
            <v>239,98</v>
          </cell>
        </row>
        <row r="5631">
          <cell r="B5631">
            <v>96370</v>
          </cell>
          <cell r="C5631" t="str">
            <v>PAREDE COM PLACAS DE GESSO ACARTONADO (DRYWALL), PARA USO INTERNO, COM UMA FACE SIMPLES E ESTRUTURA METÁLICA COM GUIAS SIMPLES, SEM VÃOS. AF_06/2017_P</v>
          </cell>
          <cell r="D5631" t="str">
            <v>M2</v>
          </cell>
          <cell r="E5631" t="str">
            <v>74,51</v>
          </cell>
        </row>
        <row r="5632">
          <cell r="B5632">
            <v>96371</v>
          </cell>
          <cell r="C5632" t="str">
            <v>PAREDE COM PLACAS DE GESSO ACARTONADO (DRYWALL), PARA USO INTERNO, COM UMA FACE SIMPLES E ESTRUTURA METÁLICA COM GUIAS SIMPLES, COM VÃOS. AF_06/2017_P</v>
          </cell>
          <cell r="D5632" t="str">
            <v>M2</v>
          </cell>
          <cell r="E5632" t="str">
            <v>89,29</v>
          </cell>
        </row>
        <row r="5633">
          <cell r="B5633">
            <v>96373</v>
          </cell>
          <cell r="C5633" t="str">
            <v>INSTALAÇÃO DE REFORÇO METÁLICO EM PAREDE DRYWALL. AF_06/2017</v>
          </cell>
          <cell r="D5633" t="str">
            <v>M</v>
          </cell>
          <cell r="E5633" t="str">
            <v>14,37</v>
          </cell>
        </row>
        <row r="5634">
          <cell r="B5634">
            <v>96374</v>
          </cell>
          <cell r="C5634" t="str">
            <v>INSTALAÇÃO DE REFORÇO DE MADEIRA EM PAREDE DRYWALL. AF_06/2017</v>
          </cell>
          <cell r="D5634" t="str">
            <v>M</v>
          </cell>
          <cell r="E5634" t="str">
            <v>25,50</v>
          </cell>
        </row>
        <row r="5635">
          <cell r="B5635">
            <v>102235</v>
          </cell>
          <cell r="C5635" t="str">
            <v>DIVISÓRIA FIXA EM VIDRO TEMPERADO 10 MM, SEM ABERTURA. AF_01/2021</v>
          </cell>
          <cell r="D5635" t="str">
            <v>M2</v>
          </cell>
          <cell r="E5635" t="str">
            <v>563,49</v>
          </cell>
        </row>
        <row r="5636">
          <cell r="B5636">
            <v>102253</v>
          </cell>
          <cell r="C5636" t="str">
            <v>DIVISORIA SANITÁRIA, TIPO CABINE, EM GRANITO CINZA POLIDO, ESP = 3CM, ASSENTADO COM ARGAMASSA COLANTE AC III-E, EXCLUSIVE FERRAGENS. AF_01/2021</v>
          </cell>
          <cell r="D5636" t="str">
            <v>M2</v>
          </cell>
          <cell r="E5636" t="str">
            <v>775,65</v>
          </cell>
        </row>
        <row r="5637">
          <cell r="B5637">
            <v>102254</v>
          </cell>
          <cell r="C5637" t="str">
            <v>DIVISORIA SANITÁRIA, TIPO CABINE, EM MÁRMORE BRANCO POLIDO, ESP = 3CM, ASSENTADO COM ARGAMASSA COLANTE AC III-E, EXCLUSIVE FERRAGENS. AF_01/2021</v>
          </cell>
          <cell r="D5637" t="str">
            <v>M2</v>
          </cell>
          <cell r="E5637" t="str">
            <v>751,51</v>
          </cell>
        </row>
        <row r="5638">
          <cell r="B5638">
            <v>102255</v>
          </cell>
          <cell r="C5638" t="str">
            <v>TAPA VISTA DE MICTÓRIO EM GRANITO CINZA POLIDO, ESP = 3CM, ASSENTADO COM ARGAMASSA COLANTE AC III-E . AF_01/2021</v>
          </cell>
          <cell r="D5638" t="str">
            <v>M2</v>
          </cell>
          <cell r="E5638" t="str">
            <v>778,76</v>
          </cell>
        </row>
        <row r="5639">
          <cell r="B5639">
            <v>102256</v>
          </cell>
          <cell r="C5639" t="str">
            <v>TAPA VISTA DE MICTÓRIO EM MÁRMORE BRANCO POLIDO, ESP = 3CM, ASSENTADO COM ARGAMASSA COLANTE AC III-E . AF_01/2021</v>
          </cell>
          <cell r="D5639" t="str">
            <v>M2</v>
          </cell>
          <cell r="E5639" t="str">
            <v>867,59</v>
          </cell>
        </row>
        <row r="5640">
          <cell r="B5640">
            <v>102257</v>
          </cell>
          <cell r="C5640" t="str">
            <v>DIVISORIA SANITÁRIA, TIPO CABINE, EM PAINEL DE GRANILITE, ESP = 3CM, ASSENTADO COM ARGAMASSA COLANTE AC III-E, EXCLUSIVE FERRAGENS. AF_01/2021</v>
          </cell>
          <cell r="D5640" t="str">
            <v>M2</v>
          </cell>
          <cell r="E5640" t="str">
            <v>267,31</v>
          </cell>
        </row>
        <row r="5641">
          <cell r="B5641">
            <v>102258</v>
          </cell>
          <cell r="C5641" t="str">
            <v>TAPA VISTA DE MICTÓRIO EM PAINEL DE GRANILITE, ESP = 3CM, ASSENTADO COM ARGAMASSA COLANTE AC III-E . AF_01/2021</v>
          </cell>
          <cell r="D5641" t="str">
            <v>M2</v>
          </cell>
          <cell r="E5641" t="str">
            <v>288,97</v>
          </cell>
        </row>
        <row r="5642">
          <cell r="B5642">
            <v>101154</v>
          </cell>
          <cell r="C5642" t="str">
            <v>ALVENARIA DE VEDAÇÃO DE BLOCOS DE CONCRETO CELULAR DE 10X30X60CM (ESPESSURA 10CM) E ARGAMASSA DE ASSENTAMENTO COM PREPARO EM BETONEIRA. AF_05/2020</v>
          </cell>
          <cell r="D5642" t="str">
            <v>M2</v>
          </cell>
          <cell r="E5642" t="str">
            <v>112,90</v>
          </cell>
        </row>
        <row r="5643">
          <cell r="B5643">
            <v>101155</v>
          </cell>
          <cell r="C5643" t="str">
            <v>ALVENARIA DE VEDAÇÃO DE BLOCOS DE CONCRETO CELULAR DE 15X30X60CM (ESPESSURA 15CM) E ARGAMASSA DE ASSENTAMENTO COM PREPARO EM BETONEIRA. AF_05/2020</v>
          </cell>
          <cell r="D5643" t="str">
            <v>M2</v>
          </cell>
          <cell r="E5643" t="str">
            <v>158,78</v>
          </cell>
        </row>
        <row r="5644">
          <cell r="B5644">
            <v>101156</v>
          </cell>
          <cell r="C5644" t="str">
            <v>ALVENARIA DE VEDAÇÃO DE BLOCOS DE CONCRETO CELULAR DE 20X30X60CM (ESPESSURA 20CM) E ARGAMASSA DE ASSENTAMENTO COM PREPARO EM BETONEIRA. AF_05/2020</v>
          </cell>
          <cell r="D5644" t="str">
            <v>M2</v>
          </cell>
          <cell r="E5644" t="str">
            <v>233,49</v>
          </cell>
        </row>
        <row r="5645">
          <cell r="B5645">
            <v>101810</v>
          </cell>
          <cell r="C5645" t="str">
            <v>EXECUÇÃO DE TAPA BURACO COM APLICAÇÃO DE CONCRETO ASFÁLTICO (USINAGEM PRÓPRIA) E PINTURA DE LIGAÇÃO. AF_12/2020</v>
          </cell>
          <cell r="D5645" t="str">
            <v>M3</v>
          </cell>
          <cell r="E5645" t="str">
            <v>1.665,45</v>
          </cell>
        </row>
        <row r="5646">
          <cell r="B5646">
            <v>101811</v>
          </cell>
          <cell r="C5646" t="str">
            <v>EXECUÇÃO DE TAPA BURACO COM APLICAÇÃO DE PRÉ MISTURADO A FRIO (USINAGEM PRÓPRIA) E PINTURA DE LIGAÇÃO. AF_12/2020</v>
          </cell>
          <cell r="D5646" t="str">
            <v>M3</v>
          </cell>
          <cell r="E5646" t="str">
            <v>1.242,03</v>
          </cell>
        </row>
        <row r="5647">
          <cell r="B5647">
            <v>101812</v>
          </cell>
          <cell r="C5647" t="str">
            <v>RECOMPOSIÇÃO DE REVESTIMENTO EM CONCRETO ASFÁLTICO (USINAGEM PRÓPRIA), PARA O FECHAMENTO DE VALAS - INCLUSO DEMOLIÇÃO DO PAVIMENTO. AF_12/2020</v>
          </cell>
          <cell r="D5647" t="str">
            <v>M3</v>
          </cell>
          <cell r="E5647" t="str">
            <v>1.797,29</v>
          </cell>
        </row>
        <row r="5648">
          <cell r="B5648">
            <v>101813</v>
          </cell>
          <cell r="C5648" t="str">
            <v>RECOMPOSIÇÃO DE REVESTIMENTO EM PRÉ MISTURADO A FRIO (USINAGEM PRÓPRIA), PARA FECHAMENTO DE VALAS - INCLUSO DEMOLIÇÃO DO PAVIMENTO. AF_12/2020</v>
          </cell>
          <cell r="D5648" t="str">
            <v>M3</v>
          </cell>
          <cell r="E5648" t="str">
            <v>1.373,87</v>
          </cell>
        </row>
        <row r="5649">
          <cell r="B5649">
            <v>101814</v>
          </cell>
          <cell r="C5649" t="str">
            <v>RECOMPOSIÇÃO DE PAVIMENTOS EM PEDRA POLIÉDRICA, REJUNTAMENTO COM PÓ DE PEDRA, COM REAPROVEITAMENTO DAS PEDRAS POLIÉDRICAS PARA O FECHAMENTO DE VALAS - INCLUSO RETIRADA E COLOCAÇÃO DO MATERIAL. AF_12/2020</v>
          </cell>
          <cell r="D5649" t="str">
            <v>M2</v>
          </cell>
          <cell r="E5649" t="str">
            <v>41,90</v>
          </cell>
        </row>
        <row r="5650">
          <cell r="B5650">
            <v>101815</v>
          </cell>
          <cell r="C5650" t="str">
            <v>RECOMPOSIÇÃO DE PAVIMENTO EM PEDRAS POLIÉDRICAS, REJUNTAMENTO COM PEDRISCO E EMULSÃO ASFÁLTICA COM REAPROVEITAMENTO DAS PEDRAS POLIÉDRICAS, PARA O FECHAMENTO DE VALAS - INCLUSO RETIRADA E COLOCAÇÃO DO MATERIAL. AF_12/2020</v>
          </cell>
          <cell r="D5650" t="str">
            <v>M2</v>
          </cell>
          <cell r="E5650" t="str">
            <v>80,75</v>
          </cell>
        </row>
        <row r="5651">
          <cell r="B5651">
            <v>101816</v>
          </cell>
          <cell r="C5651" t="str">
            <v>RECOMPOSIÇÃO DE PAVIMENTO EM PEDRAS POLIÉDRICAS, REJUNTAMENTO COM ARGAMASSA, COM REAPROVEITAMENTO DAS PEDRAS POLIÉDRICAS, PARA O FECHAMENTO DE VALAS - INCLUSO RETIRADA E COLOCAÇÃO DO MATERIAL. AF_12/2020</v>
          </cell>
          <cell r="D5651" t="str">
            <v>M2</v>
          </cell>
          <cell r="E5651" t="str">
            <v>67,77</v>
          </cell>
        </row>
        <row r="5652">
          <cell r="B5652">
            <v>101817</v>
          </cell>
          <cell r="C5652" t="str">
            <v>RECOMPOSIÇÃO DE PAVIMENTO EM PARALELEPÍPEDOS, REJUNTAMENTO COM PÓ DE PEDRA, COM REAPROVEITAMENTO DOS PARALELEPÍPEDOS, PARA O FECHAMENTO DE VALAS - INCLUSO RETIRADA E COLOCAÇÃO DO MATERIAL. AF_12/2020</v>
          </cell>
          <cell r="D5652" t="str">
            <v>M2</v>
          </cell>
          <cell r="E5652" t="str">
            <v>45,41</v>
          </cell>
        </row>
        <row r="5653">
          <cell r="B5653">
            <v>101818</v>
          </cell>
          <cell r="C5653" t="str">
            <v>RECOMPOSIÇÃO DE PAVIMENTO EM PARALELEPÍPEDOS, REJUNTAMENTO COM PEDRISCO E EMULSÃO ASFÁLTICA, COM REAPROVEITAMENTO DOS PARALELEPÍPEDOS, PARA O FECHAMENTO DE VALAS - INCLUSO RETIRADA E COLOCAÇÃO DO MATERIAL. AF_12/2020</v>
          </cell>
          <cell r="D5653" t="str">
            <v>M2</v>
          </cell>
          <cell r="E5653" t="str">
            <v>64,66</v>
          </cell>
        </row>
        <row r="5654">
          <cell r="B5654">
            <v>101819</v>
          </cell>
          <cell r="C5654" t="str">
            <v>RECOMPOSIÇÃO DE PAVIMENTO EM PARALELEPÍPEDOS, REJUNTAMENTO COM ARGAMASSA, COM REAPROVEITAMENTO DOS PARALELEPÍPEDOS, PARA O FECHAMENTO DE VALAS - INCLUSO RETIRADA E COLOCAÇÃO DO MATERIAL. AF_12/2020</v>
          </cell>
          <cell r="D5654" t="str">
            <v>M2</v>
          </cell>
          <cell r="E5654" t="str">
            <v>59,38</v>
          </cell>
        </row>
        <row r="5655">
          <cell r="B5655">
            <v>101820</v>
          </cell>
          <cell r="C5655" t="str">
            <v>RECOMPOSIÇÃO DE PAVIMENTO EM PISO INTERTRAVADO SEXTAVADO, COM REAPROVEITAMENTO DOS BLOCOS SEXTAVADO, PARA O FECHAMENTO DE VALAS - INCLUSO RETIRADA E COLOCAÇÃO DO MATERIAL. AF_12/2020</v>
          </cell>
          <cell r="D5655" t="str">
            <v>M2</v>
          </cell>
          <cell r="E5655" t="str">
            <v>35,61</v>
          </cell>
        </row>
        <row r="5656">
          <cell r="B5656">
            <v>101822</v>
          </cell>
          <cell r="C5656" t="str">
            <v>RECOMPOSIÇÃO DE BASE E OU SUB-BASE PARA REMENDO PROFUNDO DE SOLOS DE COMPORTAMENTO LATERÍTICO (ARENOSO) - INCLUSO RETIRADA E COLOCAÇÃO DO MATERIAL. AF_12/2020</v>
          </cell>
          <cell r="D5656" t="str">
            <v>M3</v>
          </cell>
          <cell r="E5656" t="str">
            <v>95,35</v>
          </cell>
        </row>
        <row r="5657">
          <cell r="B5657">
            <v>101823</v>
          </cell>
          <cell r="C5657" t="str">
            <v>RECOMPOSIÇÃO DE BASE E OU SUB-BASE PARA REMENDO PROFUNDO DE SOLO MELHORADO COM CIMENTO (TEOR DE 2%) - INCLUSO RETIRADA E COLOCAÇÃO DO MATERIAL. AF_12/2020</v>
          </cell>
          <cell r="D5657" t="str">
            <v>M3</v>
          </cell>
          <cell r="E5657" t="str">
            <v>135,81</v>
          </cell>
        </row>
        <row r="5658">
          <cell r="B5658">
            <v>101824</v>
          </cell>
          <cell r="C5658" t="str">
            <v>RECOMPOSIÇÃO DE BASE E OU SUB-BASE PARA REMENDO PROFUNDO DE SOLO MELHORADO COM CIMENTO (TEOR DE 4%) - INCLUSO RETIRADA E COLOCAÇÃO DO MATERIAL. AF_12/2020</v>
          </cell>
          <cell r="D5658" t="str">
            <v>M3</v>
          </cell>
          <cell r="E5658" t="str">
            <v>173,48</v>
          </cell>
        </row>
        <row r="5659">
          <cell r="B5659">
            <v>101825</v>
          </cell>
          <cell r="C5659" t="str">
            <v>RECOMPOSIÇÃO DE BASE E OU SUB-BASE PARA REMENDO PROFUNDO DE SOLO COM CIMENTO (TEOR DE 6%) - INCLUSO RETIRADA E COLOCAÇÃO DO MATERIAL. AF_12/2020</v>
          </cell>
          <cell r="D5659" t="str">
            <v>M3</v>
          </cell>
          <cell r="E5659" t="str">
            <v>210,14</v>
          </cell>
        </row>
        <row r="5660">
          <cell r="B5660">
            <v>101826</v>
          </cell>
          <cell r="C5660" t="str">
            <v>RECOMPOSIÇÃO DE BASE E OU SUB-BASE PARA REMENDO PROFUNDO DE SOLO COM CIMENTO (TEOR DE 8%) - INCLUSO RETIRADA E COLOCAÇÃO DO MATERIAL. AF_12/2020</v>
          </cell>
          <cell r="D5660" t="str">
            <v>M3</v>
          </cell>
          <cell r="E5660" t="str">
            <v>246,32</v>
          </cell>
        </row>
        <row r="5661">
          <cell r="B5661">
            <v>101827</v>
          </cell>
          <cell r="C5661" t="str">
            <v>RECOMPOSIÇÃO DE BASE E OU SUB-BASE PARA REMENDO PROFUNDO DE SOLO BRITA (40/60) - INCLUSO RETIRADA E COLOCAÇÃO DO MATERIAL. AF_12/2020</v>
          </cell>
          <cell r="D5661" t="str">
            <v>M3</v>
          </cell>
          <cell r="E5661" t="str">
            <v>166,26</v>
          </cell>
        </row>
        <row r="5662">
          <cell r="B5662">
            <v>101828</v>
          </cell>
          <cell r="C5662" t="str">
            <v>RECOMPOSIÇÃO DE BASE E OU SUB-BASE PARA REMENDO PROFUNDO DE SOLO BRITA (50/50) - INCLUSO RETIRADA E COLOCAÇÃO DO MATERIAL. AF_12/2020</v>
          </cell>
          <cell r="D5662" t="str">
            <v>M3</v>
          </cell>
          <cell r="E5662" t="str">
            <v>154,45</v>
          </cell>
        </row>
        <row r="5663">
          <cell r="B5663">
            <v>101829</v>
          </cell>
          <cell r="C5663" t="str">
            <v>RECOMPOSIÇÃO DE BASE E OU SUB-BASE PARA REMENDO PROFUNDO DE SOLO BRITA (40/60) COM CIMENTO (TEOR DE 4%) - INCLUSO RETIRADA E COLOCAÇÃO DO MATERIAL. AF_12/2020</v>
          </cell>
          <cell r="D5663" t="str">
            <v>M3</v>
          </cell>
          <cell r="E5663" t="str">
            <v>241,56</v>
          </cell>
        </row>
        <row r="5664">
          <cell r="B5664">
            <v>101830</v>
          </cell>
          <cell r="C5664" t="str">
            <v>RECOMPOSIÇÃO DE BASE E OU SUB-BASE PARA REMENDO PROFUNDO DE SOLO BRITA (40/60) COM CIMENTO (TEOR DE 6%) - INCLUSO RETIRADA E COLOCAÇÃO DO MATERIAL. AF_12/2020</v>
          </cell>
          <cell r="D5664" t="str">
            <v>M3</v>
          </cell>
          <cell r="E5664" t="str">
            <v>276,80</v>
          </cell>
        </row>
        <row r="5665">
          <cell r="B5665">
            <v>101831</v>
          </cell>
          <cell r="C5665" t="str">
            <v>RECOMPOSIÇÃO DE BASE E OU SUB-BASE PARA REMENDO PROFUNDO DE SOLO BRITA (40/60) COM CIMENTO (TEOR DE 8%) - INCLUSO RETIRADA E COLOCAÇÃO DO MATERIAL. AF_12/2020</v>
          </cell>
          <cell r="D5665" t="str">
            <v>M3</v>
          </cell>
          <cell r="E5665" t="str">
            <v>311,56</v>
          </cell>
        </row>
        <row r="5666">
          <cell r="B5666">
            <v>101832</v>
          </cell>
          <cell r="C5666" t="str">
            <v>RECOMPOSIÇÃO DE BASE E OU SUB-BASE PARA REMENDO PROFUNDO DE SOLO BRITA (50/50) COM CIMENTO (TEOR DE 4%) - INCLUSO RETIRADA E COLOCAÇÃO DO MATERIAL. AF_12/2020</v>
          </cell>
          <cell r="D5666" t="str">
            <v>M3</v>
          </cell>
          <cell r="E5666" t="str">
            <v>230,21</v>
          </cell>
        </row>
        <row r="5667">
          <cell r="B5667">
            <v>101833</v>
          </cell>
          <cell r="C5667" t="str">
            <v>RECOMPOSIÇÃO DE BASE E OU SUB-BASE PARA REMENDO PROFUNDO DE SOLO BRITA (50/50) COM CIMENTO (TEOR DE 6%) - INCLUSO RETIRADA E COLOCAÇÃO DO MATERIAL. AF_12/2020</v>
          </cell>
          <cell r="D5667" t="str">
            <v>M3</v>
          </cell>
          <cell r="E5667" t="str">
            <v>265,69</v>
          </cell>
        </row>
        <row r="5668">
          <cell r="B5668">
            <v>101834</v>
          </cell>
          <cell r="C5668" t="str">
            <v>RECOMPOSIÇÃO DE BASE E OU SUB-BASE PARA REMENDO PROFUNDO DE SOLO BRITA (50/50) COM CIMENTO (TEOR DE 8%) - INCLUSO RETIRADA E COLOCAÇÃO DO MATERIAL. AF_12/2020</v>
          </cell>
          <cell r="D5668" t="str">
            <v>M3</v>
          </cell>
          <cell r="E5668" t="str">
            <v>300,69</v>
          </cell>
        </row>
        <row r="5669">
          <cell r="B5669">
            <v>101835</v>
          </cell>
          <cell r="C5669" t="str">
            <v>RECOMPOSIÇÃO DE BASE E OU SUB-BASE PARA REMENDO PROFUNDO DE BRITA GRADUADA SIMPLES - INCLUSO RETIRADA E COLOCAÇÃO DO MATERIAL. AF_12/2020</v>
          </cell>
          <cell r="D5669" t="str">
            <v>M3</v>
          </cell>
          <cell r="E5669" t="str">
            <v>232,23</v>
          </cell>
        </row>
        <row r="5670">
          <cell r="B5670">
            <v>101836</v>
          </cell>
          <cell r="C5670" t="str">
            <v>RECOMPOSIÇÃO DE BASE E OU SUB-BASE PARA FECHAMENTO DE VALAS DE SOLOS DE COMPORTAMENTO LATERÍTICO (ARENOSO) - INCLUSO RETIRADA E COLOCAÇÃO DO MATERIAL. AF_12/2020</v>
          </cell>
          <cell r="D5670" t="str">
            <v>M3</v>
          </cell>
          <cell r="E5670" t="str">
            <v>22,75</v>
          </cell>
        </row>
        <row r="5671">
          <cell r="B5671">
            <v>101837</v>
          </cell>
          <cell r="C5671" t="str">
            <v>RECOMPOSIÇÃO DE BASE E OU SUB-BASE PARA FECHAMENTO DE VALAS DE SOLO MELHORADO COM CIMENTO (TEOR DE 2%) - INCLUSO RETIRADA E COLOCAÇÃO DO MATERIAL. AF_12/2020</v>
          </cell>
          <cell r="D5671" t="str">
            <v>M3</v>
          </cell>
          <cell r="E5671" t="str">
            <v>63,21</v>
          </cell>
        </row>
        <row r="5672">
          <cell r="B5672">
            <v>101838</v>
          </cell>
          <cell r="C5672" t="str">
            <v>RECOMPOSIÇÃO DE BASE E OU SUB-BASE PARA FECHAMENTO DE VALAS DE SOLO MELHORADO COM CIMENTO (TEOR DE 4%) - INCLUSO RETIRADA E COLOCAÇÃO DO MATERIAL. AF_12/2020</v>
          </cell>
          <cell r="D5672" t="str">
            <v>M3</v>
          </cell>
          <cell r="E5672" t="str">
            <v>100,88</v>
          </cell>
        </row>
        <row r="5673">
          <cell r="B5673">
            <v>101839</v>
          </cell>
          <cell r="C5673" t="str">
            <v>RECOMPOSIÇÃO DE BASE E OU SUB-BASE PARA FECHAMENTO DE VALAS DE SOLO COM CIMENTO (TEOR DE 6%) - INCLUSO RETIRADA E COLOCAÇÃO DO MATERIAL. AF_12/2020</v>
          </cell>
          <cell r="D5673" t="str">
            <v>M3</v>
          </cell>
          <cell r="E5673" t="str">
            <v>137,54</v>
          </cell>
        </row>
        <row r="5674">
          <cell r="B5674">
            <v>101840</v>
          </cell>
          <cell r="C5674" t="str">
            <v>RECOMPOSIÇÃO DE BASE E OU SUB-BASE PARA FECHAMENTO DE VALAS DE SOLO COM CIMENTO (TEOR DE 8%) - INCLUSO RETIRADA E COLOCAÇÃO DO MATERIAL. AF_12/2020</v>
          </cell>
          <cell r="D5674" t="str">
            <v>M3</v>
          </cell>
          <cell r="E5674" t="str">
            <v>211,13</v>
          </cell>
        </row>
        <row r="5675">
          <cell r="B5675">
            <v>101841</v>
          </cell>
          <cell r="C5675" t="str">
            <v>RECOMPOSIÇÃO DE BASE E OU SUB-BASE PARA FECHAMENTO DE VALAS DE SOLO BRITA (40/60) - INCLUSO RETIRADA E COLOCAÇÃO DO MATERIAL. AF_12/2020</v>
          </cell>
          <cell r="D5675" t="str">
            <v>M3</v>
          </cell>
          <cell r="E5675" t="str">
            <v>93,66</v>
          </cell>
        </row>
        <row r="5676">
          <cell r="B5676">
            <v>101842</v>
          </cell>
          <cell r="C5676" t="str">
            <v>RECOMPOSIÇÃO DE BASE E OU SUB-BASE PARA FECHAMENTO DE VALAS DE SOLO BRITA (50/50) - INCLUSO RETIRADA E COLOCAÇÃO DO MATERIAL. AF_12/2020</v>
          </cell>
          <cell r="D5676" t="str">
            <v>M3</v>
          </cell>
          <cell r="E5676" t="str">
            <v>81,85</v>
          </cell>
        </row>
        <row r="5677">
          <cell r="B5677">
            <v>101843</v>
          </cell>
          <cell r="C5677" t="str">
            <v>RECOMPOSIÇÃO DE BASE E OU SUB-BASE PARA FECHAMENTO DE VALAS DE SOLO BRITA (40/60) COM CIMENTO (TEOR DE 4%) - INCLUSO RETIRADA E COLOCAÇÃO DO MATERIAL. AF_12/2020</v>
          </cell>
          <cell r="D5677" t="str">
            <v>M3</v>
          </cell>
          <cell r="E5677" t="str">
            <v>168,96</v>
          </cell>
        </row>
        <row r="5678">
          <cell r="B5678">
            <v>101844</v>
          </cell>
          <cell r="C5678" t="str">
            <v>RECOMPOSIÇÃO DE BASE E OU SUB-BASE PARA FECHAMENTO DE VALAS DE SOLO BRITA (40/60) COM CIMENTO (TEOR DE 6%) - INCLUSO RETIRADA E COLOCAÇÃO DO MATERIAL. AF_12/2020</v>
          </cell>
          <cell r="D5678" t="str">
            <v>M3</v>
          </cell>
          <cell r="E5678" t="str">
            <v>204,20</v>
          </cell>
        </row>
        <row r="5679">
          <cell r="B5679">
            <v>101845</v>
          </cell>
          <cell r="C5679" t="str">
            <v>RECOMPOSIÇÃO DE BASE E OU SUB-BASE PARA FECHAMENTO DE VALAS DE SOLO BRITA (40/60) COM CIMENTO (TEOR DE 8%) - INCLUSO RETIRADA E COLOCAÇÃO DO MATERIAL. AF_12/2020</v>
          </cell>
          <cell r="D5679" t="str">
            <v>M3</v>
          </cell>
          <cell r="E5679" t="str">
            <v>238,96</v>
          </cell>
        </row>
        <row r="5680">
          <cell r="B5680">
            <v>101846</v>
          </cell>
          <cell r="C5680" t="str">
            <v>RECOMPOSIÇÃO DE BASE E OU SUB-BASE PARA FECHAMENTO DE VALAS DE SOLO BRITA (50/50) COM CIMENTO (TEOR DE 4%) - INCLUSO RETIRADA E COLOCAÇÃO DO MATERIAL. AF_12/2020</v>
          </cell>
          <cell r="D5680" t="str">
            <v>M3</v>
          </cell>
          <cell r="E5680" t="str">
            <v>157,61</v>
          </cell>
        </row>
        <row r="5681">
          <cell r="B5681">
            <v>101847</v>
          </cell>
          <cell r="C5681" t="str">
            <v>RECOMPOSIÇÃO DE BASE E OU SUB-BASE PARA FECHAMENTO DE VALAS DE SOLO BRITA (50/50) COM CIMENTO (TEOR DE 6%) - INCLUSO RETIRADA E COLOCAÇÃO DO MATERIAL. AF_12/2020</v>
          </cell>
          <cell r="D5681" t="str">
            <v>M3</v>
          </cell>
          <cell r="E5681" t="str">
            <v>193,09</v>
          </cell>
        </row>
        <row r="5682">
          <cell r="B5682">
            <v>101848</v>
          </cell>
          <cell r="C5682" t="str">
            <v>RECOMPOSIÇÃO DE BASE E OU SUB-BASE PARA FECHAMENTO DE VALAS DE SOLO BRITA (50/50) COM CIMENTO (TEOR DE 8%) - INCLUSO RETIRADA E COLOCAÇÃO DO MATERIAL. AF_12/2020</v>
          </cell>
          <cell r="D5682" t="str">
            <v>M3</v>
          </cell>
          <cell r="E5682" t="str">
            <v>228,09</v>
          </cell>
        </row>
        <row r="5683">
          <cell r="B5683">
            <v>101849</v>
          </cell>
          <cell r="C5683" t="str">
            <v>RECOMPOSIÇÃO DE BASE E OU SUB-BASE PARA FECHAMENTO DE VALAS DE BRITA GRADUADA SIMPLES - INCLUSO RETIRADA E COLOCAÇÃO DO MATERIAL. AF_12/2020</v>
          </cell>
          <cell r="D5683" t="str">
            <v>M3</v>
          </cell>
          <cell r="E5683" t="str">
            <v>159,63</v>
          </cell>
        </row>
        <row r="5684">
          <cell r="B5684">
            <v>101850</v>
          </cell>
          <cell r="C5684" t="str">
            <v>REASSENTAMENTO DE PARALELEPÍPEDOS, REJUNTAMENTO COM PÓ DE PEDRA, COM REAPROVEITAMENTO DOS PARALELEPÍPEDOS - INCLUSO RETIRADA E COLOCAÇÃO DO MATERIAL. AF_12/2020</v>
          </cell>
          <cell r="D5684" t="str">
            <v>M2</v>
          </cell>
          <cell r="E5684" t="str">
            <v>52,82</v>
          </cell>
        </row>
        <row r="5685">
          <cell r="B5685">
            <v>101851</v>
          </cell>
          <cell r="C5685" t="str">
            <v>REASSENTAMENTO DE PARALELEPÍPEDOS, REJUNTAMENTO COM PEDRISCO E EMULSÃO ASFÁLTICA, COM REAPROVEITAMENTO DOS PARALELEPÍPEDOS - INCLUSO RETIRADA E COLOCAÇÃO DO MATERIAL. AF_12/2020_P</v>
          </cell>
          <cell r="D5685" t="str">
            <v>M2</v>
          </cell>
          <cell r="E5685" t="str">
            <v>147,64</v>
          </cell>
        </row>
        <row r="5686">
          <cell r="B5686">
            <v>101852</v>
          </cell>
          <cell r="C5686" t="str">
            <v>REASSENTAMENTO DE PARALELEPÍPEDOS, REJUNTAMENTO COM ARGAMASSA, COM REAPROVEITAMENTO DOS PARALELEPÍPEDOS - INCLUSO RETIRADA E COLOCAÇÃO DO MATERIAL. AF_12/2020</v>
          </cell>
          <cell r="D5686" t="str">
            <v>M2</v>
          </cell>
          <cell r="E5686" t="str">
            <v>67,10</v>
          </cell>
        </row>
        <row r="5687">
          <cell r="B5687">
            <v>101853</v>
          </cell>
          <cell r="C5687" t="str">
            <v>REASSENTAMENTO DE PEDRAS POLIÉDRICAS, REJUNTAMENTO COM PÓ DE PEDRA, COM REAPROVEITAMENTO DAS PEDRAS POLIÉDRICAS - INCLUSO RETIRADA E COLOCAÇÃO DO MATERIAL.  AF_12/2020</v>
          </cell>
          <cell r="D5687" t="str">
            <v>M2</v>
          </cell>
          <cell r="E5687" t="str">
            <v>47,79</v>
          </cell>
        </row>
        <row r="5688">
          <cell r="B5688">
            <v>101854</v>
          </cell>
          <cell r="C5688" t="str">
            <v>REASSENTAMENTO DE PEDRAS POLIÉDRICAS, REJUNTAMENTO COM PEDRISCO E EMULSÃO ASFÁLTICA, COM REAPROVEITAMENTO DAS PEDRAS POLIÉDRICAS - INCLUSO RETIRADA E COLOCAÇÃO DO MATERIAL. AF_12/2020_P</v>
          </cell>
          <cell r="D5688" t="str">
            <v>M2</v>
          </cell>
          <cell r="E5688" t="str">
            <v>149,18</v>
          </cell>
        </row>
        <row r="5689">
          <cell r="B5689">
            <v>101855</v>
          </cell>
          <cell r="C5689" t="str">
            <v>REASSENTAMENTO DE PEDRAS POLIÉDRICAS, REJUNTAMENTO COM ARGAMASSA, COM REAPROVEITAMENTO DAS PEDRAS POLIÉDRICAS - INCLUSO RETIRADA E COLOCAÇÃO DO MATERIAL. AF_12/2020</v>
          </cell>
          <cell r="D5689" t="str">
            <v>M2</v>
          </cell>
          <cell r="E5689" t="str">
            <v>73,87</v>
          </cell>
        </row>
        <row r="5690">
          <cell r="B5690">
            <v>101856</v>
          </cell>
          <cell r="C5690" t="str">
            <v>REASSENTAMENTO DE BLOCOS PISOGRAMA PARA PISO INTERTRAVADO, COM REAPROVEITAMENTO DOS BLOCOS PISOGRAMA - INCLUSO RETIRADA E COLOCAÇÃO DO MATERIAL. AF_12/2020</v>
          </cell>
          <cell r="D5690" t="str">
            <v>M2</v>
          </cell>
          <cell r="E5690" t="str">
            <v>22,79</v>
          </cell>
        </row>
        <row r="5691">
          <cell r="B5691">
            <v>101857</v>
          </cell>
          <cell r="C5691" t="str">
            <v>REASSENTAMENTO DE BLOCOS SEXTAVADO PARA PISO INTERTRAVADO, ESPESSURA DE 6 CM, EM CALÇADA, COM REAPROVEITAMENTO DOS BLOCOS SEXTAVADOS - INCLUSO RETIRADA E COLOCAÇÃO DO MATERIAL. AF_12/2020</v>
          </cell>
          <cell r="D5691" t="str">
            <v>M2</v>
          </cell>
          <cell r="E5691" t="str">
            <v>28,17</v>
          </cell>
        </row>
        <row r="5692">
          <cell r="B5692">
            <v>101858</v>
          </cell>
          <cell r="C5692" t="str">
            <v>REASSENTAMENTO DE BLOCOS SEXTAVADO PARA PISO INTERTRAVADO, ESPESSURA DE 6 CM, EM VIA/ESTACIONAMENTO, COM REAPROVEITAMENTO DOS BLOCOS SEXTAVADO - INCLUSO RETIRADA E COLOCAÇÃO DO MATERIAL. AF_12/2020</v>
          </cell>
          <cell r="D5692" t="str">
            <v>M2</v>
          </cell>
          <cell r="E5692" t="str">
            <v>23,24</v>
          </cell>
        </row>
        <row r="5693">
          <cell r="B5693">
            <v>101859</v>
          </cell>
          <cell r="C5693" t="str">
            <v>REASSENTAMENTO DE BLOCOS SEXTAVADO PARA PISO INTERTRAVADO, ESPESSURA DE 8 CM, EM VIA/ESTACIONAMENTO, COM REAPROVEITAMENTO DOS BLOCOS SEXTAVADO - INCLUSO RETIRADA E COLOCAÇÃO DO MATERIAL. AF_12/2020</v>
          </cell>
          <cell r="D5693" t="str">
            <v>M2</v>
          </cell>
          <cell r="E5693" t="str">
            <v>25,56</v>
          </cell>
        </row>
        <row r="5694">
          <cell r="B5694">
            <v>101860</v>
          </cell>
          <cell r="C5694" t="str">
            <v>REASSENTAMENTO DE BLOCOS SEXTAVADO PARA PISO INTERTRAVADO, ESPESSURA DE 10 CM, EM VIA/ESTACIONAMENTO, COM REAPROVEITAMENTO DOS BLOCOS SEXTAVADO - INCLUSO RETIRADA E COLOCAÇÃO DO MATERIAL. AF_12/2020</v>
          </cell>
          <cell r="D5694" t="str">
            <v>M2</v>
          </cell>
          <cell r="E5694" t="str">
            <v>29,20</v>
          </cell>
        </row>
        <row r="5695">
          <cell r="B5695">
            <v>101861</v>
          </cell>
          <cell r="C5695" t="str">
            <v>REASSENTAMENTO DE BLOCOS RETANGULAR PARA PISO INTERTRAVADO, ESPESSURA DE 4  CM, EM CALÇADA, COM REAPROVEITAMENTO DOS BLOCOS RETANGULAR - INCLUSO RETIRADA E COLOCAÇÃO DO MATERIAL. AF_12/2020</v>
          </cell>
          <cell r="D5695" t="str">
            <v>M2</v>
          </cell>
          <cell r="E5695" t="str">
            <v>27,38</v>
          </cell>
        </row>
        <row r="5696">
          <cell r="B5696">
            <v>101862</v>
          </cell>
          <cell r="C5696" t="str">
            <v>REASSENTAMENTO DE BLOCOS RETANGULAR PARA PISO INTERTRAVADO, ESPESSURA DE 6 CM, EM CALÇADA, COM REAPROVEITAMENTO DOS BLOCOS RETANGULAR - INCLUSO RETIRADA E COLOCAÇÃO DO MATERIAL. AF_12/2020</v>
          </cell>
          <cell r="D5696" t="str">
            <v>M2</v>
          </cell>
          <cell r="E5696" t="str">
            <v>29,73</v>
          </cell>
        </row>
        <row r="5697">
          <cell r="B5697">
            <v>101863</v>
          </cell>
          <cell r="C5697" t="str">
            <v>REASSENTAMENTO DE BLOCOS RETANGULAR PARA PISO INTERTRAVADO, ESPESSURA DE 6 CM, EM VIA/ESTACIONAMENTO, COM REAPROVEITAMENTO DOS BLOCOS RETANGULAR - INCLUSO RETIRADA E COLOCAÇÃO DO MATERIAL. AF_12/2020</v>
          </cell>
          <cell r="D5697" t="str">
            <v>M2</v>
          </cell>
          <cell r="E5697" t="str">
            <v>23,55</v>
          </cell>
        </row>
        <row r="5698">
          <cell r="B5698">
            <v>101864</v>
          </cell>
          <cell r="C5698" t="str">
            <v>REASSENTAMENTO DE BLOCOS RETANGULAR PARA PISO INTERTRAVADO, ESPESSURA DE 8 CM, EM VIA/ESTACIONAMENTO, COM REAPROVEITAMENTO DOS BLOCOS RETANGULAR - INCLUSO RETIRADA E COLOCAÇÃO DO MATERIAL. AF_12/2020</v>
          </cell>
          <cell r="D5698" t="str">
            <v>M2</v>
          </cell>
          <cell r="E5698" t="str">
            <v>27,21</v>
          </cell>
        </row>
        <row r="5699">
          <cell r="B5699">
            <v>101865</v>
          </cell>
          <cell r="C5699" t="str">
            <v>REASSENTAMENTO DE BLOCOS RETANGULAR PARA PISO INTERTRAVADO, ESPESSURA DE 10 CM, EM VIA/ESTACIONAMENTO, COM REAPROVEITAMENTO DOS BLOCOS RETANGULAR - INCLUSO RETIRADA E COLOCAÇÃO DO MATERIAL. AF_12/2020</v>
          </cell>
          <cell r="D5699" t="str">
            <v>M2</v>
          </cell>
          <cell r="E5699" t="str">
            <v>30,84</v>
          </cell>
        </row>
        <row r="5700">
          <cell r="B5700">
            <v>101866</v>
          </cell>
          <cell r="C5700" t="str">
            <v>REASSENTAMENTO DE BLOCOS 16 FACES PARA PISO INTERTRAVADO, ESPESSURA DE 4  CM, EM CALÇADA, COM REAPROVEITAMENTO DOS BLOCOS 16 FACES - INCLUSO RETIRADA E COLOCAÇÃO DO MATERIAL. AF_12/2020</v>
          </cell>
          <cell r="D5700" t="str">
            <v>M2</v>
          </cell>
          <cell r="E5700" t="str">
            <v>27,57</v>
          </cell>
        </row>
        <row r="5701">
          <cell r="B5701">
            <v>101867</v>
          </cell>
          <cell r="C5701" t="str">
            <v>REASSENTAMENTO DE BLOCOS 16 FACES PARA PISO INTERTRAVADO, ESPESSURA DE 6 CM, EM CALÇADA, COM REAPROVEITAMENTO DOS BLOCOS 16 FACES - INCLUSO RETIRADA E COLOCAÇÃO DO MATERIAL. AF_12/2020</v>
          </cell>
          <cell r="D5701" t="str">
            <v>M2</v>
          </cell>
          <cell r="E5701" t="str">
            <v>31,20</v>
          </cell>
        </row>
        <row r="5702">
          <cell r="B5702">
            <v>101868</v>
          </cell>
          <cell r="C5702" t="str">
            <v>REASSENTAMENTO DE BLOCOS 16 FACES PARA PISO INTERTRAVADO, ESPESSURA DE 6 CM, EM VIA/ESTACIONAMENTO, COM REAPROVEITAMENTO DOS BLOCOS 16 FACES - INCLUSO RETIRADA E COLOCAÇÃO DO MATERIAL. AF_12/2020</v>
          </cell>
          <cell r="D5702" t="str">
            <v>M2</v>
          </cell>
          <cell r="E5702" t="str">
            <v>25,03</v>
          </cell>
        </row>
        <row r="5703">
          <cell r="B5703">
            <v>101869</v>
          </cell>
          <cell r="C5703" t="str">
            <v>REASSENTAMENTO DE BLOCOS 16 FACES PARA PISO INTERTRAVADO, ESPESSURA DE 8 CM, EM VIA/ESTACIONAMENTO, COM REAPROVEITAMENTO DOS BLOCOS 16 FACES - INCLUSO RETIRADA E COLOCAÇÃO DO MATERIAL. AF_12/2020</v>
          </cell>
          <cell r="D5703" t="str">
            <v>M2</v>
          </cell>
          <cell r="E5703" t="str">
            <v>28,66</v>
          </cell>
        </row>
        <row r="5704">
          <cell r="B5704">
            <v>101870</v>
          </cell>
          <cell r="C5704" t="str">
            <v>REASSENTAMENTO DE BLOCOS 16 FACES PARA PISO INTERTRAVADO, ESPESSURA DE 10 CM, EM VIA/ESTACIONAMENTO, COM REAPROVEITAMENTO DOS BLOCOS 16 FACES - INCLUSO RETIRADA E COLOCAÇÃO DO MATERIAL. AF_12/2020</v>
          </cell>
          <cell r="D5704" t="str">
            <v>M2</v>
          </cell>
          <cell r="E5704" t="str">
            <v>32,30</v>
          </cell>
        </row>
        <row r="5705">
          <cell r="B5705">
            <v>102096</v>
          </cell>
          <cell r="C5705" t="str">
            <v>EXECUÇÃO DE TAPA BURACO COM APLICAÇÃO DE CONCRETO ASFÁLTICO (AQUISIÇÃO EM USINA) E PINTURA DE LIGAÇÃO. AF_12/2020</v>
          </cell>
          <cell r="D5705" t="str">
            <v>M3</v>
          </cell>
          <cell r="E5705" t="str">
            <v>1.603,70</v>
          </cell>
        </row>
        <row r="5706">
          <cell r="B5706">
            <v>102098</v>
          </cell>
          <cell r="C5706" t="str">
            <v>RECOMPOSIÇÃO DE REVESTIMENTO EM CONCRETO ASFÁLTICO (AQUISIÇÃO EM USINA), PARA O FECHAMENTO DE VALAS - INCLUSO DEMOLIÇÃO DO PAVIMENTO. AF_12/2020</v>
          </cell>
          <cell r="D5706" t="str">
            <v>M3</v>
          </cell>
          <cell r="E5706" t="str">
            <v>1.735,54</v>
          </cell>
        </row>
        <row r="5707">
          <cell r="B5707">
            <v>102101</v>
          </cell>
          <cell r="C5707" t="str">
            <v>EXECUÇÃO DE PINTURA DE LIGAÇÃO COM EMULSÃO ASFÁLTICA RR-2C, PARA O FECHAMENTO DE VALAS. AF_12/2020</v>
          </cell>
          <cell r="D5707" t="str">
            <v>M2</v>
          </cell>
          <cell r="E5707" t="str">
            <v>3,62</v>
          </cell>
        </row>
        <row r="5708">
          <cell r="B5708">
            <v>102988</v>
          </cell>
          <cell r="C5708" t="str">
            <v>RECOMPOSIÇÃO DE PAVIMENTO EM PISO INTERTRAVADO, COM REAPROVEITAMENTO DOS BLOCOS INTERTRAVADOS, PARA FECHAMENTO DE VALAS - INCLUSO RETIRADA E COLOCAÇÃO DO MATERIAL. AF_12/2020</v>
          </cell>
          <cell r="D5708" t="str">
            <v>M2</v>
          </cell>
          <cell r="E5708" t="str">
            <v>47,09</v>
          </cell>
        </row>
        <row r="5709">
          <cell r="B5709">
            <v>100576</v>
          </cell>
          <cell r="C5709" t="str">
            <v>REGULARIZAÇÃO E COMPACTAÇÃO DE SUBLEITO DE SOLO  PREDOMINANTEMENTE ARGILOSO. AF_11/2019</v>
          </cell>
          <cell r="D5709" t="str">
            <v>M2</v>
          </cell>
          <cell r="E5709" t="str">
            <v>2,11</v>
          </cell>
        </row>
        <row r="5710">
          <cell r="B5710">
            <v>100577</v>
          </cell>
          <cell r="C5710" t="str">
            <v>REGULARIZAÇÃO E COMPACTAÇÃO DE SUBLEITO DE SOLO PREDOMINANTEMENTE ARENOSO. AF_11/2019</v>
          </cell>
          <cell r="D5710" t="str">
            <v>M2</v>
          </cell>
          <cell r="E5710" t="str">
            <v>1,06</v>
          </cell>
        </row>
        <row r="5711">
          <cell r="B5711">
            <v>96388</v>
          </cell>
          <cell r="C5711" t="str">
            <v>EXECUÇÃO E COMPACTAÇÃO DE BASE E OU SUB BASE PARA PAVIMENTAÇÃO DE SOLOS DE COMPORTAMENTO LATERÍTICO (ARENOSO) - EXCLUSIVE SOLO, ESCAVAÇÃO, CARGA E TRANSPORTE. AF_11/2019</v>
          </cell>
          <cell r="D5711" t="str">
            <v>M3</v>
          </cell>
          <cell r="E5711" t="str">
            <v>10,32</v>
          </cell>
        </row>
        <row r="5712">
          <cell r="B5712">
            <v>96389</v>
          </cell>
          <cell r="C5712" t="str">
            <v>EXECUÇÃO E COMPACTAÇÃO DE BASE E OU SUB BASE PARA PAVIMENTAÇÃO DE SOLO (PREDOMINANTEMENTE ARENOSO) COM CIMENTO (TEOR DE 2%) - EXCLUSIVE SOLO, ESCAVAÇÃO, CARGA E TRANSPORTE. AF_11/2019</v>
          </cell>
          <cell r="D5712" t="str">
            <v>M3</v>
          </cell>
          <cell r="E5712" t="str">
            <v>55,42</v>
          </cell>
        </row>
        <row r="5713">
          <cell r="B5713">
            <v>96390</v>
          </cell>
          <cell r="C5713" t="str">
            <v>EXECUÇÃO E COMPACTAÇÃO DE BASE E OU SUB BASE PARA PAVIMENTAÇÃO DE SOLO (PREDOMINANTEMENTE ARENOSO) COM CIMENTO (TEOR DE 4%) - EXCLUSIVE SOLO, ESCAVAÇÃO, CARGA E TRANSPORTE. AF_11/2019</v>
          </cell>
          <cell r="D5713" t="str">
            <v>M3</v>
          </cell>
          <cell r="E5713" t="str">
            <v>91,22</v>
          </cell>
        </row>
        <row r="5714">
          <cell r="B5714">
            <v>96391</v>
          </cell>
          <cell r="C5714" t="str">
            <v>EXECUÇÃO E COMPACTAÇÃO DE BASE E OU SUB BASE PARA PAVIMENTAÇÃO DE SOLO (PREDOMINANTEMENTE ARENOSO) COM CIMENTO (TEOR DE 6%) - EXCLUSIVE SOLO, ESCAVAÇÃO, CARGA E TRANSPORTE. AF_11/2019</v>
          </cell>
          <cell r="D5714" t="str">
            <v>M3</v>
          </cell>
          <cell r="E5714" t="str">
            <v>128,50</v>
          </cell>
        </row>
        <row r="5715">
          <cell r="B5715">
            <v>96392</v>
          </cell>
          <cell r="C5715" t="str">
            <v>EXECUÇÃO E COMPACTAÇÃO DE BASE E OU SUB BASE PARA PAVIMENTAÇÃO DE SOLO (PREDOMINANTEMENTE ARENOSO) COM CIMENTO (TEOR DE 8%) - EXCLUSIVE SOLO, ESCAVAÇÃO, CARGA E TRANSPORTE. AF_11/2019</v>
          </cell>
          <cell r="D5715" t="str">
            <v>M3</v>
          </cell>
          <cell r="E5715" t="str">
            <v>164,68</v>
          </cell>
        </row>
        <row r="5716">
          <cell r="B5716">
            <v>96396</v>
          </cell>
          <cell r="C5716" t="str">
            <v>EXECUÇÃO E COMPACTAÇÃO DE BASE E OU SUB BASE PARA PAVIMENTAÇÃO DE BRITA GRADUADA SIMPLES - EXCLUSIVE CARGA E TRANSPORTE. AF_11/2019</v>
          </cell>
          <cell r="D5716" t="str">
            <v>M3</v>
          </cell>
          <cell r="E5716" t="str">
            <v>148,30</v>
          </cell>
        </row>
        <row r="5717">
          <cell r="B5717">
            <v>96397</v>
          </cell>
          <cell r="C5717" t="str">
            <v>EXECUÇÃO E COMPACTAÇÃO DE BASE E OU SUB BASE PARA PAVIMENTAÇÃO DE BRITA GRADUADA SIMPLES TRATADA COM CIMENTO - EXCLUSIVE CARGA E TRANSPORTE. AF_11/2019</v>
          </cell>
          <cell r="D5717" t="str">
            <v>M3</v>
          </cell>
          <cell r="E5717" t="str">
            <v>220,87</v>
          </cell>
        </row>
        <row r="5718">
          <cell r="B5718">
            <v>96398</v>
          </cell>
          <cell r="C5718" t="str">
            <v>EXECUÇÃO E COMPACTAÇÃO DE BASE E OU SUB BASE PARA PAVIMENTAÇÃO DE CONCRETO COMPACTADO COM ROLO - EXCLUSIVE CARGA E TRANSPORTE. AF_11/2019</v>
          </cell>
          <cell r="D5718" t="str">
            <v>M3</v>
          </cell>
          <cell r="E5718" t="str">
            <v>316,65</v>
          </cell>
        </row>
        <row r="5719">
          <cell r="B5719">
            <v>96399</v>
          </cell>
          <cell r="C5719" t="str">
            <v>EXECUÇÃO E COMPACTAÇÃO DE BASE E OU SUB BASE PARA PAVIMENTAÇÃO DE PEDRA RACHÃO  - EXCLUSIVE CARGA E TRANSPORTE. AF_11/2019</v>
          </cell>
          <cell r="D5719" t="str">
            <v>M3</v>
          </cell>
          <cell r="E5719" t="str">
            <v>101,86</v>
          </cell>
        </row>
        <row r="5720">
          <cell r="B5720">
            <v>96400</v>
          </cell>
          <cell r="C5720" t="str">
            <v>EXECUÇÃO E COMPACTAÇÃO DE BASE E OU SUB BASE PARA PAVIMENTAÇÃO DE MACADAME SECO - EXCLUSIVE CARGA E TRANSPORTE. AF_11/2019</v>
          </cell>
          <cell r="D5720" t="str">
            <v>M3</v>
          </cell>
          <cell r="E5720" t="str">
            <v>132,36</v>
          </cell>
        </row>
        <row r="5721">
          <cell r="B5721">
            <v>96402</v>
          </cell>
          <cell r="C5721" t="str">
            <v>EXECUÇÃO DE PINTURA DE LIGAÇÃO COM EMULSÃO ASFÁLTICA RR-2C. AF_11/2019</v>
          </cell>
          <cell r="D5721" t="str">
            <v>M2</v>
          </cell>
          <cell r="E5721" t="str">
            <v>2,67</v>
          </cell>
        </row>
        <row r="5722">
          <cell r="B5722">
            <v>100564</v>
          </cell>
          <cell r="C5722" t="str">
            <v>EXECUÇÃO E COMPACTAÇÃO DE BASE E OU SUB-BASE PARA PAVIMENTAÇÃO DE SOLO (PREDOMINANTEMENTE ARENOSO) BRITA - 40/60 - EXCLUSIVE SOLO, ESCAVAÇÃO, CARGA E TRANSPORTE. AF_11/2019</v>
          </cell>
          <cell r="D5722" t="str">
            <v>M3</v>
          </cell>
          <cell r="E5722" t="str">
            <v>90,39</v>
          </cell>
        </row>
        <row r="5723">
          <cell r="B5723">
            <v>100565</v>
          </cell>
          <cell r="C5723" t="str">
            <v>EXECUÇÃO E COMPACTAÇÃO DE BASE E OU SUB-BASE PARA PAVIMENTAÇÃO DE SOLO (PREDOMINANTEMENTE ARENOSO) BRITA - 50/50 - EXCLUSIVE SOLO, ESCAVAÇÃO, CARGA E TRANSPORTE. AF_11/2019</v>
          </cell>
          <cell r="D5723" t="str">
            <v>M3</v>
          </cell>
          <cell r="E5723" t="str">
            <v>78,61</v>
          </cell>
        </row>
        <row r="5724">
          <cell r="B5724">
            <v>100566</v>
          </cell>
          <cell r="C5724" t="str">
            <v>EXECUÇÃO E COMPACTAÇÃO DE BASE E OU SUB-BASE PARA PAVIMENTAÇÃO DE SOLO (PREDOMINANTEMENTE ARENOSO) BRITA - 40/60 COM CIMENTO (TEOR DE 4%) - EXCLUSIVE SOLO, ESCAVAÇÃO, CARGA E TRANSPORTE. AF_11/2019</v>
          </cell>
          <cell r="D5724" t="str">
            <v>M3</v>
          </cell>
          <cell r="E5724" t="str">
            <v>165,68</v>
          </cell>
        </row>
        <row r="5725">
          <cell r="B5725">
            <v>100567</v>
          </cell>
          <cell r="C5725" t="str">
            <v>EXECUÇÃO E COMPACTAÇÃO DE BASE E OU SUB-BASE PARA PAVIMENTAÇÃO DE SOLO (PREDOMINANTEMENTE ARENOSO) BRITA - 40/60 COM CIMENTO (TEOR DE 6%) - EXCLUSIVE SOLO, ESCAVAÇÃO, CARGA E TRANSPORTE. AF_11/2019</v>
          </cell>
          <cell r="D5725" t="str">
            <v>M3</v>
          </cell>
          <cell r="E5725" t="str">
            <v>200,96</v>
          </cell>
        </row>
        <row r="5726">
          <cell r="B5726">
            <v>100568</v>
          </cell>
          <cell r="C5726" t="str">
            <v>EXECUÇÃO E COMPACTAÇÃO DE BASE E OU SUB-BASE PARA PAVIMENTAÇÃO DE SOLO (PREDOMINANTEMENTE ARENOSO) BRITA - 40/60 COM CIMENTO (TEOR DE 8%) - EXCLUSIVE SOLO, ESCAVAÇÃO, CARGA E TRANSPORTE. AF_11/2019</v>
          </cell>
          <cell r="D5726" t="str">
            <v>M3</v>
          </cell>
          <cell r="E5726" t="str">
            <v>235,68</v>
          </cell>
        </row>
        <row r="5727">
          <cell r="B5727">
            <v>100569</v>
          </cell>
          <cell r="C5727" t="str">
            <v>EXECUÇÃO E COMPACTAÇÃO DE BASE E OU SUB-BASE PARA PAVIMENTAÇÃO DE SOLO (PREDOMINANTEMENTE ARENOSO) BRITA - 50/50 COM CIMENTO (TEOR DE 4%)  - EXCLUSIVE SOLO, ESCAVAÇÃO, CARGA E TRANSPORTE. AF_11/2019</v>
          </cell>
          <cell r="D5727" t="str">
            <v>M3</v>
          </cell>
          <cell r="E5727" t="str">
            <v>154,34</v>
          </cell>
        </row>
        <row r="5728">
          <cell r="B5728">
            <v>100570</v>
          </cell>
          <cell r="C5728" t="str">
            <v>EXECUÇÃO E COMPACTAÇÃO DE BASE E OU SUB-BASE PARA PAVIMENTAÇÃO DE SOLO (PREDOMINANTEMENTE ARENOSO) BRITA - 50/50 COM CIMENTO (TEOR DE 6%) - EXCLUSIVE SOLO, ESCAVAÇÃO, CARGA E TRANSPORTE. AF_11/2019</v>
          </cell>
          <cell r="D5728" t="str">
            <v>M3</v>
          </cell>
          <cell r="E5728" t="str">
            <v>192,12</v>
          </cell>
        </row>
        <row r="5729">
          <cell r="B5729">
            <v>100571</v>
          </cell>
          <cell r="C5729" t="str">
            <v>EXECUÇÃO E COMPACTAÇÃO DE BASE E OU SUB-BASE PARA PAVIMENTAÇÃO DE SOLO (PREDOMINANTEMENTE ARENOSO) BRITA - 50/50 COM CIMENTO (TEOR DE 8%) - EXCLUSIVE SOLO, ESCAVAÇÃO, CARGA E TRANSPORTE. AF_11/2019</v>
          </cell>
          <cell r="D5729" t="str">
            <v>M3</v>
          </cell>
          <cell r="E5729" t="str">
            <v>224,86</v>
          </cell>
        </row>
        <row r="5730">
          <cell r="B5730">
            <v>100572</v>
          </cell>
          <cell r="C5730" t="str">
            <v>EXECUÇÃO E COMPACTAÇÃO DE BASE E OU SUB-BASE PARA PAVIMENTAÇÃO DE SOLO (PREDOMINANTEMENTE ARGILOSO) BRITA - 40/60 - EXCLUSIVE SOLO, ESCAVAÇÃO, CARGA E TRANSPORTE. AF_11/2019</v>
          </cell>
          <cell r="D5730" t="str">
            <v>M3</v>
          </cell>
          <cell r="E5730" t="str">
            <v>94,75</v>
          </cell>
        </row>
        <row r="5731">
          <cell r="B5731">
            <v>100573</v>
          </cell>
          <cell r="C5731" t="str">
            <v>EXECUÇÃO E COMPACTAÇÃO DE BASE E OU SUB-BASE PARA PAVIMENTAÇÃO DE SOLO (PREDOMINANTEMENTE ARGILOSO) BRITA - 50/50 - EXCLUSIVE SOLO, ESCAVAÇÃO, CARGA E TRANSPORTE. AF_11/2019</v>
          </cell>
          <cell r="D5731" t="str">
            <v>M3</v>
          </cell>
          <cell r="E5731" t="str">
            <v>82,97</v>
          </cell>
        </row>
        <row r="5732">
          <cell r="B5732">
            <v>100574</v>
          </cell>
          <cell r="C5732" t="str">
            <v>ESPALHAMENTO DE MATERIAL COM TRATOR DE ESTEIRAS. AF_11/2019</v>
          </cell>
          <cell r="D5732" t="str">
            <v>M3</v>
          </cell>
          <cell r="E5732" t="str">
            <v>1,31</v>
          </cell>
        </row>
        <row r="5733">
          <cell r="B5733">
            <v>100575</v>
          </cell>
          <cell r="C5733" t="str">
            <v>REGULARIZAÇÃO DE SUPERFÍCIES COM MOTONIVELADORA. AF_11/2019</v>
          </cell>
          <cell r="D5733" t="str">
            <v>M2</v>
          </cell>
          <cell r="E5733" t="str">
            <v>0,10</v>
          </cell>
        </row>
        <row r="5734">
          <cell r="B5734">
            <v>101767</v>
          </cell>
          <cell r="C5734" t="str">
            <v>EXECUÇÃO E COMPACTAÇÃO DE BASE E OU SUB BASE PARA PAVIMENTAÇÃO DE SOLOS ESTABILIZADOS GRANULOMETRICAMENTE COM MISTURA DE SOLOS EM PISTA - EXCLUSIVE SOLO, ESCAVAÇÃO, CARGA E TRANSPORTE. AF_11/2019</v>
          </cell>
          <cell r="D5734" t="str">
            <v>M3</v>
          </cell>
          <cell r="E5734" t="str">
            <v>23,80</v>
          </cell>
        </row>
        <row r="5735">
          <cell r="B5735">
            <v>101768</v>
          </cell>
          <cell r="C5735" t="str">
            <v>EXECUÇÃO E COMPACTAÇÃO DE BASE E OU SUB BASE PARA PAVIMENTAÇÃO DE SOLO ESTABILIZADO GRANULOMETRICAMENTE SEM MISTURA DE SOLOS - EXCLUSIVE SOLO, ESCAVAÇÃO, CARGA E TRANSPORTE. AF_11/2019</v>
          </cell>
          <cell r="D5735" t="str">
            <v>M3</v>
          </cell>
          <cell r="E5735" t="str">
            <v>40,21</v>
          </cell>
        </row>
        <row r="5736">
          <cell r="B5736">
            <v>92391</v>
          </cell>
          <cell r="C5736" t="str">
            <v>EXECUÇÃO DE PAVIMENTO EM PISO INTERTRAVADO, COM BLOCO PISOGRAMA DE 35 X 25 CM, ESPESSURA 6 CM. AF_12/2015</v>
          </cell>
          <cell r="D5736" t="str">
            <v>M2</v>
          </cell>
          <cell r="E5736" t="str">
            <v>76,52</v>
          </cell>
        </row>
        <row r="5737">
          <cell r="B5737">
            <v>92392</v>
          </cell>
          <cell r="C5737" t="str">
            <v>EXECUÇÃO DE PAVIMENTO EM PISO INTERTRAVADO, COM BLOCO PISOGRAMA DE 35 X 25 CM, ESPESSURA 8 CM. AF_12/2015</v>
          </cell>
          <cell r="D5737" t="str">
            <v>M2</v>
          </cell>
          <cell r="E5737" t="str">
            <v>159,46</v>
          </cell>
        </row>
        <row r="5738">
          <cell r="B5738">
            <v>92393</v>
          </cell>
          <cell r="C5738" t="str">
            <v>EXECUÇÃO DE PAVIMENTO EM PISO INTERTRAVADO, COM BLOCO SEXTAVADO DE 25 X 25 CM, ESPESSURA 6 CM. AF_12/2015</v>
          </cell>
          <cell r="D5738" t="str">
            <v>M2</v>
          </cell>
          <cell r="E5738" t="str">
            <v>75,58</v>
          </cell>
        </row>
        <row r="5739">
          <cell r="B5739">
            <v>92394</v>
          </cell>
          <cell r="C5739" t="str">
            <v>EXECUÇÃO DE PAVIMENTO EM PISO INTERTRAVADO, COM BLOCO SEXTAVADO DE 25 X 25 CM, ESPESSURA 8 CM. AF_12/2015</v>
          </cell>
          <cell r="D5739" t="str">
            <v>M2</v>
          </cell>
          <cell r="E5739" t="str">
            <v>94,42</v>
          </cell>
        </row>
        <row r="5740">
          <cell r="B5740">
            <v>92395</v>
          </cell>
          <cell r="C5740" t="str">
            <v>EXECUÇÃO DE PAVIMENTO EM PISO INTERTRAVADO, COM BLOCO SEXTAVADO DE 25 X 25 CM, ESPESSURA 10 CM. AF_12/2015</v>
          </cell>
          <cell r="D5740" t="str">
            <v>M2</v>
          </cell>
          <cell r="E5740" t="str">
            <v>114,11</v>
          </cell>
        </row>
        <row r="5741">
          <cell r="B5741">
            <v>92396</v>
          </cell>
          <cell r="C5741" t="str">
            <v>EXECUÇÃO DE PASSEIO EM PISO INTERTRAVADO, COM BLOCO RETANGULAR COR NATURAL DE 20 X 10 CM, ESPESSURA 6 CM. AF_12/2015</v>
          </cell>
          <cell r="D5741" t="str">
            <v>M2</v>
          </cell>
          <cell r="E5741" t="str">
            <v>88,16</v>
          </cell>
        </row>
        <row r="5742">
          <cell r="B5742">
            <v>92397</v>
          </cell>
          <cell r="C5742" t="str">
            <v>EXECUÇÃO DE PÁTIO/ESTACIONAMENTO EM PISO INTERTRAVADO, COM BLOCO RETANGULAR COR NATURAL DE 20 X 10 CM, ESPESSURA 6 CM. AF_12/2015</v>
          </cell>
          <cell r="D5742" t="str">
            <v>M2</v>
          </cell>
          <cell r="E5742" t="str">
            <v>75,48</v>
          </cell>
        </row>
        <row r="5743">
          <cell r="B5743">
            <v>92398</v>
          </cell>
          <cell r="C5743" t="str">
            <v>EXECUÇÃO DE PÁTIO/ESTACIONAMENTO EM PISO INTERTRAVADO, COM BLOCO RETANGULAR COR NATURAL DE 20 X 10 CM, ESPESSURA 8 CM. AF_12/2015</v>
          </cell>
          <cell r="D5743" t="str">
            <v>M2</v>
          </cell>
          <cell r="E5743" t="str">
            <v>95,72</v>
          </cell>
        </row>
        <row r="5744">
          <cell r="B5744">
            <v>92399</v>
          </cell>
          <cell r="C5744" t="str">
            <v>EXECUÇÃO DE VIA EM PISO INTERTRAVADO, COM BLOCO RETANGULAR COR NATURAL DE 20 X 10 CM, ESPESSURA 8 CM. AF_12/2015</v>
          </cell>
          <cell r="D5744" t="str">
            <v>M2</v>
          </cell>
          <cell r="E5744" t="str">
            <v>97,27</v>
          </cell>
        </row>
        <row r="5745">
          <cell r="B5745">
            <v>92400</v>
          </cell>
          <cell r="C5745" t="str">
            <v>EXECUÇÃO DE PÁTIO/ESTACIONAMENTO EM PISO INTERTRAVADO, COM BLOCO RETANGULAR DE 20 X 10 CM, ESPESSURA 10 CM. AF_12/2015</v>
          </cell>
          <cell r="D5745" t="str">
            <v>M2</v>
          </cell>
          <cell r="E5745" t="str">
            <v>113,62</v>
          </cell>
        </row>
        <row r="5746">
          <cell r="B5746">
            <v>92401</v>
          </cell>
          <cell r="C5746" t="str">
            <v>EXECUÇÃO DE VIA EM PISO INTERTRAVADO, COM BLOCO RETANGULAR DE 20 X 10 CM, ESPESSURA 10 CM. AF_12/2015</v>
          </cell>
          <cell r="D5746" t="str">
            <v>M2</v>
          </cell>
          <cell r="E5746" t="str">
            <v>115,33</v>
          </cell>
        </row>
        <row r="5747">
          <cell r="B5747">
            <v>92402</v>
          </cell>
          <cell r="C5747" t="str">
            <v>EXECUÇÃO DE PASSEIO EM PISO INTERTRAVADO, COM BLOCO 16 FACES DE 22 X 11 CM, ESPESSURA 6 CM. AF_12/2015</v>
          </cell>
          <cell r="D5747" t="str">
            <v>M2</v>
          </cell>
          <cell r="E5747" t="str">
            <v>89,91</v>
          </cell>
        </row>
        <row r="5748">
          <cell r="B5748">
            <v>92403</v>
          </cell>
          <cell r="C5748" t="str">
            <v>EXECUÇÃO DE PÁTIO/ESTACIONAMENTO EM PISO INTERTRAVADO, COM BLOCO 16 FACES DE 22 X 11 CM, ESPESSURA 6 CM. AF_12/2015</v>
          </cell>
          <cell r="D5748" t="str">
            <v>M2</v>
          </cell>
          <cell r="E5748" t="str">
            <v>77,05</v>
          </cell>
        </row>
        <row r="5749">
          <cell r="B5749">
            <v>92404</v>
          </cell>
          <cell r="C5749" t="str">
            <v>EXECUÇÃO DE PÁTIO/ESTACIONAMENTO EM PISO INTERTRAVADO, COM BLOCO 16 FACES DE 22 X 11 CM, ESPESSURA 8 CM. AF_12/2015</v>
          </cell>
          <cell r="D5749" t="str">
            <v>M2</v>
          </cell>
          <cell r="E5749" t="str">
            <v>97,32</v>
          </cell>
        </row>
        <row r="5750">
          <cell r="B5750">
            <v>92405</v>
          </cell>
          <cell r="C5750" t="str">
            <v>EXECUÇÃO DE VIA EM PISO INTERTRAVADO, COM BLOCO 16 FACES DE 22 X 11 CM, ESPESSURA 8 CM. AF_12/2015</v>
          </cell>
          <cell r="D5750" t="str">
            <v>M2</v>
          </cell>
          <cell r="E5750" t="str">
            <v>98,84</v>
          </cell>
        </row>
        <row r="5751">
          <cell r="B5751">
            <v>92406</v>
          </cell>
          <cell r="C5751" t="str">
            <v>EXECUÇÃO DE PÁTIO/ESTACIONAMENTO EM PISO INTERTRAVADO, COM BLOCO 16 FACES DE 22 X 11 CM, ESPESSURA 10 CM. AF_12/2015</v>
          </cell>
          <cell r="D5751" t="str">
            <v>M2</v>
          </cell>
          <cell r="E5751" t="str">
            <v>115,26</v>
          </cell>
        </row>
        <row r="5752">
          <cell r="B5752">
            <v>92407</v>
          </cell>
          <cell r="C5752" t="str">
            <v>EXECUÇÃO DE VIA EM PISO INTERTRAVADO, COM BLOCO 16 FACES DE 22 X 11 CM, ESPESSURA 10 CM. AF_12/2015</v>
          </cell>
          <cell r="D5752" t="str">
            <v>M2</v>
          </cell>
          <cell r="E5752" t="str">
            <v>116,91</v>
          </cell>
        </row>
        <row r="5753">
          <cell r="B5753">
            <v>93679</v>
          </cell>
          <cell r="C5753" t="str">
            <v>EXECUÇÃO DE PASSEIO EM PISO INTERTRAVADO, COM BLOCO RETANGULAR COLORIDO DE 20 X 10 CM, ESPESSURA 6 CM. AF_12/2015</v>
          </cell>
          <cell r="D5753" t="str">
            <v>M2</v>
          </cell>
          <cell r="E5753" t="str">
            <v>98,45</v>
          </cell>
        </row>
        <row r="5754">
          <cell r="B5754">
            <v>93680</v>
          </cell>
          <cell r="C5754" t="str">
            <v>EXECUÇÃO DE PÁTIO/ESTACIONAMENTO EM PISO INTERTRAVADO, COM BLOCO RETANGULAR COLORIDO DE 20 X 10 CM, ESPESSURA 6 CM. AF_12/2015</v>
          </cell>
          <cell r="D5754" t="str">
            <v>M2</v>
          </cell>
          <cell r="E5754" t="str">
            <v>85,32</v>
          </cell>
        </row>
        <row r="5755">
          <cell r="B5755">
            <v>93681</v>
          </cell>
          <cell r="C5755" t="str">
            <v>EXECUÇÃO DE PÁTIO/ESTACIONAMENTO EM PISO INTERTRAVADO, COM BLOCO RETANGULAR COLORIDO DE 20 X 10 CM, ESPESSURA 8 CM. AF_12/2015</v>
          </cell>
          <cell r="D5755" t="str">
            <v>M2</v>
          </cell>
          <cell r="E5755" t="str">
            <v>103,60</v>
          </cell>
        </row>
        <row r="5756">
          <cell r="B5756">
            <v>93682</v>
          </cell>
          <cell r="C5756" t="str">
            <v>EXECUÇÃO DE VIA EM PISO INTERTRAVADO, COM BLOCO RETANGULAR COLORIDO DE 20 X 10 CM, ESPESSURA 8 CM. AF_12/2015</v>
          </cell>
          <cell r="D5756" t="str">
            <v>M2</v>
          </cell>
          <cell r="E5756" t="str">
            <v>105,23</v>
          </cell>
        </row>
        <row r="5757">
          <cell r="B5757">
            <v>97104</v>
          </cell>
          <cell r="C5757" t="str">
            <v>EXECUÇÃO DE PAVIMENTO DE CONCRETO SIMPLES (PCS), FCK = 40 MPA, ESPESSURA DE 15,0 CM. AF_04/2022</v>
          </cell>
          <cell r="D5757" t="str">
            <v>M2</v>
          </cell>
          <cell r="E5757" t="str">
            <v>149,95</v>
          </cell>
        </row>
        <row r="5758">
          <cell r="B5758">
            <v>97105</v>
          </cell>
          <cell r="C5758" t="str">
            <v>EXECUÇÃO DE PAVIMENTO DE CONCRETO SIMPLES (PCS), FCK = 40 MPA, ESPESSURA DE 17,5 CM. AF_04/2022</v>
          </cell>
          <cell r="D5758" t="str">
            <v>M2</v>
          </cell>
          <cell r="E5758" t="str">
            <v>169,65</v>
          </cell>
        </row>
        <row r="5759">
          <cell r="B5759">
            <v>97106</v>
          </cell>
          <cell r="C5759" t="str">
            <v>EXECUÇÃO DE PAVIMENTO DE CONCRETO SIMPLES (PCS), FCK = 40 MPA, ESPESSURA DE 20,0 CM. AF_04/2022</v>
          </cell>
          <cell r="D5759" t="str">
            <v>M2</v>
          </cell>
          <cell r="E5759" t="str">
            <v>188,64</v>
          </cell>
        </row>
        <row r="5760">
          <cell r="B5760">
            <v>97107</v>
          </cell>
          <cell r="C5760" t="str">
            <v>EXECUÇÃO DE PAVIMENTO DE CONCRETO SIMPLES (PCS), FCK = 40 MPA, ESPESSURA DE 22,5 CM. AF_04/2022</v>
          </cell>
          <cell r="D5760" t="str">
            <v>M2</v>
          </cell>
          <cell r="E5760" t="str">
            <v>216,23</v>
          </cell>
        </row>
        <row r="5761">
          <cell r="B5761">
            <v>97108</v>
          </cell>
          <cell r="C5761" t="str">
            <v>EXECUÇÃO DE PAVIMENTO DE CONCRETO SIMPLES (PCS), FCK = 40 MPA, ESPESSURA DE 25,0 CM. AF_04/2022</v>
          </cell>
          <cell r="D5761" t="str">
            <v>M2</v>
          </cell>
          <cell r="E5761" t="str">
            <v>249,97</v>
          </cell>
        </row>
        <row r="5762">
          <cell r="B5762">
            <v>97109</v>
          </cell>
          <cell r="C5762" t="str">
            <v>EXECUÇÃO DE PAVIMENTO DE CONCRETO SIMPLES (PCS), FCK = 40 MPA, ESPESSURA DE 27,5 CM. AF_04/2022</v>
          </cell>
          <cell r="D5762" t="str">
            <v>M2</v>
          </cell>
          <cell r="E5762" t="str">
            <v>277,30</v>
          </cell>
        </row>
        <row r="5763">
          <cell r="B5763">
            <v>97111</v>
          </cell>
          <cell r="C5763" t="str">
            <v>EXECUÇÃO DE PAVIMENTO DE CONCRETO ARMADO (PCA), FCK = 30 MPA, ESPESSURA DE 15,0 CM. AF_04/2022</v>
          </cell>
          <cell r="D5763" t="str">
            <v>M2</v>
          </cell>
          <cell r="E5763" t="str">
            <v>323,58</v>
          </cell>
        </row>
        <row r="5764">
          <cell r="B5764">
            <v>97112</v>
          </cell>
          <cell r="C5764" t="str">
            <v>EXECUÇÃO DE PAVIMENTO DE CONCRETO ARMADO (PCA), FCK = 30 MPA, ESPESSURA DE 17,5 CM. AF_04/2022</v>
          </cell>
          <cell r="D5764" t="str">
            <v>M2</v>
          </cell>
          <cell r="E5764" t="str">
            <v>275,88</v>
          </cell>
        </row>
        <row r="5765">
          <cell r="B5765">
            <v>97113</v>
          </cell>
          <cell r="C5765" t="str">
            <v>APLICAÇÃO DE LONA PLÁSTICA PARA EXECUÇÃO DE PAVIMENTOS DE CONCRETO. AF_04/2022</v>
          </cell>
          <cell r="D5765" t="str">
            <v>M2</v>
          </cell>
          <cell r="E5765" t="str">
            <v>1,75</v>
          </cell>
        </row>
        <row r="5766">
          <cell r="B5766">
            <v>97114</v>
          </cell>
          <cell r="C5766" t="str">
            <v>EXECUÇÃO DE JUNTAS DE CONTRAÇÃO PARA PAVIMENTOS DE CONCRETO. AF_04/2022</v>
          </cell>
          <cell r="D5766" t="str">
            <v>M</v>
          </cell>
          <cell r="E5766" t="str">
            <v>0,32</v>
          </cell>
        </row>
        <row r="5767">
          <cell r="B5767">
            <v>97115</v>
          </cell>
          <cell r="C5767" t="str">
            <v>APLICAÇÃO DE GRAXA EM BARRAS DE TRANSFERÊNCIA PARA EXECUÇÃO DE PAVIMENTO DE CONCRETO. AF_04/2022</v>
          </cell>
          <cell r="D5767" t="str">
            <v>KG</v>
          </cell>
          <cell r="E5767" t="str">
            <v>47,03</v>
          </cell>
        </row>
        <row r="5768">
          <cell r="B5768">
            <v>97116</v>
          </cell>
          <cell r="C5768" t="str">
            <v>BARRAS DE TRANSFERÊNCIA, AÇO CA-25 DE 16,0 MM, PARA EXECUÇÃO DE PAVIMENTO DE CONCRETO  FORNECIMENTO E INSTALAÇÃO. AF_04/2022</v>
          </cell>
          <cell r="D5768" t="str">
            <v>KG</v>
          </cell>
          <cell r="E5768" t="str">
            <v>27,71</v>
          </cell>
        </row>
        <row r="5769">
          <cell r="B5769">
            <v>97117</v>
          </cell>
          <cell r="C5769" t="str">
            <v>BARRAS DE TRANSFERÊNCIA, AÇO CA-25 DE 20,0 MM, PARA EXECUÇÃO DE PAVIMENTO DE CONCRETO  FORNECIMENTO E INSTALAÇÃO. AF_04/2022</v>
          </cell>
          <cell r="D5769" t="str">
            <v>KG</v>
          </cell>
          <cell r="E5769" t="str">
            <v>25,92</v>
          </cell>
        </row>
        <row r="5770">
          <cell r="B5770">
            <v>97118</v>
          </cell>
          <cell r="C5770" t="str">
            <v>BARRAS DE TRANSFERÊNCIA, AÇO CA-25 DE 25,0 MM, PARA EXECUÇÃO DE PAVIMENTO DE CONCRETO  FORNECIMENTO E INSTALAÇÃO. AF_04/2022</v>
          </cell>
          <cell r="D5770" t="str">
            <v>KG</v>
          </cell>
          <cell r="E5770" t="str">
            <v>22,39</v>
          </cell>
        </row>
        <row r="5771">
          <cell r="B5771">
            <v>97119</v>
          </cell>
          <cell r="C5771" t="str">
            <v>BARRAS DE TRANSFERÊNCIA, AÇO CA-25 DE 32,0 MM, PARA EXECUÇÃO DE PAVIMENTO DE CONCRETO  FORNECIMENTO E INSTALAÇÃO. AF_04/2022</v>
          </cell>
          <cell r="D5771" t="str">
            <v>KG</v>
          </cell>
          <cell r="E5771" t="str">
            <v>21,06</v>
          </cell>
        </row>
        <row r="5772">
          <cell r="B5772">
            <v>97120</v>
          </cell>
          <cell r="C5772" t="str">
            <v>BARRAS DE LIGAÇÃO, AÇO CA-50 DE 10 MM, PARA EXECUÇÃO DE PAVIMENTO DE CONCRETO  FORNECIMENTO E INSTALAÇÃO. AF_04/2022</v>
          </cell>
          <cell r="D5772" t="str">
            <v>KG</v>
          </cell>
          <cell r="E5772" t="str">
            <v>13,77</v>
          </cell>
        </row>
        <row r="5773">
          <cell r="B5773">
            <v>97802</v>
          </cell>
          <cell r="C5773" t="str">
            <v>PAVIMENTO COM TRATAMENTO SUPERFICIAL SIMPLES, COM EMULSÃO ASFÁLTICA RR-2C. AF_01/2020</v>
          </cell>
          <cell r="D5773" t="str">
            <v>M2</v>
          </cell>
          <cell r="E5773" t="str">
            <v>7,43</v>
          </cell>
        </row>
        <row r="5774">
          <cell r="B5774">
            <v>97803</v>
          </cell>
          <cell r="C5774" t="str">
            <v>PAVIMENTO COM TRATAMENTO SUPERFICIAL SIMPLES, COM EMULSÃO ASFÁLTICA RR-2C, COM BANHO DILUÍDO. AF_01/2020</v>
          </cell>
          <cell r="D5774" t="str">
            <v>M2</v>
          </cell>
          <cell r="E5774" t="str">
            <v>11,31</v>
          </cell>
        </row>
        <row r="5775">
          <cell r="B5775">
            <v>97805</v>
          </cell>
          <cell r="C5775" t="str">
            <v>PAVIMENTO COM TRATAMENTO SUPERFICIAL DUPLO, COM EMULSÃO ASFÁLTICA RR-2C. AF_01/2020</v>
          </cell>
          <cell r="D5775" t="str">
            <v>M2</v>
          </cell>
          <cell r="E5775" t="str">
            <v>18,69</v>
          </cell>
        </row>
        <row r="5776">
          <cell r="B5776">
            <v>97806</v>
          </cell>
          <cell r="C5776" t="str">
            <v>PAVIMENTO COM TRATAMENTO SUPERFICIAL DUPLO, COM EMULSÃO ASFÁLTICA RR-2C, COM BANHO DILUÍDO. AF_01/2020</v>
          </cell>
          <cell r="D5776" t="str">
            <v>M2</v>
          </cell>
          <cell r="E5776" t="str">
            <v>22,51</v>
          </cell>
        </row>
        <row r="5777">
          <cell r="B5777">
            <v>97807</v>
          </cell>
          <cell r="C5777" t="str">
            <v>PAVIMENTO COM TRATAMENTO SUPERFICIAL DUPLO, COM EMULSÃO ASFÁLTICA RR-2C, COM CAPA SELANTE. AF_01/2020</v>
          </cell>
          <cell r="D5777" t="str">
            <v>M2</v>
          </cell>
          <cell r="E5777" t="str">
            <v>25,76</v>
          </cell>
        </row>
        <row r="5778">
          <cell r="B5778">
            <v>97809</v>
          </cell>
          <cell r="C5778" t="str">
            <v>PAVIMENTO COM TRATAMENTO SUPERFICIAL TRIPLO, COM EMULSÃO ASFÁLTICA RR-2C. AF_01/2020</v>
          </cell>
          <cell r="D5778" t="str">
            <v>M2</v>
          </cell>
          <cell r="E5778" t="str">
            <v>20,88</v>
          </cell>
        </row>
        <row r="5779">
          <cell r="B5779">
            <v>97810</v>
          </cell>
          <cell r="C5779" t="str">
            <v>PAVIMENTO COM TRATAMENTO SUPERFICIAL TRIPLO, COM EMULSÃO ASFÁLTICA RR-2C, COM BANHO DILUÍDO. AF_01/2020</v>
          </cell>
          <cell r="D5779" t="str">
            <v>M2</v>
          </cell>
          <cell r="E5779" t="str">
            <v>22,66</v>
          </cell>
        </row>
        <row r="5780">
          <cell r="B5780">
            <v>97811</v>
          </cell>
          <cell r="C5780" t="str">
            <v>PAVIMENTO COM TRATAMENTO SUPERFICIAL TRIPLO, COM EMULSÃO ASFÁLTICA RR-2C, COM CAPA SELANTE. AF_01/2020</v>
          </cell>
          <cell r="D5780" t="str">
            <v>M2</v>
          </cell>
          <cell r="E5780" t="str">
            <v>26,00</v>
          </cell>
        </row>
        <row r="5781">
          <cell r="B5781">
            <v>101167</v>
          </cell>
          <cell r="C5781" t="str">
            <v>EXECUÇÃO DE PAVIMENTO EM PARALELEPÍPEDOS, REJUNTAMENTO COM PÓ DE PEDRA. AF_05/2020</v>
          </cell>
          <cell r="D5781" t="str">
            <v>M2</v>
          </cell>
          <cell r="E5781" t="str">
            <v>172,59</v>
          </cell>
        </row>
        <row r="5782">
          <cell r="B5782">
            <v>101168</v>
          </cell>
          <cell r="C5782" t="str">
            <v>EXECUÇÃO DE PAVIMENTO EM PARALELEPÍPEDOS, REJUNTAMENTO COM PEDRISCO E EMULSÃO ASFÁLTICA. AF_05/2020_P</v>
          </cell>
          <cell r="D5782" t="str">
            <v>M2</v>
          </cell>
          <cell r="E5782" t="str">
            <v>231,29</v>
          </cell>
        </row>
        <row r="5783">
          <cell r="B5783">
            <v>101169</v>
          </cell>
          <cell r="C5783" t="str">
            <v>EXECUÇÃO DE PAVIMENTO EM PARALELEPÍPEDOS, REJUNTAMENTO COM ARGAMASSA TRAÇO 1:3 (CIMENTO E AREIA). AF_05/2020</v>
          </cell>
          <cell r="D5783" t="str">
            <v>M2</v>
          </cell>
          <cell r="E5783" t="str">
            <v>186,91</v>
          </cell>
        </row>
        <row r="5784">
          <cell r="B5784">
            <v>101170</v>
          </cell>
          <cell r="C5784" t="str">
            <v>EXECUÇÃO DE PAVIMENTO EM PEDRAS POLIÉDRICAS, REJUNTAMENTO COM PÓ DE PEDRA. AF_05/2020</v>
          </cell>
          <cell r="D5784" t="str">
            <v>M2</v>
          </cell>
          <cell r="E5784" t="str">
            <v>42,73</v>
          </cell>
        </row>
        <row r="5785">
          <cell r="B5785">
            <v>101171</v>
          </cell>
          <cell r="C5785" t="str">
            <v>EXECUÇÃO DE PAVIMENTO EM PEDRAS POLIÉDRICAS, REJUNTAMENTO COM PEDRISCO E EMULSÃO ASFÁLTICA. AF_05/2020_P</v>
          </cell>
          <cell r="D5785" t="str">
            <v>M2</v>
          </cell>
          <cell r="E5785" t="str">
            <v>113,71</v>
          </cell>
        </row>
        <row r="5786">
          <cell r="B5786">
            <v>101172</v>
          </cell>
          <cell r="C5786" t="str">
            <v>EXECUÇÃO DE PAVIMENTO EM PEDRAS POLIÉDRICAS, REJUNTAMENTO COM ARGAMASSA TRAÇO 1:3 (CIMENTO E AREIA). AF_05/2020</v>
          </cell>
          <cell r="D5786" t="str">
            <v>M2</v>
          </cell>
          <cell r="E5786" t="str">
            <v>68,95</v>
          </cell>
        </row>
        <row r="5787">
          <cell r="B5787">
            <v>103904</v>
          </cell>
          <cell r="C5787" t="str">
            <v>EXECUÇÃO DE PAVIMENTO DE CONCRETO SIMPLES (PCS), FCK = 35 MPA, ESPESSURA DE 15,0 CM. AF_04/2022</v>
          </cell>
          <cell r="D5787" t="str">
            <v>M2</v>
          </cell>
          <cell r="E5787" t="str">
            <v>145,62</v>
          </cell>
        </row>
        <row r="5788">
          <cell r="B5788">
            <v>103905</v>
          </cell>
          <cell r="C5788" t="str">
            <v>EXECUÇÃO DE PAVIMENTO DE CONCRETO SIMPLES (PCS), FCK = 35 MPA, ESPESSURA DE 16,0 CM. AF_04/2022</v>
          </cell>
          <cell r="D5788" t="str">
            <v>M2</v>
          </cell>
          <cell r="E5788" t="str">
            <v>153,60</v>
          </cell>
        </row>
        <row r="5789">
          <cell r="B5789">
            <v>103906</v>
          </cell>
          <cell r="C5789" t="str">
            <v>EXECUÇÃO DE PAVIMENTO DE CONCRETO SIMPLES (PCS), FCK = 40 MPA, ESPESSURA DE 16,0 CM. AF_04/2022</v>
          </cell>
          <cell r="D5789" t="str">
            <v>M2</v>
          </cell>
          <cell r="E5789" t="str">
            <v>178,37</v>
          </cell>
        </row>
        <row r="5790">
          <cell r="B5790">
            <v>103907</v>
          </cell>
          <cell r="C5790" t="str">
            <v>EXECUÇÃO DE PAVIMENTO DE CONCRETO SIMPLES (PCS), FCK = 35 MPA, ESPESSURA DE 17,5 CM. AF_04/2022</v>
          </cell>
          <cell r="D5790" t="str">
            <v>M2</v>
          </cell>
          <cell r="E5790" t="str">
            <v>162,94</v>
          </cell>
        </row>
        <row r="5791">
          <cell r="B5791">
            <v>103908</v>
          </cell>
          <cell r="C5791" t="str">
            <v>EXECUÇÃO PAVIMENTO DE CONCRETO SIMPLES (PCS), FCK = 35 MPA, ESPESSURA DE 20,0 CM. AF_04/2022</v>
          </cell>
          <cell r="D5791" t="str">
            <v>M2</v>
          </cell>
          <cell r="E5791" t="str">
            <v>182,87</v>
          </cell>
        </row>
        <row r="5792">
          <cell r="B5792">
            <v>103909</v>
          </cell>
          <cell r="C5792" t="str">
            <v>EXECUÇÃO PAVIMENTO DE CONCRETO SIMPLES (PCS), FCK = 35 MPA, ESPESSURA DE 22,5 CM. AF_04/2022</v>
          </cell>
          <cell r="D5792" t="str">
            <v>M2</v>
          </cell>
          <cell r="E5792" t="str">
            <v>209,74</v>
          </cell>
        </row>
        <row r="5793">
          <cell r="B5793">
            <v>103911</v>
          </cell>
          <cell r="C5793" t="str">
            <v>EXECUÇÃO DE PAVIMENTO DE CONCRETO SIMPLES (PCS), FCK = 35 MPA, ESPESSURA DE 25,0 CM. AF_04/2022</v>
          </cell>
          <cell r="D5793" t="str">
            <v>M2</v>
          </cell>
          <cell r="E5793" t="str">
            <v>242,76</v>
          </cell>
        </row>
        <row r="5794">
          <cell r="B5794">
            <v>103912</v>
          </cell>
          <cell r="C5794" t="str">
            <v>EXECUÇÃO PAVIMENTO DE CONCRETO SIMPLES (PCS), FCK = 35 MPA, ESPESSURA DE 27,5 CM. AF_04/2022</v>
          </cell>
          <cell r="D5794" t="str">
            <v>M2</v>
          </cell>
          <cell r="E5794" t="str">
            <v>103,98</v>
          </cell>
        </row>
        <row r="5795">
          <cell r="B5795">
            <v>103913</v>
          </cell>
          <cell r="C5795" t="str">
            <v>EXECUÇÃO DE PISO INDUSTRIAL DE CONCRETO ARMADO, FCK = 20 MPA, ESPESSURA DE 12,0 CM. AF_04/2022</v>
          </cell>
          <cell r="D5795" t="str">
            <v>M2</v>
          </cell>
          <cell r="E5795" t="str">
            <v>147,87</v>
          </cell>
        </row>
        <row r="5796">
          <cell r="B5796">
            <v>103914</v>
          </cell>
          <cell r="C5796" t="str">
            <v>EXECUÇÃO DE PISO INDUSTRIAL DE CONCRETO ARMADO, FCK = 20 MPA, ESPESSURA DE 14,0 CM. AF_04/2022</v>
          </cell>
          <cell r="D5796" t="str">
            <v>M2</v>
          </cell>
          <cell r="E5796" t="str">
            <v>173,43</v>
          </cell>
        </row>
        <row r="5797">
          <cell r="B5797">
            <v>103915</v>
          </cell>
          <cell r="C5797" t="str">
            <v>EXECUÇÃO DE PISO INDUSTRIAL DE CONCRETO ARMADO, FCK = 20 MPA, ESPESSURA DE 15,0 CM. AF_04/2022</v>
          </cell>
          <cell r="D5797" t="str">
            <v>M2</v>
          </cell>
          <cell r="E5797" t="str">
            <v>190,35</v>
          </cell>
        </row>
        <row r="5798">
          <cell r="B5798">
            <v>103916</v>
          </cell>
          <cell r="C5798" t="str">
            <v>EXECUÇÃO DE PISO INDUSTRIAL DE CONCRETO ARMADO, FCK = 20 MPA, ESPESSURA DE 18,0 CM. AF_04/2022</v>
          </cell>
          <cell r="D5798" t="str">
            <v>M2</v>
          </cell>
          <cell r="E5798" t="str">
            <v>218,01</v>
          </cell>
        </row>
        <row r="5799">
          <cell r="B5799">
            <v>103917</v>
          </cell>
          <cell r="C5799" t="str">
            <v>EXECUÇÃO DE PISO INDUSTRIAL DE CONCRETO ARMADO, FCK = 20 MPA, ESPESSURA DE 20,0 CM. AF_04/2022</v>
          </cell>
          <cell r="D5799" t="str">
            <v>M2</v>
          </cell>
          <cell r="E5799" t="str">
            <v>253,12</v>
          </cell>
        </row>
        <row r="5800">
          <cell r="B5800">
            <v>103918</v>
          </cell>
          <cell r="C5800" t="str">
            <v>EXECUÇÃO DE PISO INDUSTRIAL DE CONCRETO ARMADO, FCK = 20 MPA, ESPESSURA DE 22,0 CM. AF_04/2022</v>
          </cell>
          <cell r="D5800" t="str">
            <v>M2</v>
          </cell>
          <cell r="E5800" t="str">
            <v>266,52</v>
          </cell>
        </row>
        <row r="5801">
          <cell r="B5801">
            <v>103694</v>
          </cell>
          <cell r="C5801" t="str">
            <v>FORNECIMENTO E INSTALAÇÃO DE SUPORTE DE MADEIRA  PARA PLACAS DE SINALIZAÇÃO, EM SOLO, COM H= DE 2,5 M E SEÇÃO DE 7,5 X 7,5 CM. AF_03/2022</v>
          </cell>
          <cell r="D5801" t="str">
            <v>UN</v>
          </cell>
          <cell r="E5801" t="str">
            <v>104,89</v>
          </cell>
        </row>
        <row r="5802">
          <cell r="B5802">
            <v>103695</v>
          </cell>
          <cell r="C5802" t="str">
            <v>FORNECIMENTO E INSTALAÇÃO DE SUPORTE DE MADEIRA PARA PLACAS DE SINALIZAÇÃO, EM SOLO, COM H= DE 2,0 M E SEÇÃO DE 7,5 X 7,5 CM. AF_03/2022</v>
          </cell>
          <cell r="D5802" t="str">
            <v>UN</v>
          </cell>
          <cell r="E5802" t="str">
            <v>93,52</v>
          </cell>
        </row>
        <row r="5803">
          <cell r="B5803">
            <v>103696</v>
          </cell>
          <cell r="C5803" t="str">
            <v>FORNECIMENTO E INSTALAÇÃO DE SUPORTE DE MADEIRA PARA PLACAS DE SINALIZAÇÃO EM CONCRETO, COM H= DE 2,5 M E SEÇÃO DE 7,5 X 7,5 CM. AF_03/2022</v>
          </cell>
          <cell r="D5803" t="str">
            <v>UN</v>
          </cell>
          <cell r="E5803" t="str">
            <v>127,69</v>
          </cell>
        </row>
        <row r="5804">
          <cell r="B5804">
            <v>103697</v>
          </cell>
          <cell r="C5804" t="str">
            <v>FORNECIMENTO E INSTALAÇÃO DE SUPORTE DE MADEIRA PARA PLACAS DE SINALIZAÇÃO, EM BASE DE CONCRETO, COM H= DE 2,0 M E SEÇÃO DE 7,5 X 7,5 CM. AF_03/2022</v>
          </cell>
          <cell r="D5804" t="str">
            <v>UN</v>
          </cell>
          <cell r="E5804" t="str">
            <v>116,32</v>
          </cell>
        </row>
        <row r="5805">
          <cell r="B5805">
            <v>95995</v>
          </cell>
          <cell r="C5805" t="str">
            <v>EXECUÇÃO DE PAVIMENTO COM APLICAÇÃO DE CONCRETO ASFÁLTICO, CAMADA DE ROLAMENTO - EXCLUSIVE CARGA E TRANSPORTE. AF_11/2019</v>
          </cell>
          <cell r="D5805" t="str">
            <v>M3</v>
          </cell>
          <cell r="E5805" t="str">
            <v>1.398,58</v>
          </cell>
        </row>
        <row r="5806">
          <cell r="B5806">
            <v>95996</v>
          </cell>
          <cell r="C5806" t="str">
            <v>EXECUÇÃO DE PAVIMENTO COM APLICAÇÃO DE CONCRETO ASFÁLTICO, CAMADA DE BINDER - EXCLUSIVE CARGA E TRANSPORTE. AF_11/2019</v>
          </cell>
          <cell r="D5806" t="str">
            <v>M3</v>
          </cell>
          <cell r="E5806" t="str">
            <v>1.209,52</v>
          </cell>
        </row>
        <row r="5807">
          <cell r="B5807">
            <v>96001</v>
          </cell>
          <cell r="C5807" t="str">
            <v>FRESAGEM DE PAVIMENTO ASFÁLTICO (PROFUNDIDADE ATÉ 5,0 CM) - EXCLUSIVE TRANSPORTE. AF_11/2019</v>
          </cell>
          <cell r="D5807" t="str">
            <v>M2</v>
          </cell>
          <cell r="E5807" t="str">
            <v>7,61</v>
          </cell>
        </row>
        <row r="5808">
          <cell r="B5808">
            <v>96393</v>
          </cell>
          <cell r="C5808" t="str">
            <v>USINAGEM DE BRITA GRADUADA SIMPLES. AF_03/2020</v>
          </cell>
          <cell r="D5808" t="str">
            <v>M3</v>
          </cell>
          <cell r="E5808" t="str">
            <v>136,88</v>
          </cell>
        </row>
        <row r="5809">
          <cell r="B5809">
            <v>96394</v>
          </cell>
          <cell r="C5809" t="str">
            <v>USINAGEM DE BRITA GRADUADA TRATADA COM CIMENTO. AF_03/2020</v>
          </cell>
          <cell r="D5809" t="str">
            <v>M3</v>
          </cell>
          <cell r="E5809" t="str">
            <v>207,99</v>
          </cell>
        </row>
        <row r="5810">
          <cell r="B5810">
            <v>96395</v>
          </cell>
          <cell r="C5810" t="str">
            <v>USINAGEM DE CONCRETO PARA COMPACTAÇÃO COM ROLO. AF_03/2020</v>
          </cell>
          <cell r="D5810" t="str">
            <v>M3</v>
          </cell>
          <cell r="E5810" t="str">
            <v>305,23</v>
          </cell>
        </row>
        <row r="5811">
          <cell r="B5811">
            <v>100624</v>
          </cell>
          <cell r="C5811" t="str">
            <v>EXECUÇÃO DE PAVIMENTO COM APLICAÇÃO DE PRÉ-MISTURADO A FRIO, CAMADA DE ROLAMENTO - EXCLUSIVE CARGA E TRANSPORTE. AF_11/2019</v>
          </cell>
          <cell r="D5811" t="str">
            <v>M3</v>
          </cell>
          <cell r="E5811" t="str">
            <v>994,76</v>
          </cell>
        </row>
        <row r="5812">
          <cell r="B5812">
            <v>100625</v>
          </cell>
          <cell r="C5812" t="str">
            <v>EXECUÇÃO DE PAVIMENTO COM APLICAÇÃO DE PRÉ-MISTURADO A FRIO, CAMADA DE BINDER - EXCLUSIVE CARGA E TRANSPORTE. AF_11/2019</v>
          </cell>
          <cell r="D5812" t="str">
            <v>M3</v>
          </cell>
          <cell r="E5812" t="str">
            <v>951,48</v>
          </cell>
        </row>
        <row r="5813">
          <cell r="B5813">
            <v>101020</v>
          </cell>
          <cell r="C5813" t="str">
            <v>USINAGEM DE CONCRETO ASFÁLTICO COM CAP 50/70, PARA CAMADA DE BINDER, PADRÃO DNIT FAIXA B, EM USINA DE ASFALTO CONTÍNUA DE 80 TON/H. AF_03/2020</v>
          </cell>
          <cell r="D5813" t="str">
            <v>T</v>
          </cell>
          <cell r="E5813" t="str">
            <v>552,59</v>
          </cell>
        </row>
        <row r="5814">
          <cell r="B5814">
            <v>101021</v>
          </cell>
          <cell r="C5814" t="str">
            <v>USINAGEM DE CONCRETO ASFÁLTICO COM CAP 50/70, PARA CAMADA DE ROLAMENTO, PADRÃO DNIT FAIXA C, EM USINA DE ASFALTO CONTÍNUA DE 80 TON/H. AF_03/2020</v>
          </cell>
          <cell r="D5814" t="str">
            <v>T</v>
          </cell>
          <cell r="E5814" t="str">
            <v>599,99</v>
          </cell>
        </row>
        <row r="5815">
          <cell r="B5815">
            <v>101022</v>
          </cell>
          <cell r="C5815" t="str">
            <v>USINAGEM DE CONCRETO ASFÁLTICO COM CAP 50/70, PARA CAMADA DE BINDER, PADRÃO DNIT FAIXA B, EM USINA DE ASFALTO CONTÍNUA DE 140 TON/H. AF_03/2020_P</v>
          </cell>
          <cell r="D5815" t="str">
            <v>T</v>
          </cell>
          <cell r="E5815" t="str">
            <v>481,39</v>
          </cell>
        </row>
        <row r="5816">
          <cell r="B5816">
            <v>101023</v>
          </cell>
          <cell r="C5816" t="str">
            <v>USINAGEM DE CONCRETO ASFÁLTICO COM CAP 50/70, PARA CAMADA DE ROLAMENTO, PADRÃO DNIT FAIXA C, EM USINA DE ASFALTO CONTÍNUA DE 140 TON/H. AF_03/2020_P</v>
          </cell>
          <cell r="D5816" t="str">
            <v>T</v>
          </cell>
          <cell r="E5816" t="str">
            <v>528,79</v>
          </cell>
        </row>
        <row r="5817">
          <cell r="B5817">
            <v>101024</v>
          </cell>
          <cell r="C5817" t="str">
            <v>USINAGEM DE CONCRETO ASFÁLTICO COM CAP 50/70, PARA CAMADA DE BINDER, PADRÃO DNIT FAIXA B, EM USINA DE ASFALTO GRAVIMÉTRICA DE 150 TON/H. AF_03/2020_P</v>
          </cell>
          <cell r="D5817" t="str">
            <v>T</v>
          </cell>
          <cell r="E5817" t="str">
            <v>487,59</v>
          </cell>
        </row>
        <row r="5818">
          <cell r="B5818">
            <v>101025</v>
          </cell>
          <cell r="C5818" t="str">
            <v>USINAGEM DE CONCRETO ASFÁLTICO COM CAP 50/70 PARA CAMADA DE ROLAMENTO, PADRÃO DNIT FAIXA C, EM USINA DE ASFALTO GRAVIMÉTRICA DE 150 TON/H. AF_03/2020_P</v>
          </cell>
          <cell r="D5818" t="str">
            <v>T</v>
          </cell>
          <cell r="E5818" t="str">
            <v>534,99</v>
          </cell>
        </row>
        <row r="5819">
          <cell r="B5819">
            <v>101026</v>
          </cell>
          <cell r="C5819" t="str">
            <v>USINAGEM DE PRÉ MISTURADO A FRIO, PARA CAMADA DE BINDER, PADRÃO DNIT FAIXA B. AF_03/2020_P</v>
          </cell>
          <cell r="D5819" t="str">
            <v>T</v>
          </cell>
          <cell r="E5819" t="str">
            <v>368,69</v>
          </cell>
        </row>
        <row r="5820">
          <cell r="B5820">
            <v>101027</v>
          </cell>
          <cell r="C5820" t="str">
            <v>USINAGEM DE PRÉ MISTURADO A FRIO, PARA CAMADA DE ROLAMENTO, PADRÃO DNIT FAIXA C. AF_03/2020_P</v>
          </cell>
          <cell r="D5820" t="str">
            <v>T</v>
          </cell>
          <cell r="E5820" t="str">
            <v>378,85</v>
          </cell>
        </row>
        <row r="5821">
          <cell r="B5821">
            <v>88411</v>
          </cell>
          <cell r="C5821" t="str">
            <v>APLICAÇÃO MANUAL DE FUNDO SELADOR ACRÍLICO EM PANOS COM PRESENÇA DE VÃOS DE EDIFÍCIOS DE MÚLTIPLOS PAVIMENTOS. AF_06/2014</v>
          </cell>
          <cell r="D5821" t="str">
            <v>M2</v>
          </cell>
          <cell r="E5821" t="str">
            <v>2,11</v>
          </cell>
        </row>
        <row r="5822">
          <cell r="B5822">
            <v>88412</v>
          </cell>
          <cell r="C5822" t="str">
            <v>APLICAÇÃO MANUAL DE FUNDO SELADOR ACRÍLICO EM PANOS CEGOS DE FACHADA (SEM PRESENÇA DE VÃOS) DE EDIFÍCIOS DE MÚLTIPLOS PAVIMENTOS. AF_06/2014</v>
          </cell>
          <cell r="D5822" t="str">
            <v>M2</v>
          </cell>
          <cell r="E5822" t="str">
            <v>1,48</v>
          </cell>
        </row>
        <row r="5823">
          <cell r="B5823">
            <v>88413</v>
          </cell>
          <cell r="C5823" t="str">
            <v>APLICAÇÃO MANUAL DE FUNDO SELADOR ACRÍLICO EM SUPERFÍCIES EXTERNAS DE SACADA DE EDIFÍCIOS DE MÚLTIPLOS PAVIMENTOS. AF_06/2014</v>
          </cell>
          <cell r="D5823" t="str">
            <v>M2</v>
          </cell>
          <cell r="E5823" t="str">
            <v>3,35</v>
          </cell>
        </row>
        <row r="5824">
          <cell r="B5824">
            <v>88414</v>
          </cell>
          <cell r="C5824" t="str">
            <v>APLICAÇÃO MANUAL DE FUNDO SELADOR ACRÍLICO EM SUPERFÍCIES INTERNAS DA SACADA DE EDIFÍCIOS DE MÚLTIPLOS PAVIMENTOS. AF_06/2014</v>
          </cell>
          <cell r="D5824" t="str">
            <v>M2</v>
          </cell>
          <cell r="E5824" t="str">
            <v>3,76</v>
          </cell>
        </row>
        <row r="5825">
          <cell r="B5825">
            <v>88415</v>
          </cell>
          <cell r="C5825" t="str">
            <v>APLICAÇÃO MANUAL DE FUNDO SELADOR ACRÍLICO EM PAREDES EXTERNAS DE CASAS. AF_06/2014</v>
          </cell>
          <cell r="D5825" t="str">
            <v>M2</v>
          </cell>
          <cell r="E5825" t="str">
            <v>2,30</v>
          </cell>
        </row>
        <row r="5826">
          <cell r="B5826">
            <v>88416</v>
          </cell>
          <cell r="C5826" t="str">
            <v>APLICAÇÃO MANUAL DE PINTURA COM TINTA TEXTURIZADA ACRÍLICA EM PANOS COM PRESENÇA DE VÃOS DE EDIFÍCIOS DE MÚLTIPLOS PAVIMENTOS, UMA COR. AF_06/2014</v>
          </cell>
          <cell r="D5826" t="str">
            <v>M2</v>
          </cell>
          <cell r="E5826" t="str">
            <v>16,38</v>
          </cell>
        </row>
        <row r="5827">
          <cell r="B5827">
            <v>88417</v>
          </cell>
          <cell r="C5827" t="str">
            <v>APLICAÇÃO MANUAL DE PINTURA COM TINTA TEXTURIZADA ACRÍLICA EM PANOS CEGOS DE FACHADA (SEM PRESENÇA DE VÃOS) DE EDIFÍCIOS DE MÚLTIPLOS PAVIMENTOS, UMA COR. AF_06/2014</v>
          </cell>
          <cell r="D5827" t="str">
            <v>M2</v>
          </cell>
          <cell r="E5827" t="str">
            <v>14,17</v>
          </cell>
        </row>
        <row r="5828">
          <cell r="B5828">
            <v>88420</v>
          </cell>
          <cell r="C5828" t="str">
            <v>APLICAÇÃO MANUAL DE PINTURA COM TINTA TEXTURIZADA ACRÍLICA EM SUPERFÍCIES EXTERNAS DE SACADA DE EDIFÍCIOS DE MÚLTIPLOS PAVIMENTOS, UMA COR. AF_06/2014</v>
          </cell>
          <cell r="D5828" t="str">
            <v>M2</v>
          </cell>
          <cell r="E5828" t="str">
            <v>20,84</v>
          </cell>
        </row>
        <row r="5829">
          <cell r="B5829">
            <v>88421</v>
          </cell>
          <cell r="C5829" t="str">
            <v>APLICAÇÃO MANUAL DE PINTURA COM TINTA TEXTURIZADA ACRÍLICA EM SUPERFÍCIES INTERNAS DA SACADA DE EDIFÍCIOS DE MÚLTIPLOS PAVIMENTOS, UMA COR. AF_06/2014</v>
          </cell>
          <cell r="D5829" t="str">
            <v>M2</v>
          </cell>
          <cell r="E5829" t="str">
            <v>22,26</v>
          </cell>
        </row>
        <row r="5830">
          <cell r="B5830">
            <v>88423</v>
          </cell>
          <cell r="C5830" t="str">
            <v>APLICAÇÃO MANUAL DE PINTURA COM TINTA TEXTURIZADA ACRÍLICA EM PAREDES EXTERNAS DE CASAS, UMA COR. AF_06/2014</v>
          </cell>
          <cell r="D5830" t="str">
            <v>M2</v>
          </cell>
          <cell r="E5830" t="str">
            <v>17,08</v>
          </cell>
        </row>
        <row r="5831">
          <cell r="B5831">
            <v>88424</v>
          </cell>
          <cell r="C5831" t="str">
            <v>APLICAÇÃO MANUAL DE PINTURA COM TINTA TEXTURIZADA ACRÍLICA EM PANOS COM PRESENÇA DE VÃOS DE EDIFÍCIOS DE MÚLTIPLOS PAVIMENTOS, DUAS CORES. AF_06/2014</v>
          </cell>
          <cell r="D5831" t="str">
            <v>M2</v>
          </cell>
          <cell r="E5831" t="str">
            <v>19,42</v>
          </cell>
        </row>
        <row r="5832">
          <cell r="B5832">
            <v>88426</v>
          </cell>
          <cell r="C5832" t="str">
            <v>APLICAÇÃO MANUAL DE PINTURA COM TINTA TEXTURIZADA ACRÍLICA EM PANOS CEGOS DE FACHADA (SEM PRESENÇA DE VÃOS) DE EDIFÍCIOS DE MÚLTIPLOS PAVIMENTOS, DUAS CORES. AF_06/2014</v>
          </cell>
          <cell r="D5832" t="str">
            <v>M2</v>
          </cell>
          <cell r="E5832" t="str">
            <v>15,60</v>
          </cell>
        </row>
        <row r="5833">
          <cell r="B5833">
            <v>88428</v>
          </cell>
          <cell r="C5833" t="str">
            <v>APLICAÇÃO MANUAL DE PINTURA COM TINTA TEXTURIZADA ACRÍLICA EM SUPERFÍCIES EXTERNAS DE SACADA DE EDIFÍCIOS DE MÚLTIPLOS PAVIMENTOS, DUAS CORES. AF_06/2014</v>
          </cell>
          <cell r="D5833" t="str">
            <v>M2</v>
          </cell>
          <cell r="E5833" t="str">
            <v>27,10</v>
          </cell>
        </row>
        <row r="5834">
          <cell r="B5834">
            <v>88429</v>
          </cell>
          <cell r="C5834" t="str">
            <v>APLICAÇÃO MANUAL DE PINTURA COM TINTA TEXTURIZADA ACRÍLICA EM SUPERFÍCIES INTERNAS DA SACADA DE EDIFÍCIOS DE MÚLTIPLOS PAVIMENTOS, DUAS CORES. AF_06/2014</v>
          </cell>
          <cell r="D5834" t="str">
            <v>M2</v>
          </cell>
          <cell r="E5834" t="str">
            <v>29,56</v>
          </cell>
        </row>
        <row r="5835">
          <cell r="B5835">
            <v>88431</v>
          </cell>
          <cell r="C5835" t="str">
            <v>APLICAÇÃO MANUAL DE PINTURA COM TINTA TEXTURIZADA ACRÍLICA EM PAREDES EXTERNAS DE CASAS, DUAS CORES. AF_06/2014</v>
          </cell>
          <cell r="D5835" t="str">
            <v>M2</v>
          </cell>
          <cell r="E5835" t="str">
            <v>20,63</v>
          </cell>
        </row>
        <row r="5836">
          <cell r="B5836">
            <v>88432</v>
          </cell>
          <cell r="C5836" t="str">
            <v>APLICAÇÃO MANUAL DE PINTURA COM TINTA TEXTURIZADA ACRÍLICA EM MOLDURAS DE EPS, PRÉ-FABRICADOS, OU OUTROS. AF_06/2014</v>
          </cell>
          <cell r="D5836" t="str">
            <v>M2</v>
          </cell>
          <cell r="E5836" t="str">
            <v>15,33</v>
          </cell>
        </row>
        <row r="5837">
          <cell r="B5837">
            <v>88484</v>
          </cell>
          <cell r="C5837" t="str">
            <v>APLICAÇÃO DE FUNDO SELADOR ACRÍLICO EM TETO, UMA DEMÃO. AF_06/2014</v>
          </cell>
          <cell r="D5837" t="str">
            <v>M2</v>
          </cell>
          <cell r="E5837" t="str">
            <v>2,32</v>
          </cell>
        </row>
        <row r="5838">
          <cell r="B5838">
            <v>88485</v>
          </cell>
          <cell r="C5838" t="str">
            <v>APLICAÇÃO DE FUNDO SELADOR ACRÍLICO EM PAREDES, UMA DEMÃO. AF_06/2014</v>
          </cell>
          <cell r="D5838" t="str">
            <v>M2</v>
          </cell>
          <cell r="E5838" t="str">
            <v>1,95</v>
          </cell>
        </row>
        <row r="5839">
          <cell r="B5839">
            <v>88488</v>
          </cell>
          <cell r="C5839" t="str">
            <v>APLICAÇÃO MANUAL DE PINTURA COM TINTA LÁTEX ACRÍLICA EM TETO, DUAS DEMÃOS. AF_06/2014</v>
          </cell>
          <cell r="D5839" t="str">
            <v>M2</v>
          </cell>
          <cell r="E5839" t="str">
            <v>15,98</v>
          </cell>
        </row>
        <row r="5840">
          <cell r="B5840">
            <v>88489</v>
          </cell>
          <cell r="C5840" t="str">
            <v>APLICAÇÃO MANUAL DE PINTURA COM TINTA LÁTEX ACRÍLICA EM PAREDES, DUAS DEMÃOS. AF_06/2014</v>
          </cell>
          <cell r="D5840" t="str">
            <v>M2</v>
          </cell>
          <cell r="E5840" t="str">
            <v>14,28</v>
          </cell>
        </row>
        <row r="5841">
          <cell r="B5841">
            <v>88494</v>
          </cell>
          <cell r="C5841" t="str">
            <v>APLICAÇÃO E LIXAMENTO DE MASSA LÁTEX EM TETO, UMA DEMÃO. AF_06/2014</v>
          </cell>
          <cell r="D5841" t="str">
            <v>M2</v>
          </cell>
          <cell r="E5841" t="str">
            <v>19,26</v>
          </cell>
        </row>
        <row r="5842">
          <cell r="B5842">
            <v>88495</v>
          </cell>
          <cell r="C5842" t="str">
            <v>APLICAÇÃO E LIXAMENTO DE MASSA LÁTEX EM PAREDES, UMA DEMÃO. AF_06/2014</v>
          </cell>
          <cell r="D5842" t="str">
            <v>M2</v>
          </cell>
          <cell r="E5842" t="str">
            <v>11,17</v>
          </cell>
        </row>
        <row r="5843">
          <cell r="B5843">
            <v>88496</v>
          </cell>
          <cell r="C5843" t="str">
            <v>APLICAÇÃO E LIXAMENTO DE MASSA LÁTEX EM TETO, DUAS DEMÃOS. AF_06/2014</v>
          </cell>
          <cell r="D5843" t="str">
            <v>M2</v>
          </cell>
          <cell r="E5843" t="str">
            <v>26,39</v>
          </cell>
        </row>
        <row r="5844">
          <cell r="B5844">
            <v>88497</v>
          </cell>
          <cell r="C5844" t="str">
            <v>APLICAÇÃO E LIXAMENTO DE MASSA LÁTEX EM PAREDES, DUAS DEMÃOS. AF_06/2014</v>
          </cell>
          <cell r="D5844" t="str">
            <v>M2</v>
          </cell>
          <cell r="E5844" t="str">
            <v>15,57</v>
          </cell>
        </row>
        <row r="5845">
          <cell r="B5845">
            <v>95305</v>
          </cell>
          <cell r="C5845" t="str">
            <v>TEXTURA ACRÍLICA, APLICAÇÃO MANUAL EM PAREDE, UMA DEMÃO. AF_09/2016</v>
          </cell>
          <cell r="D5845" t="str">
            <v>M2</v>
          </cell>
          <cell r="E5845" t="str">
            <v>12,78</v>
          </cell>
        </row>
        <row r="5846">
          <cell r="B5846">
            <v>95306</v>
          </cell>
          <cell r="C5846" t="str">
            <v>TEXTURA ACRÍLICA, APLICAÇÃO MANUAL EM TETO, UMA DEMÃO. AF_09/2016</v>
          </cell>
          <cell r="D5846" t="str">
            <v>M2</v>
          </cell>
          <cell r="E5846" t="str">
            <v>14,93</v>
          </cell>
        </row>
        <row r="5847">
          <cell r="B5847">
            <v>95622</v>
          </cell>
          <cell r="C5847" t="str">
            <v>APLICAÇÃO MANUAL DE TINTA LÁTEX ACRÍLICA EM PANOS COM PRESENÇA DE VÃOS DE EDIFÍCIOS DE MÚLTIPLOS PAVIMENTOS, DUAS DEMÃOS. AF_11/2016</v>
          </cell>
          <cell r="D5847" t="str">
            <v>M2</v>
          </cell>
          <cell r="E5847" t="str">
            <v>13,88</v>
          </cell>
        </row>
        <row r="5848">
          <cell r="B5848">
            <v>95623</v>
          </cell>
          <cell r="C5848" t="str">
            <v>APLICAÇÃO MANUAL DE TINTA LÁTEX ACRÍLICA EM PANOS SEM PRESENÇA DE VÃOS DE EDIFÍCIOS DE MÚLTIPLOS PAVIMENTOS, DUAS DEMÃOS. AF_11/2016</v>
          </cell>
          <cell r="D5848" t="str">
            <v>M2</v>
          </cell>
          <cell r="E5848" t="str">
            <v>10,86</v>
          </cell>
        </row>
        <row r="5849">
          <cell r="B5849">
            <v>95624</v>
          </cell>
          <cell r="C5849" t="str">
            <v>APLICAÇÃO MANUAL DE TINTA LÁTEX ACRÍLICA EM SUPERFÍCIES EXTERNAS DE SACADA DE EDIFÍCIOS DE MÚLTIPLOS PAVIMENTOS, DUAS DEMÃOS. AF_11/2016</v>
          </cell>
          <cell r="D5849" t="str">
            <v>M2</v>
          </cell>
          <cell r="E5849" t="str">
            <v>20,02</v>
          </cell>
        </row>
        <row r="5850">
          <cell r="B5850">
            <v>95625</v>
          </cell>
          <cell r="C5850" t="str">
            <v>APLICAÇÃO MANUAL DE TINTA LÁTEX ACRÍLICA EM SUPERFÍCIES INTERNAS DE SACADA DE EDIFÍCIOS DE MÚLTIPLOS PAVIMENTOS, DUAS DEMÃOS. AF_11/2016</v>
          </cell>
          <cell r="D5850" t="str">
            <v>M2</v>
          </cell>
          <cell r="E5850" t="str">
            <v>21,96</v>
          </cell>
        </row>
        <row r="5851">
          <cell r="B5851">
            <v>95626</v>
          </cell>
          <cell r="C5851" t="str">
            <v>APLICAÇÃO MANUAL DE TINTA LÁTEX ACRÍLICA EM PAREDE EXTERNAS DE CASAS, DUAS DEMÃOS. AF_11/2016</v>
          </cell>
          <cell r="D5851" t="str">
            <v>M2</v>
          </cell>
          <cell r="E5851" t="str">
            <v>14,86</v>
          </cell>
        </row>
        <row r="5852">
          <cell r="B5852">
            <v>96126</v>
          </cell>
          <cell r="C5852" t="str">
            <v>APLICAÇÃO MANUAL DE MASSA ACRÍLICA EM PANOS DE FACHADA COM PRESENÇA DE VÃOS, DE EDIFÍCIOS DE MÚLTIPLOS PAVIMENTOS, UMA DEMÃO. AF_05/2017</v>
          </cell>
          <cell r="D5852" t="str">
            <v>M2</v>
          </cell>
          <cell r="E5852" t="str">
            <v>18,19</v>
          </cell>
        </row>
        <row r="5853">
          <cell r="B5853">
            <v>96127</v>
          </cell>
          <cell r="C5853" t="str">
            <v>APLICAÇÃO MANUAL DE MASSA ACRÍLICA EM PANOS DE FACHADA SEM PRESENÇA DE VÃOS, DE EDIFÍCIOS DE MÚLTIPLOS PAVIMENTOS, UMA DEMÃO. AF_05/2017</v>
          </cell>
          <cell r="D5853" t="str">
            <v>M2</v>
          </cell>
          <cell r="E5853" t="str">
            <v>14,43</v>
          </cell>
        </row>
        <row r="5854">
          <cell r="B5854">
            <v>96128</v>
          </cell>
          <cell r="C5854" t="str">
            <v>APLICAÇÃO MANUAL DE MASSA ACRÍLICA EM SUPERFÍCIES EXTERNAS DE SACADA DE EDIFÍCIOS DE MÚLTIPLOS PAVIMENTOS, UMA DEMÃO. AF_05/2017</v>
          </cell>
          <cell r="D5854" t="str">
            <v>M2</v>
          </cell>
          <cell r="E5854" t="str">
            <v>25,85</v>
          </cell>
        </row>
        <row r="5855">
          <cell r="B5855">
            <v>96129</v>
          </cell>
          <cell r="C5855" t="str">
            <v>APLICAÇÃO MANUAL DE MASSA ACRÍLICA EM SUPERFÍCIES INTERNAS DE SACADA DE EDIFÍCIOS DE MÚLTIPLOS PAVIMENTOS, UMA DEMÃO. AF_05/2017</v>
          </cell>
          <cell r="D5855" t="str">
            <v>M2</v>
          </cell>
          <cell r="E5855" t="str">
            <v>28,28</v>
          </cell>
        </row>
        <row r="5856">
          <cell r="B5856">
            <v>96130</v>
          </cell>
          <cell r="C5856" t="str">
            <v>APLICAÇÃO MANUAL DE MASSA ACRÍLICA EM PAREDES EXTERNAS DE CASAS, UMA DEMÃO. AF_05/2017</v>
          </cell>
          <cell r="D5856" t="str">
            <v>M2</v>
          </cell>
          <cell r="E5856" t="str">
            <v>19,38</v>
          </cell>
        </row>
        <row r="5857">
          <cell r="B5857">
            <v>96131</v>
          </cell>
          <cell r="C5857" t="str">
            <v>APLICAÇÃO MANUAL DE MASSA ACRÍLICA EM PANOS DE FACHADA COM PRESENÇA DE VÃOS, DE EDIFÍCIOS DE MÚLTIPLOS PAVIMENTOS, DUAS DEMÃOS. AF_05/2017</v>
          </cell>
          <cell r="D5857" t="str">
            <v>M2</v>
          </cell>
          <cell r="E5857" t="str">
            <v>25,41</v>
          </cell>
        </row>
        <row r="5858">
          <cell r="B5858">
            <v>96132</v>
          </cell>
          <cell r="C5858" t="str">
            <v>APLICAÇÃO MANUAL DE MASSA ACRÍLICA EM PANOS DE FACHADA SEM PRESENÇA DE VÃOS, DE EDIFÍCIOS DE MÚLTIPLOS PAVIMENTOS, DUAS DEMÃOS. AF_05/2017</v>
          </cell>
          <cell r="D5858" t="str">
            <v>M2</v>
          </cell>
          <cell r="E5858" t="str">
            <v>20,37</v>
          </cell>
        </row>
        <row r="5859">
          <cell r="B5859">
            <v>96133</v>
          </cell>
          <cell r="C5859" t="str">
            <v>APLICAÇÃO MANUAL DE MASSA ACRÍLICA EM SUPERFÍCIES EXTERNAS DE SACADA DE EDIFÍCIOS DE MÚLTIPLOS PAVIMENTOS, DUAS DEMÃOS. AF_05/2017</v>
          </cell>
          <cell r="D5859" t="str">
            <v>M2</v>
          </cell>
          <cell r="E5859" t="str">
            <v>35,57</v>
          </cell>
        </row>
        <row r="5860">
          <cell r="B5860">
            <v>96134</v>
          </cell>
          <cell r="C5860" t="str">
            <v>APLICAÇÃO MANUAL DE MASSA ACRÍLICA EM SUPERFÍCIES INTERNAS DE SACADA DE EDIFÍCIOS DE MÚLTIPLOS PAVIMENTOS, DUAS DEMÃOS. AF_05/2017</v>
          </cell>
          <cell r="D5860" t="str">
            <v>M2</v>
          </cell>
          <cell r="E5860" t="str">
            <v>38,80</v>
          </cell>
        </row>
        <row r="5861">
          <cell r="B5861">
            <v>96135</v>
          </cell>
          <cell r="C5861" t="str">
            <v>APLICAÇÃO MANUAL DE MASSA ACRÍLICA EM PAREDES EXTERNAS DE CASAS, DUAS DEMÃOS. AF_05/2017</v>
          </cell>
          <cell r="D5861" t="str">
            <v>M2</v>
          </cell>
          <cell r="E5861" t="str">
            <v>27,01</v>
          </cell>
        </row>
        <row r="5862">
          <cell r="B5862">
            <v>102193</v>
          </cell>
          <cell r="C5862" t="str">
            <v>LIXAMENTO DE MADEIRA PARA APLICAÇÃO DE FUNDO OU PINTURA. AF_01/2021</v>
          </cell>
          <cell r="D5862" t="str">
            <v>M2</v>
          </cell>
          <cell r="E5862" t="str">
            <v>1,78</v>
          </cell>
        </row>
        <row r="5863">
          <cell r="B5863">
            <v>102194</v>
          </cell>
          <cell r="C5863" t="str">
            <v>LIXAMENTO DE MASSA PARA MADEIRA. AF_01/2021</v>
          </cell>
          <cell r="D5863" t="str">
            <v>M2</v>
          </cell>
          <cell r="E5863" t="str">
            <v>6,77</v>
          </cell>
        </row>
        <row r="5864">
          <cell r="B5864">
            <v>102197</v>
          </cell>
          <cell r="C5864" t="str">
            <v>PINTURA FUNDO NIVELADOR ALQUÍDICO BRANCO EM MADEIRA. AF_01/2021</v>
          </cell>
          <cell r="D5864" t="str">
            <v>M2</v>
          </cell>
          <cell r="E5864" t="str">
            <v>26,65</v>
          </cell>
        </row>
        <row r="5865">
          <cell r="B5865">
            <v>102200</v>
          </cell>
          <cell r="C5865" t="str">
            <v>APLICAÇÃO MASSA ALQUÍDICA PARA MADEIRA, PARA PINTURA COM TINTA DE ACABAMENTO (PIGMENTADA). AF_01/2021</v>
          </cell>
          <cell r="D5865" t="str">
            <v>M2</v>
          </cell>
          <cell r="E5865" t="str">
            <v>19,77</v>
          </cell>
        </row>
        <row r="5866">
          <cell r="B5866">
            <v>102201</v>
          </cell>
          <cell r="C5866" t="str">
            <v>APLICAÇÃO MASSA ACRÍLICA PARA MADEIRA, PARA PINTURA COM TINTA DE ACABAMENTO (PIGMENTADA). AF_01/2021</v>
          </cell>
          <cell r="D5866" t="str">
            <v>M2</v>
          </cell>
          <cell r="E5866" t="str">
            <v>17,19</v>
          </cell>
        </row>
        <row r="5867">
          <cell r="B5867">
            <v>102202</v>
          </cell>
          <cell r="C5867" t="str">
            <v>APLICAÇÃO MASSA EPÓXI PARA MADEIRA, PARA PINTURA COM TINTA PU DE ACABAMENTO (PIGMENTADA). AF_01/2021</v>
          </cell>
          <cell r="D5867" t="str">
            <v>M2</v>
          </cell>
          <cell r="E5867" t="str">
            <v>52,64</v>
          </cell>
        </row>
        <row r="5868">
          <cell r="B5868">
            <v>102203</v>
          </cell>
          <cell r="C5868" t="str">
            <v>PINTURA VERNIZ (INCOLOR) ALQUÍDICO EM MADEIRA, USO INTERNO E EXTERNO, 1 DEMÃO. AF_01/2021</v>
          </cell>
          <cell r="D5868" t="str">
            <v>M2</v>
          </cell>
          <cell r="E5868" t="str">
            <v>8,10</v>
          </cell>
        </row>
        <row r="5869">
          <cell r="B5869">
            <v>102204</v>
          </cell>
          <cell r="C5869" t="str">
            <v>PINTURA VERNIZ (INCOLOR) ALQUÍDICO EM MADEIRA, USO INTERNO, 1 DEMÃO. AF_01/2021</v>
          </cell>
          <cell r="D5869" t="str">
            <v>M2</v>
          </cell>
          <cell r="E5869" t="str">
            <v>8,33</v>
          </cell>
        </row>
        <row r="5870">
          <cell r="B5870">
            <v>102205</v>
          </cell>
          <cell r="C5870" t="str">
            <v>PINTURA VERNIZ (INCOLOR) POLIURETÂNICO (RESINA ALQUÍDICA MODIFICADA) EM MADEIRA, 1 DEMÃO. AF_01/2021</v>
          </cell>
          <cell r="D5870" t="str">
            <v>M2</v>
          </cell>
          <cell r="E5870" t="str">
            <v>7,59</v>
          </cell>
        </row>
        <row r="5871">
          <cell r="B5871">
            <v>102207</v>
          </cell>
          <cell r="C5871" t="str">
            <v>PINTURA TINTA DE ACABAMENTO (PIGMENTADA) A ÓLEO EM MADEIRA, 1 DEMÃO. AF_01/2021</v>
          </cell>
          <cell r="D5871" t="str">
            <v>M2</v>
          </cell>
          <cell r="E5871" t="str">
            <v>7,23</v>
          </cell>
        </row>
        <row r="5872">
          <cell r="B5872">
            <v>102208</v>
          </cell>
          <cell r="C5872" t="str">
            <v>PINTURA TINTA DE ACABAMENTO (PIGMENTADA) ESMALTE SINTÉTICO FOSCO EM MADEIRA, 1 DEMÃO. AF_01/2021</v>
          </cell>
          <cell r="D5872" t="str">
            <v>M2</v>
          </cell>
          <cell r="E5872" t="str">
            <v>6,88</v>
          </cell>
        </row>
        <row r="5873">
          <cell r="B5873">
            <v>102209</v>
          </cell>
          <cell r="C5873" t="str">
            <v>PINTURA TINTA DE ACABAMENTO (PIGMENTADA) ESMALTE SINTÉTICO ACETINADO EM MADEIRA, 1 DEMÃO. AF_01/2021</v>
          </cell>
          <cell r="D5873" t="str">
            <v>M2</v>
          </cell>
          <cell r="E5873" t="str">
            <v>7,12</v>
          </cell>
        </row>
        <row r="5874">
          <cell r="B5874">
            <v>102210</v>
          </cell>
          <cell r="C5874" t="str">
            <v>PINTURA TINTA DE ACABAMENTO (PIGMENTADA) ESMALTE SINTÉTICO BRILHANTE EM MADEIRA, 1 DEMÃO. AF_01/2021</v>
          </cell>
          <cell r="D5874" t="str">
            <v>M2</v>
          </cell>
          <cell r="E5874" t="str">
            <v>6,75</v>
          </cell>
        </row>
        <row r="5875">
          <cell r="B5875">
            <v>102213</v>
          </cell>
          <cell r="C5875" t="str">
            <v>PINTURA VERNIZ (INCOLOR) ALQUÍDICO EM MADEIRA, USO INTERNO E EXTERNO, 2 DEMÃOS. AF_01/2021</v>
          </cell>
          <cell r="D5875" t="str">
            <v>M2</v>
          </cell>
          <cell r="E5875" t="str">
            <v>16,22</v>
          </cell>
        </row>
        <row r="5876">
          <cell r="B5876">
            <v>102214</v>
          </cell>
          <cell r="C5876" t="str">
            <v>PINTURA VERNIZ (INCOLOR) ALQUÍDICO EM MADEIRA, USO INTERNO, 2 DEMÃOS. AF_01/2021</v>
          </cell>
          <cell r="D5876" t="str">
            <v>M2</v>
          </cell>
          <cell r="E5876" t="str">
            <v>16,69</v>
          </cell>
        </row>
        <row r="5877">
          <cell r="B5877">
            <v>102215</v>
          </cell>
          <cell r="C5877" t="str">
            <v>PINTURA VERNIZ (INCOLOR) POLIURETÂNICO (RESINA ALQUÍDICA MODIFICADA) EM MADEIRA, 2 DEMÃOS. AF_01/2021</v>
          </cell>
          <cell r="D5877" t="str">
            <v>M2</v>
          </cell>
          <cell r="E5877" t="str">
            <v>15,19</v>
          </cell>
        </row>
        <row r="5878">
          <cell r="B5878">
            <v>102217</v>
          </cell>
          <cell r="C5878" t="str">
            <v>PINTURA TINTA DE ACABAMENTO (PIGMENTADA) A ÓLEO EM MADEIRA, 2 DEMÃOS. AF_01/2021</v>
          </cell>
          <cell r="D5878" t="str">
            <v>M2</v>
          </cell>
          <cell r="E5878" t="str">
            <v>14,48</v>
          </cell>
        </row>
        <row r="5879">
          <cell r="B5879">
            <v>102218</v>
          </cell>
          <cell r="C5879" t="str">
            <v>PINTURA TINTA DE ACABAMENTO (PIGMENTADA) ESMALTE SINTÉTICO FOSCO EM MADEIRA, 2 DEMÃOS. AF_01/2021</v>
          </cell>
          <cell r="D5879" t="str">
            <v>M2</v>
          </cell>
          <cell r="E5879" t="str">
            <v>13,77</v>
          </cell>
        </row>
        <row r="5880">
          <cell r="B5880">
            <v>102219</v>
          </cell>
          <cell r="C5880" t="str">
            <v>PINTURA TINTA DE ACABAMENTO (PIGMENTADA) ESMALTE SINTÉTICO ACETINADO EM MADEIRA, 2 DEMÃOS. AF_01/2021</v>
          </cell>
          <cell r="D5880" t="str">
            <v>M2</v>
          </cell>
          <cell r="E5880" t="str">
            <v>14,25</v>
          </cell>
        </row>
        <row r="5881">
          <cell r="B5881">
            <v>102220</v>
          </cell>
          <cell r="C5881" t="str">
            <v>PINTURA TINTA DE ACABAMENTO (PIGMENTADA) ESMALTE SINTÉTICO BRILHANTE EM MADEIRA, 2 DEMÃOS. AF_01/2021</v>
          </cell>
          <cell r="D5881" t="str">
            <v>M2</v>
          </cell>
          <cell r="E5881" t="str">
            <v>13,53</v>
          </cell>
        </row>
        <row r="5882">
          <cell r="B5882">
            <v>102223</v>
          </cell>
          <cell r="C5882" t="str">
            <v>PINTURA VERNIZ (INCOLOR) ALQUÍDICO EM MADEIRA, USO INTERNO E EXTERNO, 3 DEMÃOS. AF_01/2021</v>
          </cell>
          <cell r="D5882" t="str">
            <v>M2</v>
          </cell>
          <cell r="E5882" t="str">
            <v>24,34</v>
          </cell>
        </row>
        <row r="5883">
          <cell r="B5883">
            <v>102224</v>
          </cell>
          <cell r="C5883" t="str">
            <v>PINTURA VERNIZ (INCOLOR) ALQUÍDICO EM MADEIRA, USO INTERNO, 3 DEMÃOS. AF_01/2021</v>
          </cell>
          <cell r="D5883" t="str">
            <v>M2</v>
          </cell>
          <cell r="E5883" t="str">
            <v>25,05</v>
          </cell>
        </row>
        <row r="5884">
          <cell r="B5884">
            <v>102225</v>
          </cell>
          <cell r="C5884" t="str">
            <v>PINTURA VERNIZ (INCOLOR) POLIURETÂNICO (RESINA ALQUÍDICA MODIFICADA) EM MADEIRA, 3 DEMÃOS. AF_01/2021</v>
          </cell>
          <cell r="D5884" t="str">
            <v>M2</v>
          </cell>
          <cell r="E5884" t="str">
            <v>22,79</v>
          </cell>
        </row>
        <row r="5885">
          <cell r="B5885">
            <v>102227</v>
          </cell>
          <cell r="C5885" t="str">
            <v>PINTURA TINTA DE ACABAMENTO (PIGMENTADA) A ÓLEO EM MADEIRA, 3 DEMÃOS. AF_01/2021</v>
          </cell>
          <cell r="D5885" t="str">
            <v>M2</v>
          </cell>
          <cell r="E5885" t="str">
            <v>21,73</v>
          </cell>
        </row>
        <row r="5886">
          <cell r="B5886">
            <v>102228</v>
          </cell>
          <cell r="C5886" t="str">
            <v>PINTURA TINTA DE ACABAMENTO (PIGMENTADA) ESMALTE SINTÉTICO FOSCO EM MADEIRA, 3 DEMÃOS. AF_01/2021</v>
          </cell>
          <cell r="D5886" t="str">
            <v>M2</v>
          </cell>
          <cell r="E5886" t="str">
            <v>20,67</v>
          </cell>
        </row>
        <row r="5887">
          <cell r="B5887">
            <v>102229</v>
          </cell>
          <cell r="C5887" t="str">
            <v>PINTURA TINTA DE ACABAMENTO (PIGMENTADA) ESMALTE SINTÉTICO ACETINADO EM MADEIRA, 3 DEMÃOS. AF_01/2021</v>
          </cell>
          <cell r="D5887" t="str">
            <v>M2</v>
          </cell>
          <cell r="E5887" t="str">
            <v>21,38</v>
          </cell>
        </row>
        <row r="5888">
          <cell r="B5888">
            <v>102230</v>
          </cell>
          <cell r="C5888" t="str">
            <v>PINTURA TINTA DE ACABAMENTO (PIGMENTADA) ESMALTE SINTÉTICO BRILHANTE EM MADEIRA, 3 DEMÃOS. AF_01/2021</v>
          </cell>
          <cell r="D5888" t="str">
            <v>M2</v>
          </cell>
          <cell r="E5888" t="str">
            <v>20,30</v>
          </cell>
        </row>
        <row r="5889">
          <cell r="B5889">
            <v>102233</v>
          </cell>
          <cell r="C5889" t="str">
            <v>PINTURA IMUNIZANTE PARA MADEIRA, 1 DEMÃO. AF_01/2021</v>
          </cell>
          <cell r="D5889" t="str">
            <v>M2</v>
          </cell>
          <cell r="E5889" t="str">
            <v>13,58</v>
          </cell>
        </row>
        <row r="5890">
          <cell r="B5890">
            <v>102234</v>
          </cell>
          <cell r="C5890" t="str">
            <v>PINTURA IMUNIZANTE PARA MADEIRA, 2 DEMÃOS. AF_01/2021</v>
          </cell>
          <cell r="D5890" t="str">
            <v>M2</v>
          </cell>
          <cell r="E5890" t="str">
            <v>27,15</v>
          </cell>
        </row>
        <row r="5891">
          <cell r="B5891">
            <v>100716</v>
          </cell>
          <cell r="C5891" t="str">
            <v>JATEAMENTO ABRASIVO COM GRANALHA DE AÇO EM PERFIL METÁLICO EM FÁBRICA. AF_01/2020</v>
          </cell>
          <cell r="D5891" t="str">
            <v>M2</v>
          </cell>
          <cell r="E5891" t="str">
            <v>27,42</v>
          </cell>
        </row>
        <row r="5892">
          <cell r="B5892">
            <v>100717</v>
          </cell>
          <cell r="C5892" t="str">
            <v>LIXAMENTO MANUAL EM SUPERFÍCIES METÁLICAS EM OBRA. AF_01/2020</v>
          </cell>
          <cell r="D5892" t="str">
            <v>M2</v>
          </cell>
          <cell r="E5892" t="str">
            <v>8,18</v>
          </cell>
        </row>
        <row r="5893">
          <cell r="B5893">
            <v>100718</v>
          </cell>
          <cell r="C5893" t="str">
            <v>COLOCAÇÃO DE FITA PROTETORA PARA PINTURA. AF_01/2020</v>
          </cell>
          <cell r="D5893" t="str">
            <v>M</v>
          </cell>
          <cell r="E5893" t="str">
            <v>1,17</v>
          </cell>
        </row>
        <row r="5894">
          <cell r="B5894">
            <v>100719</v>
          </cell>
          <cell r="C5894" t="str">
            <v>PINTURA COM TINTA ALQUÍDICA DE FUNDO (TIPO ZARCÃO) PULVERIZADA SOBRE PERFIL METÁLICO EXECUTADO EM FÁBRICA (POR DEMÃO). AF_01/2020_P</v>
          </cell>
          <cell r="D5894" t="str">
            <v>M2</v>
          </cell>
          <cell r="E5894" t="str">
            <v>9,64</v>
          </cell>
        </row>
        <row r="5895">
          <cell r="B5895">
            <v>100720</v>
          </cell>
          <cell r="C5895" t="str">
            <v>PINTURA COM TINTA ALQUÍDICA DE FUNDO (TIPO ZARCÃO) APLICADA A ROLO OU PINCEL SOBRE PERFIL METÁLICO EXECUTADO EM FÁBRICA (POR DEMÃO). AF_01/2020</v>
          </cell>
          <cell r="D5895" t="str">
            <v>M2</v>
          </cell>
          <cell r="E5895" t="str">
            <v>9,23</v>
          </cell>
        </row>
        <row r="5896">
          <cell r="B5896">
            <v>100721</v>
          </cell>
          <cell r="C5896" t="str">
            <v>PINTURA COM TINTA ALQUÍDICA DE FUNDO (TIPO ZARCÃO) PULVERIZADA SOBRE SUPERFÍCIES METÁLICAS (EXCETO PERFIL) EXECUTADO EM OBRA (POR DEMÃO). AF_01/2020_P</v>
          </cell>
          <cell r="D5896" t="str">
            <v>M2</v>
          </cell>
          <cell r="E5896" t="str">
            <v>21,19</v>
          </cell>
        </row>
        <row r="5897">
          <cell r="B5897">
            <v>100722</v>
          </cell>
          <cell r="C5897" t="str">
            <v>PINTURA COM TINTA ALQUÍDICA DE FUNDO (TIPO ZARCÃO) APLICADA A ROLO OU PINCEL SOBRE SUPERFÍCIES METÁLICAS (EXCETO PERFIL) EXECUTADO EM OBRA (POR DEMÃO). AF_01/2020</v>
          </cell>
          <cell r="D5897" t="str">
            <v>M2</v>
          </cell>
          <cell r="E5897" t="str">
            <v>20,25</v>
          </cell>
        </row>
        <row r="5898">
          <cell r="B5898">
            <v>100723</v>
          </cell>
          <cell r="C5898" t="str">
            <v>PINTURA COM TINTA ALQUÍDICA DE FUNDO E ACABAMENTO (ESMALTE SINTÉTICO GRAFITE) PULVERIZADA SOBRE PERFIL METÁLICO EXECUTADO EM FÁBRICA (POR DEMÃO). AF_01/2020_P</v>
          </cell>
          <cell r="D5898" t="str">
            <v>M2</v>
          </cell>
          <cell r="E5898" t="str">
            <v>10,37</v>
          </cell>
        </row>
        <row r="5899">
          <cell r="B5899">
            <v>100724</v>
          </cell>
          <cell r="C5899" t="str">
            <v>PINTURA COM TINTA ALQUÍDICA DE FUNDO E ACABAMENTO (ESMALTE SINTÉTICO GRAFITE) APLICADA A ROLO OU PINCEL SOBRE PERFIL METÁLICO EXECUTADO EM FÁBRICA (POR DEMÃO). AF_01/2020</v>
          </cell>
          <cell r="D5899" t="str">
            <v>M2</v>
          </cell>
          <cell r="E5899" t="str">
            <v>12,18</v>
          </cell>
        </row>
        <row r="5900">
          <cell r="B5900">
            <v>100725</v>
          </cell>
          <cell r="C5900" t="str">
            <v>PINTURA COM TINTA ALQUÍDICA DE FUNDO E ACABAMENTO (ESMALTE SINTÉTICO GRAFITE) PULVERIZADA SOBRE SUPERFÍCIES METÁLICAS (EXCETO PERFIL) EXECUTADO EM OBRA (POR DEMÃO). AF_01/2020_P</v>
          </cell>
          <cell r="D5900" t="str">
            <v>M2</v>
          </cell>
          <cell r="E5900" t="str">
            <v>21,43</v>
          </cell>
        </row>
        <row r="5901">
          <cell r="B5901">
            <v>100726</v>
          </cell>
          <cell r="C5901" t="str">
            <v>PINTURA COM TINTA ALQUÍDICA DE FUNDO E ACABAMENTO (ESMALTE SINTÉTICO GRAFITE) APLICADA A ROLO OU PINCEL SOBRE SUPERFÍCIES METÁLICAS (EXCETO PERFIL) EXECUTADO EM OBRA (POR DEMÃO). AF_01/2020</v>
          </cell>
          <cell r="D5901" t="str">
            <v>M2</v>
          </cell>
          <cell r="E5901" t="str">
            <v>23,11</v>
          </cell>
        </row>
        <row r="5902">
          <cell r="B5902">
            <v>100727</v>
          </cell>
          <cell r="C5902" t="str">
            <v>PINTURA COM TINTA EPOXÍDICA DE FUNDO PULVERIZADA SOBRE PERFIL METÁLICO EXECUTADO EM FÁBRICA (POR DEMÃO). AF_01/2020_P</v>
          </cell>
          <cell r="D5902" t="str">
            <v>M2</v>
          </cell>
          <cell r="E5902" t="str">
            <v>24,15</v>
          </cell>
        </row>
        <row r="5903">
          <cell r="B5903">
            <v>100728</v>
          </cell>
          <cell r="C5903" t="str">
            <v>PINTURA COM TINTA EPOXÍDICA DE FUNDO APLICADA A ROLO OU PINCEL SOBRE PERFIL METÁLICO EXECUTADO EM FÁBRICA (POR DEMÃO). AF_01/2020</v>
          </cell>
          <cell r="D5903" t="str">
            <v>M2</v>
          </cell>
          <cell r="E5903" t="str">
            <v>21,25</v>
          </cell>
        </row>
        <row r="5904">
          <cell r="B5904">
            <v>100729</v>
          </cell>
          <cell r="C5904" t="str">
            <v>PINTURA COM TINTA EPOXÍDICA DE ACABAMENTO PULVERIZADA SOBRE PERFIL METÁLICO EXECUTADO EM FÁBRICA (POR DEMÃO). AF_01/2020_P</v>
          </cell>
          <cell r="D5904" t="str">
            <v>M2</v>
          </cell>
          <cell r="E5904" t="str">
            <v>18,06</v>
          </cell>
        </row>
        <row r="5905">
          <cell r="B5905">
            <v>100730</v>
          </cell>
          <cell r="C5905" t="str">
            <v>PINTURA COM TINTA EPOXÍDICA DE ACABAMENTO APLICADA A ROLO OU PINCEL SOBRE PERFIL METÁLICO EXECUTADO EM FÁBRICA (POR DEMÃO). AF_01/2020</v>
          </cell>
          <cell r="D5905" t="str">
            <v>M2</v>
          </cell>
          <cell r="E5905" t="str">
            <v>20,80</v>
          </cell>
        </row>
        <row r="5906">
          <cell r="B5906">
            <v>100733</v>
          </cell>
          <cell r="C5906" t="str">
            <v>PINTURA COM TINTA ACRÍLICA DE FUNDO PULVERIZADA SOBRE SUPERFÍCIES METÁLICAS (EXCETO PERFIL) EXECUTADO EM OBRA (POR DEMÃO). AF_01/2020_P</v>
          </cell>
          <cell r="D5906" t="str">
            <v>M2</v>
          </cell>
          <cell r="E5906" t="str">
            <v>8,97</v>
          </cell>
        </row>
        <row r="5907">
          <cell r="B5907">
            <v>100734</v>
          </cell>
          <cell r="C5907" t="str">
            <v>PINTURA COM TINTA ACRÍLICA DE FUNDO APLICADA A ROLO OU PINCEL SOBRE SUPERFÍCIES METÁLICAS (EXCETO PERFIL) EXECUTADO EM OBRA (POR DEMÃO). AF_01/2020</v>
          </cell>
          <cell r="D5907" t="str">
            <v>M2</v>
          </cell>
          <cell r="E5907" t="str">
            <v>12,05</v>
          </cell>
        </row>
        <row r="5908">
          <cell r="B5908">
            <v>100735</v>
          </cell>
          <cell r="C5908" t="str">
            <v>PINTURA COM TINTA ACRÍLICA DE ACABAMENTO PULVERIZADA SOBRE SUPERFÍCIES METÁLICAS (EXCETO PERFIL) EXECUTADO EM OBRA (POR DEMÃO). AF_01/2020_P</v>
          </cell>
          <cell r="D5908" t="str">
            <v>M2</v>
          </cell>
          <cell r="E5908" t="str">
            <v>9,28</v>
          </cell>
        </row>
        <row r="5909">
          <cell r="B5909">
            <v>100736</v>
          </cell>
          <cell r="C5909" t="str">
            <v>PINTURA COM TINTA ACRÍLICA DE ACABAMENTO APLICADA A ROLO OU PINCEL SOBRE SUPERFÍCIES METÁLICAS (EXCETO PERFIL) EXECUTADO EM OBRA (POR DEMÃO). AF_01/2020</v>
          </cell>
          <cell r="D5909" t="str">
            <v>M2</v>
          </cell>
          <cell r="E5909" t="str">
            <v>12,15</v>
          </cell>
        </row>
        <row r="5910">
          <cell r="B5910">
            <v>100739</v>
          </cell>
          <cell r="C5910" t="str">
            <v>PINTURA COM TINTA ALQUÍDICA DE ACABAMENTO (ESMALTE SINTÉTICO ACETINADO) PULVERIZADA SOBRE PERFIL METÁLICO EXECUTADO EM FÁBRICA (POR DEMÃO). AF_01/2020_P</v>
          </cell>
          <cell r="D5910" t="str">
            <v>M2</v>
          </cell>
          <cell r="E5910" t="str">
            <v>9,49</v>
          </cell>
        </row>
        <row r="5911">
          <cell r="B5911">
            <v>100740</v>
          </cell>
          <cell r="C5911" t="str">
            <v>PINTURA COM TINTA ALQUÍDICA DE ACABAMENTO (ESMALTE SINTÉTICO ACETINADO) APLICADA A ROLO OU PINCEL SOBRE PERFIL METÁLICO EXECUTADO EM FÁBRICA (POR DEMÃO). AF_01/2020</v>
          </cell>
          <cell r="D5911" t="str">
            <v>M2</v>
          </cell>
          <cell r="E5911" t="str">
            <v>9,75</v>
          </cell>
        </row>
        <row r="5912">
          <cell r="B5912">
            <v>100741</v>
          </cell>
          <cell r="C5912" t="str">
            <v>PINTURA COM TINTA ALQUÍDICA DE ACABAMENTO (ESMALTE SINTÉTICO ACETINADO) PULVERIZADA SOBRE SUPERFÍCIES METÁLICAS (EXCETO PERFIL) EXECUTADO EM OBRA (POR DEMÃO). AF_01/2020_P</v>
          </cell>
          <cell r="D5912" t="str">
            <v>M2</v>
          </cell>
          <cell r="E5912" t="str">
            <v>20,84</v>
          </cell>
        </row>
        <row r="5913">
          <cell r="B5913">
            <v>100742</v>
          </cell>
          <cell r="C5913" t="str">
            <v>PINTURA COM TINTA ALQUÍDICA DE ACABAMENTO (ESMALTE SINTÉTICO ACETINADO) APLICADA A ROLO OU PINCEL SOBRE SUPERFÍCIES METÁLICAS (EXCETO PERFIL) EXECUTADO EM OBRA (POR DEMÃO). AF_01/2020</v>
          </cell>
          <cell r="D5913" t="str">
            <v>M2</v>
          </cell>
          <cell r="E5913" t="str">
            <v>20,74</v>
          </cell>
        </row>
        <row r="5914">
          <cell r="B5914">
            <v>100743</v>
          </cell>
          <cell r="C5914" t="str">
            <v>PINTURA COM TINTA ALQUÍDICA DE ACABAMENTO (ESMALTE SINTÉTICO BRILHANTE) PULVERIZADA SOBRE PERFIL METÁLICO EXECUTADO EM FÁBRICA  (POR DEMÃO). AF_01/2020_P</v>
          </cell>
          <cell r="D5914" t="str">
            <v>M2</v>
          </cell>
          <cell r="E5914" t="str">
            <v>9,26</v>
          </cell>
        </row>
        <row r="5915">
          <cell r="B5915">
            <v>100744</v>
          </cell>
          <cell r="C5915" t="str">
            <v>PINTURA COM TINTA ALQUÍDICA DE ACABAMENTO (ESMALTE SINTÉTICO BRILHANTE) APLICADA A ROLO OU PINCEL SOBRE PERFIL METÁLICO EXECUTADO EM FÁBRICA (POR DEMÃO). AF_01/2020</v>
          </cell>
          <cell r="D5915" t="str">
            <v>M2</v>
          </cell>
          <cell r="E5915" t="str">
            <v>9,60</v>
          </cell>
        </row>
        <row r="5916">
          <cell r="B5916">
            <v>100745</v>
          </cell>
          <cell r="C5916" t="str">
            <v>PINTURA COM TINTA ALQUÍDICA DE ACABAMENTO (ESMALTE SINTÉTICO BRILHANTE) PULVERIZADA SOBRE SUPERFÍCIES METÁLICAS (EXCETO PERFIL) EXECUTADO EM OBRA  (POR DEMÃO). AF_01/2020_P</v>
          </cell>
          <cell r="D5916" t="str">
            <v>M2</v>
          </cell>
          <cell r="E5916" t="str">
            <v>20,60</v>
          </cell>
        </row>
        <row r="5917">
          <cell r="B5917">
            <v>100746</v>
          </cell>
          <cell r="C5917" t="str">
            <v>PINTURA COM TINTA ALQUÍDICA DE ACABAMENTO (ESMALTE SINTÉTICO BRILHANTE) APLICADA A ROLO OU PINCEL SOBRE SUPERFÍCIES METÁLICAS (EXCETO PERFIL) EXECUTADO EM OBRA (POR DEMÃO). AF_01/2020</v>
          </cell>
          <cell r="D5917" t="str">
            <v>M2</v>
          </cell>
          <cell r="E5917" t="str">
            <v>20,60</v>
          </cell>
        </row>
        <row r="5918">
          <cell r="B5918">
            <v>100747</v>
          </cell>
          <cell r="C5918" t="str">
            <v>PINTURA COM TINTA ALQUÍDICA DE ACABAMENTO (ESMALTE SINTÉTICO FOSCO) PULVERIZADA SOBRE PERFIL METÁLICO EXECUTADO EM FÁBRICA (POR DEMÃO). AF_01/2020_P</v>
          </cell>
          <cell r="D5918" t="str">
            <v>M2</v>
          </cell>
          <cell r="E5918" t="str">
            <v>9,35</v>
          </cell>
        </row>
        <row r="5919">
          <cell r="B5919">
            <v>100748</v>
          </cell>
          <cell r="C5919" t="str">
            <v>PINTURA COM TINTA ALQUÍDICA DE ACABAMENTO (ESMALTE SINTÉTICO FOSCO) APLICADA A ROLO OU PINCEL SOBRE PERFIL METÁLICO EXECUTADO EM FÁBRICA (POR DEMÃO). AF_01/2020</v>
          </cell>
          <cell r="D5919" t="str">
            <v>M2</v>
          </cell>
          <cell r="E5919" t="str">
            <v>9,66</v>
          </cell>
        </row>
        <row r="5920">
          <cell r="B5920">
            <v>100749</v>
          </cell>
          <cell r="C5920" t="str">
            <v>PINTURA COM TINTA ALQUÍDICA DE ACABAMENTO (ESMALTE SINTÉTICO FOSCO) PULVERIZADA SOBRE SUPERFÍCIES METÁLICAS (EXCETO PERFIL) EXECUTADO EM OBRA (POR DEMÃO). AF_01/2020_P</v>
          </cell>
          <cell r="D5920" t="str">
            <v>M2</v>
          </cell>
          <cell r="E5920" t="str">
            <v>20,70</v>
          </cell>
        </row>
        <row r="5921">
          <cell r="B5921">
            <v>100750</v>
          </cell>
          <cell r="C5921" t="str">
            <v>PINTURA COM TINTA ALQUÍDICA DE ACABAMENTO (ESMALTE SINTÉTICO FOSCO) APLICADA A ROLO OU PINCEL SOBRE SUPERFÍCIES METÁLICAS (EXCETO PERFIL) EXECUTADO EM OBRA (POR DEMÃO). AF_01/2020</v>
          </cell>
          <cell r="D5921" t="str">
            <v>M2</v>
          </cell>
          <cell r="E5921" t="str">
            <v>20,66</v>
          </cell>
        </row>
        <row r="5922">
          <cell r="B5922">
            <v>100751</v>
          </cell>
          <cell r="C5922" t="str">
            <v>PINTURA COM TINTA EPOXÍDICA DE ACABAMENTO PULVERIZADA SOBRE PERFIL METÁLICO EXECUTADO EM FÁBRICA (02 DEMÃOS). AF_01/2020_P</v>
          </cell>
          <cell r="D5922" t="str">
            <v>M2</v>
          </cell>
          <cell r="E5922" t="str">
            <v>36,13</v>
          </cell>
        </row>
        <row r="5923">
          <cell r="B5923">
            <v>100752</v>
          </cell>
          <cell r="C5923" t="str">
            <v>PINTURA COM TINTA EPOXÍDICA DE ACABAMENTO APLICADA A ROLO OU PINCEL SOBRE PERFIL METÁLICO EXECUTADO EM FÁBRICA (02 DEMÃOS). AF_01/2020</v>
          </cell>
          <cell r="D5923" t="str">
            <v>M2</v>
          </cell>
          <cell r="E5923" t="str">
            <v>41,62</v>
          </cell>
        </row>
        <row r="5924">
          <cell r="B5924">
            <v>100753</v>
          </cell>
          <cell r="C5924" t="str">
            <v>PINTURA COM TINTA ACRÍLICA DE ACABAMENTO PULVERIZADA SOBRE SUPERFÍCIES METÁLICAS (EXCETO PERFIL) EXECUTADO EM OBRA (02 DEMÃOS). AF_01/2020_P</v>
          </cell>
          <cell r="D5924" t="str">
            <v>M2</v>
          </cell>
          <cell r="E5924" t="str">
            <v>18,56</v>
          </cell>
        </row>
        <row r="5925">
          <cell r="B5925">
            <v>100754</v>
          </cell>
          <cell r="C5925" t="str">
            <v>PINTURA COM TINTA ACRÍLICA DE ACABAMENTO APLICADA A ROLO OU PINCEL SOBRE SUPERFÍCIES METÁLICAS (EXCETO PERFIL) EXECUTADO EM OBRA (02 DEMÃOS). AF_01/2020</v>
          </cell>
          <cell r="D5925" t="str">
            <v>M2</v>
          </cell>
          <cell r="E5925" t="str">
            <v>24,32</v>
          </cell>
        </row>
        <row r="5926">
          <cell r="B5926">
            <v>100757</v>
          </cell>
          <cell r="C5926" t="str">
            <v>PINTURA COM TINTA ALQUÍDICA DE ACABAMENTO (ESMALTE SINTÉTICO ACETINADO) PULVERIZADA SOBRE SUPERFÍCIES METÁLICAS (EXCETO PERFIL) EXECUTADO EM OBRA (02 DEMÃOS). AF_01/2020_P</v>
          </cell>
          <cell r="D5926" t="str">
            <v>M2</v>
          </cell>
          <cell r="E5926" t="str">
            <v>41,71</v>
          </cell>
        </row>
        <row r="5927">
          <cell r="B5927">
            <v>100758</v>
          </cell>
          <cell r="C5927" t="str">
            <v>PINTURA COM TINTA ALQUÍDICA DE ACABAMENTO (ESMALTE SINTÉTICO ACETINADO) APLICADA A ROLO OU PINCEL SOBRE SUPERFÍCIES METÁLICAS (EXCETO PERFIL) EXECUTADO EM OBRA (02 DEMÃOS). AF_01/2020</v>
          </cell>
          <cell r="D5927" t="str">
            <v>M2</v>
          </cell>
          <cell r="E5927" t="str">
            <v>41,50</v>
          </cell>
        </row>
        <row r="5928">
          <cell r="B5928">
            <v>100759</v>
          </cell>
          <cell r="C5928" t="str">
            <v>PINTURA COM TINTA ALQUÍDICA DE ACABAMENTO (ESMALTE SINTÉTICO BRILHANTE) PULVERIZADA SOBRE SUPERFÍCIES METÁLICAS (EXCETO PERFIL) EXECUTADO EM OBRA (02 DEMÃOS). AF_01/2020_P</v>
          </cell>
          <cell r="D5928" t="str">
            <v>M2</v>
          </cell>
          <cell r="E5928" t="str">
            <v>41,23</v>
          </cell>
        </row>
        <row r="5929">
          <cell r="B5929">
            <v>100760</v>
          </cell>
          <cell r="C5929" t="str">
            <v>PINTURA COM TINTA ALQUÍDICA DE ACABAMENTO (ESMALTE SINTÉTICO BRILHANTE) APLICADA A ROLO OU PINCEL SOBRE SUPERFÍCIES METÁLICAS (EXCETO PERFIL) EXECUTADO EM OBRA (02 DEMÃOS). AF_01/2020</v>
          </cell>
          <cell r="D5929" t="str">
            <v>M2</v>
          </cell>
          <cell r="E5929" t="str">
            <v>41,20</v>
          </cell>
        </row>
        <row r="5930">
          <cell r="B5930">
            <v>100761</v>
          </cell>
          <cell r="C5930" t="str">
            <v>PINTURA COM TINTA ALQUÍDICA DE ACABAMENTO (ESMALTE SINTÉTICO FOSCO) PULVERIZADA SOBRE SUPERFÍCIES METÁLICAS (EXCETO PERFIL) EXECUTADO EM OBRA (02 DEMÃOS). AF_01/2020_P</v>
          </cell>
          <cell r="D5930" t="str">
            <v>M2</v>
          </cell>
          <cell r="E5930" t="str">
            <v>41,43</v>
          </cell>
        </row>
        <row r="5931">
          <cell r="B5931">
            <v>100762</v>
          </cell>
          <cell r="C5931" t="str">
            <v>PINTURA COM TINTA ALQUÍDICA DE ACABAMENTO (ESMALTE SINTÉTICO FOSCO) APLICADA A ROLO OU PINCEL SOBRE SUPERFÍCIES METÁLICAS (EXCETO PERFIL) EXECUTADO EM OBRA (02 DEMÃOS). AF_01/2020</v>
          </cell>
          <cell r="D5931" t="str">
            <v>M2</v>
          </cell>
          <cell r="E5931" t="str">
            <v>41,32</v>
          </cell>
        </row>
        <row r="5932">
          <cell r="B5932">
            <v>102488</v>
          </cell>
          <cell r="C5932" t="str">
            <v>PREPARO DO PISO CIMENTADO PARA PINTURA - LIXAMENTO E LIMPEZA. AF_05/2021</v>
          </cell>
          <cell r="D5932" t="str">
            <v>M2</v>
          </cell>
          <cell r="E5932" t="str">
            <v>2,93</v>
          </cell>
        </row>
        <row r="5933">
          <cell r="B5933">
            <v>102489</v>
          </cell>
          <cell r="C5933" t="str">
            <v>PINTURA HIDROFUGANTE COM SILICONE, APLICAÇÃO MANUAL, 2 DEMÃOS. AF_05/2021</v>
          </cell>
          <cell r="D5933" t="str">
            <v>M2</v>
          </cell>
          <cell r="E5933" t="str">
            <v>27,52</v>
          </cell>
        </row>
        <row r="5934">
          <cell r="B5934">
            <v>102491</v>
          </cell>
          <cell r="C5934" t="str">
            <v>PINTURA DE PISO COM TINTA ACRÍLICA, APLICAÇÃO MANUAL, 2 DEMÃOS, INCLUSO FUNDO PREPARADOR. AF_05/2021</v>
          </cell>
          <cell r="D5934" t="str">
            <v>M2</v>
          </cell>
          <cell r="E5934" t="str">
            <v>16,92</v>
          </cell>
        </row>
        <row r="5935">
          <cell r="B5935">
            <v>102492</v>
          </cell>
          <cell r="C5935" t="str">
            <v>PINTURA DE PISO COM TINTA ACRÍLICA, APLICAÇÃO MANUAL, 3 DEMÃOS, INCLUSO FUNDO PREPARADOR. AF_05/2021</v>
          </cell>
          <cell r="D5935" t="str">
            <v>M2</v>
          </cell>
          <cell r="E5935" t="str">
            <v>19,69</v>
          </cell>
        </row>
        <row r="5936">
          <cell r="B5936">
            <v>102494</v>
          </cell>
          <cell r="C5936" t="str">
            <v>PINTURA DE PISO COM TINTA EPÓXI, APLICAÇÃO MANUAL, 2 DEMÃOS, INCLUSO PRIMER EPÓXI. AF_05/2021</v>
          </cell>
          <cell r="D5936" t="str">
            <v>M2</v>
          </cell>
          <cell r="E5936" t="str">
            <v>56,37</v>
          </cell>
        </row>
        <row r="5937">
          <cell r="B5937">
            <v>102496</v>
          </cell>
          <cell r="C5937" t="str">
            <v>PINTURA DE RODAPÉ COM TINTA EPÓXI, APLICAÇÃO MANUAL, 2 DEMÃOS, INCLUSÃO PRIMER EPÓXI. AF_05/2021</v>
          </cell>
          <cell r="D5937" t="str">
            <v>M</v>
          </cell>
          <cell r="E5937" t="str">
            <v>11,61</v>
          </cell>
        </row>
        <row r="5938">
          <cell r="B5938">
            <v>102497</v>
          </cell>
          <cell r="C5938" t="str">
            <v>PINTURA DE RODAPÉ EM PEDRA DECORATIVA COM VERNIZ DE POLIURETANO, APLICAÇÃO MANUAL, 3 DEMÃOS. AF_05/2021</v>
          </cell>
          <cell r="D5938" t="str">
            <v>M</v>
          </cell>
          <cell r="E5938" t="str">
            <v>3,98</v>
          </cell>
        </row>
        <row r="5939">
          <cell r="B5939">
            <v>102498</v>
          </cell>
          <cell r="C5939" t="str">
            <v>PINTURA DE MEIO-FIO COM TINTA BRANCA A BASE DE CAL (CAIAÇÃO). AF_05/2021</v>
          </cell>
          <cell r="D5939" t="str">
            <v>M</v>
          </cell>
          <cell r="E5939" t="str">
            <v>1,29</v>
          </cell>
        </row>
        <row r="5940">
          <cell r="B5940">
            <v>102499</v>
          </cell>
          <cell r="C5940" t="str">
            <v>ENCERAMENTO DE PISO EM MADEIRA. AF_05/2021</v>
          </cell>
          <cell r="D5940" t="str">
            <v>M2</v>
          </cell>
          <cell r="E5940" t="str">
            <v>2,55</v>
          </cell>
        </row>
        <row r="5941">
          <cell r="B5941">
            <v>102500</v>
          </cell>
          <cell r="C5941" t="str">
            <v>PINTURA DE DEMARCAÇÃO DE VAGA COM TINTA ACRÍLICA, E = 10 CM, APLICAÇÃO MANUAL. AF_05/2021</v>
          </cell>
          <cell r="D5941" t="str">
            <v>M</v>
          </cell>
          <cell r="E5941" t="str">
            <v>3,73</v>
          </cell>
        </row>
        <row r="5942">
          <cell r="B5942">
            <v>102501</v>
          </cell>
          <cell r="C5942" t="str">
            <v>PINTURA DE FAIXA DE PEDESTRE OU ZEBRADA COM TINTA ACRÍLICA, E  = 30 CM, APLICAÇÃO MANUAL. AF_05/2021</v>
          </cell>
          <cell r="D5942" t="str">
            <v>M2</v>
          </cell>
          <cell r="E5942" t="str">
            <v>20,98</v>
          </cell>
        </row>
        <row r="5943">
          <cell r="B5943">
            <v>102504</v>
          </cell>
          <cell r="C5943" t="str">
            <v>PINTURA DE DEMARCAÇÃO DE QUADRA POLIESPORTIVA COM TINTA ACRÍLICA, E = 5 CM, APLICAÇÃO MANUAL. AF_05/2021</v>
          </cell>
          <cell r="D5943" t="str">
            <v>M</v>
          </cell>
          <cell r="E5943" t="str">
            <v>8,17</v>
          </cell>
        </row>
        <row r="5944">
          <cell r="B5944">
            <v>102505</v>
          </cell>
          <cell r="C5944" t="str">
            <v>PINTURA DE DEMARCAÇÃO DE QUADRA POLIESPORTIVA COM BORRACHA CLORADA, E = 5 CM, APLICAÇÃO MANUAL. AF_05/2021</v>
          </cell>
          <cell r="D5944" t="str">
            <v>M</v>
          </cell>
          <cell r="E5944" t="str">
            <v>8,23</v>
          </cell>
        </row>
        <row r="5945">
          <cell r="B5945">
            <v>102506</v>
          </cell>
          <cell r="C5945" t="str">
            <v>PINTURA DE DEMARCAÇÃO DE QUADRA POLIESPORTIVA COM TINTA EPÓXI, E = 5 CM, APLICAÇÃO MANUAL. AF_05/2021</v>
          </cell>
          <cell r="D5945" t="str">
            <v>M</v>
          </cell>
          <cell r="E5945" t="str">
            <v>9,06</v>
          </cell>
        </row>
        <row r="5946">
          <cell r="B5946">
            <v>102507</v>
          </cell>
          <cell r="C5946" t="str">
            <v>PINTURA DE DEMARCAÇÃO DE VAGA COM TINTA EPÓXI, E = 10 CM, APLICAÇÃO MANUAL. AF_05/2021</v>
          </cell>
          <cell r="D5946" t="str">
            <v>M</v>
          </cell>
          <cell r="E5946" t="str">
            <v>5,51</v>
          </cell>
        </row>
        <row r="5947">
          <cell r="B5947">
            <v>102508</v>
          </cell>
          <cell r="C5947" t="str">
            <v>PINTURA DE FAIXA DE PEDESTRE OU ZEBRADA COM TINTA EPÓXI, E  = 30 CM, APLICAÇÃO MANUAL. AF_05/2021</v>
          </cell>
          <cell r="D5947" t="str">
            <v>M2</v>
          </cell>
          <cell r="E5947" t="str">
            <v>39,16</v>
          </cell>
        </row>
        <row r="5948">
          <cell r="B5948">
            <v>102509</v>
          </cell>
          <cell r="C5948" t="str">
            <v>PINTURA DE FAIXA DE PEDESTRE OU ZEBRADA TINTA RETRORREFLETIVA A BASE DE RESINA ACRÍLICA COM MICROESFERAS DE VIDRO, E = 30 CM, APLICAÇÃO MANUAL. AF_05/2021</v>
          </cell>
          <cell r="D5948" t="str">
            <v>M2</v>
          </cell>
          <cell r="E5948" t="str">
            <v>22,55</v>
          </cell>
        </row>
        <row r="5949">
          <cell r="B5949">
            <v>102512</v>
          </cell>
          <cell r="C5949" t="str">
            <v>PINTURA DE EIXO VIÁRIO SOBRE ASFALTO COM TINTA RETRORREFLETIVA A BASE DE RESINA ACRÍLICA COM MICROESFERAS DE VIDRO, APLICAÇÃO MECÂNICA COM DEMARCADORA AUTOPROPELIDA. AF_05/2021</v>
          </cell>
          <cell r="D5949" t="str">
            <v>M</v>
          </cell>
          <cell r="E5949" t="str">
            <v>4,89</v>
          </cell>
        </row>
        <row r="5950">
          <cell r="B5950">
            <v>102513</v>
          </cell>
          <cell r="C5950" t="str">
            <v>PINTURA DE SÍMBOLOS E TEXTOS COM TINTA ACRÍLICA, DEMARCAÇÃO COM FITA ADESIVA E APLICAÇÃO COM ROLO. AF_05/2021</v>
          </cell>
          <cell r="D5950" t="str">
            <v>M2</v>
          </cell>
          <cell r="E5950" t="str">
            <v>39,63</v>
          </cell>
        </row>
        <row r="5951">
          <cell r="B5951">
            <v>102520</v>
          </cell>
          <cell r="C5951" t="str">
            <v>PINTURA DE SINALIZAÇÃO VERTICAL DE SEGURANÇA, FAIXAS AMARELA E PRETA, APLICAÇÃO MANUAL, 2 DEMÃOS. AF_05/2021</v>
          </cell>
          <cell r="D5951" t="str">
            <v>M2</v>
          </cell>
          <cell r="E5951" t="str">
            <v>67,37</v>
          </cell>
        </row>
        <row r="5952">
          <cell r="B5952">
            <v>101749</v>
          </cell>
          <cell r="C5952" t="str">
            <v>PISO CIMENTADO, TRAÇO 1:3 (CIMENTO E AREIA), ACABAMENTO LISO, ESPESSURA 4,0 CM, PREPARO MECÂNICO DA ARGAMASSA. AF_09/2020</v>
          </cell>
          <cell r="D5952" t="str">
            <v>M2</v>
          </cell>
          <cell r="E5952" t="str">
            <v>52,51</v>
          </cell>
        </row>
        <row r="5953">
          <cell r="B5953">
            <v>101750</v>
          </cell>
          <cell r="C5953" t="str">
            <v>PISO CIMENTADO, TRAÇO 1:3 (CIMENTO E AREIA), ACABAMENTO RÚSTICO, ESPESSURA 4,0 CM, PREPARO MECÂNICO DA ARGAMASSA. AF_09/2020</v>
          </cell>
          <cell r="D5953" t="str">
            <v>M2</v>
          </cell>
          <cell r="E5953" t="str">
            <v>50,34</v>
          </cell>
        </row>
        <row r="5954">
          <cell r="B5954">
            <v>101729</v>
          </cell>
          <cell r="C5954" t="str">
            <v>PISO EM TACO DE MADEIRA 7X42CM, FIXADO COM COLA BASE DE PVA. AF_09/2020</v>
          </cell>
          <cell r="D5954" t="str">
            <v>M2</v>
          </cell>
          <cell r="E5954" t="str">
            <v>199,04</v>
          </cell>
        </row>
        <row r="5955">
          <cell r="B5955">
            <v>101746</v>
          </cell>
          <cell r="C5955" t="str">
            <v>ASSOALHO DE MADEIRA. AF_09/2020</v>
          </cell>
          <cell r="D5955" t="str">
            <v>M2</v>
          </cell>
          <cell r="E5955" t="str">
            <v>313,13</v>
          </cell>
        </row>
        <row r="5956">
          <cell r="B5956">
            <v>101751</v>
          </cell>
          <cell r="C5956" t="str">
            <v>PISO EM TACO DE MADEIRA 7X21CM, FIXADO COM COLA BASE DE PVA. AF_09/2020</v>
          </cell>
          <cell r="D5956" t="str">
            <v>M2</v>
          </cell>
          <cell r="E5956" t="str">
            <v>204,34</v>
          </cell>
        </row>
        <row r="5957">
          <cell r="B5957">
            <v>87246</v>
          </cell>
          <cell r="C5957" t="str">
            <v>REVESTIMENTO CERÂMICO PARA PISO COM PLACAS TIPO ESMALTADA EXTRA DE DIMENSÕES 35X35 CM APLICADA EM AMBIENTES DE ÁREA MENOR QUE 5 M2. AF_06/2014</v>
          </cell>
          <cell r="D5957" t="str">
            <v>M2</v>
          </cell>
          <cell r="E5957" t="str">
            <v>61,69</v>
          </cell>
        </row>
        <row r="5958">
          <cell r="B5958">
            <v>87247</v>
          </cell>
          <cell r="C5958" t="str">
            <v>REVESTIMENTO CERÂMICO PARA PISO COM PLACAS TIPO ESMALTADA EXTRA DE DIMENSÕES 35X35 CM APLICADA EM AMBIENTES DE ÁREA ENTRE 5 M2 E 10 M2. AF_06/2014</v>
          </cell>
          <cell r="D5958" t="str">
            <v>M2</v>
          </cell>
          <cell r="E5958" t="str">
            <v>55,24</v>
          </cell>
        </row>
        <row r="5959">
          <cell r="B5959">
            <v>87248</v>
          </cell>
          <cell r="C5959" t="str">
            <v>REVESTIMENTO CERÂMICO PARA PISO COM PLACAS TIPO ESMALTADA EXTRA DE DIMENSÕES 35X35 CM APLICADA EM AMBIENTES DE ÁREA MAIOR QUE 10 M2. AF_06/2014</v>
          </cell>
          <cell r="D5959" t="str">
            <v>M2</v>
          </cell>
          <cell r="E5959" t="str">
            <v>50,11</v>
          </cell>
        </row>
        <row r="5960">
          <cell r="B5960">
            <v>87249</v>
          </cell>
          <cell r="C5960" t="str">
            <v>REVESTIMENTO CERÂMICO PARA PISO COM PLACAS TIPO ESMALTADA EXTRA DE DIMENSÕES 45X45 CM APLICADA EM AMBIENTES DE ÁREA MENOR QUE 5 M2. AF_06/2014</v>
          </cell>
          <cell r="D5960" t="str">
            <v>M2</v>
          </cell>
          <cell r="E5960" t="str">
            <v>68,18</v>
          </cell>
        </row>
        <row r="5961">
          <cell r="B5961">
            <v>87250</v>
          </cell>
          <cell r="C5961" t="str">
            <v>REVESTIMENTO CERÂMICO PARA PISO COM PLACAS TIPO ESMALTADA EXTRA DE DIMENSÕES 45X45 CM APLICADA EM AMBIENTES DE ÁREA ENTRE 5 M2 E 10 M2. AF_06/2014</v>
          </cell>
          <cell r="D5961" t="str">
            <v>M2</v>
          </cell>
          <cell r="E5961" t="str">
            <v>57,99</v>
          </cell>
        </row>
        <row r="5962">
          <cell r="B5962">
            <v>87251</v>
          </cell>
          <cell r="C5962" t="str">
            <v>REVESTIMENTO CERÂMICO PARA PISO COM PLACAS TIPO ESMALTADA EXTRA DE DIMENSÕES 45X45 CM APLICADA EM AMBIENTES DE ÁREA MAIOR QUE 10 M2. AF_06/2014</v>
          </cell>
          <cell r="D5962" t="str">
            <v>M2</v>
          </cell>
          <cell r="E5962" t="str">
            <v>51,45</v>
          </cell>
        </row>
        <row r="5963">
          <cell r="B5963">
            <v>87255</v>
          </cell>
          <cell r="C5963" t="str">
            <v>REVESTIMENTO CERÂMICO PARA PISO COM PLACAS TIPO ESMALTADA EXTRA DE DIMENSÕES 60X60 CM APLICADA EM AMBIENTES DE ÁREA MENOR QUE 5 M2. AF_06/2014</v>
          </cell>
          <cell r="D5963" t="str">
            <v>M2</v>
          </cell>
          <cell r="E5963" t="str">
            <v>113,81</v>
          </cell>
        </row>
        <row r="5964">
          <cell r="B5964">
            <v>87256</v>
          </cell>
          <cell r="C5964" t="str">
            <v>REVESTIMENTO CERÂMICO PARA PISO COM PLACAS TIPO ESMALTADA EXTRA DE DIMENSÕES 60X60 CM APLICADA EM AMBIENTES DE ÁREA ENTRE 5 M2 E 10 M2. AF_06/2014</v>
          </cell>
          <cell r="D5964" t="str">
            <v>M2</v>
          </cell>
          <cell r="E5964" t="str">
            <v>101,19</v>
          </cell>
        </row>
        <row r="5965">
          <cell r="B5965">
            <v>87257</v>
          </cell>
          <cell r="C5965" t="str">
            <v>REVESTIMENTO CERÂMICO PARA PISO COM PLACAS TIPO ESMALTADA EXTRA DE DIMENSÕES 60X60 CM APLICADA EM AMBIENTES DE ÁREA MAIOR QUE 10 M2. AF_06/2014</v>
          </cell>
          <cell r="D5965" t="str">
            <v>M2</v>
          </cell>
          <cell r="E5965" t="str">
            <v>93,43</v>
          </cell>
        </row>
        <row r="5966">
          <cell r="B5966">
            <v>87258</v>
          </cell>
          <cell r="C5966" t="str">
            <v>REVESTIMENTO CERÂMICO PARA PISO COM PLACAS TIPO PORCELANATO DE DIMENSÕES 45X45 CM APLICADA EM AMBIENTES DE ÁREA MENOR QUE 5 M². AF_06/2014</v>
          </cell>
          <cell r="D5966" t="str">
            <v>M2</v>
          </cell>
          <cell r="E5966" t="str">
            <v>155,10</v>
          </cell>
        </row>
        <row r="5967">
          <cell r="B5967">
            <v>87259</v>
          </cell>
          <cell r="C5967" t="str">
            <v>REVESTIMENTO CERÂMICO PARA PISO COM PLACAS TIPO PORCELANATO DE DIMENSÕES 45X45 CM APLICADA EM AMBIENTES DE ÁREA ENTRE 5 M² E 10 M². AF_06/2014</v>
          </cell>
          <cell r="D5967" t="str">
            <v>M2</v>
          </cell>
          <cell r="E5967" t="str">
            <v>143,11</v>
          </cell>
        </row>
        <row r="5968">
          <cell r="B5968">
            <v>87260</v>
          </cell>
          <cell r="C5968" t="str">
            <v>REVESTIMENTO CERÂMICO PARA PISO COM PLACAS TIPO PORCELANATO DE DIMENSÕES 45X45 CM APLICADA EM AMBIENTES DE ÁREA MAIOR QUE 10 M². AF_06/2014</v>
          </cell>
          <cell r="D5968" t="str">
            <v>M2</v>
          </cell>
          <cell r="E5968" t="str">
            <v>136,19</v>
          </cell>
        </row>
        <row r="5969">
          <cell r="B5969">
            <v>87261</v>
          </cell>
          <cell r="C5969" t="str">
            <v>REVESTIMENTO CERÂMICO PARA PISO COM PLACAS TIPO PORCELANATO DE DIMENSÕES 60X60 CM APLICADA EM AMBIENTES DE ÁREA MENOR QUE 5 M². AF_06/2014</v>
          </cell>
          <cell r="D5969" t="str">
            <v>M2</v>
          </cell>
          <cell r="E5969" t="str">
            <v>178,38</v>
          </cell>
        </row>
        <row r="5970">
          <cell r="B5970">
            <v>87262</v>
          </cell>
          <cell r="C5970" t="str">
            <v>REVESTIMENTO CERÂMICO PARA PISO COM PLACAS TIPO PORCELANATO DE DIMENSÕES 60X60 CM APLICADA EM AMBIENTES DE ÁREA ENTRE 5 M² E 10 M². AF_06/2014</v>
          </cell>
          <cell r="D5970" t="str">
            <v>M2</v>
          </cell>
          <cell r="E5970" t="str">
            <v>164,16</v>
          </cell>
        </row>
        <row r="5971">
          <cell r="B5971">
            <v>87263</v>
          </cell>
          <cell r="C5971" t="str">
            <v>REVESTIMENTO CERÂMICO PARA PISO COM PLACAS TIPO PORCELANATO DE DIMENSÕES 60X60 CM APLICADA EM AMBIENTES DE ÁREA MAIOR QUE 10 M². AF_06/2014</v>
          </cell>
          <cell r="D5971" t="str">
            <v>M2</v>
          </cell>
          <cell r="E5971" t="str">
            <v>156,00</v>
          </cell>
        </row>
        <row r="5972">
          <cell r="B5972">
            <v>89046</v>
          </cell>
          <cell r="C5972" t="str">
            <v>(COMPOSIÇÃO REPRESENTATIVA) DO SERVIÇO DE REVESTIMENTO CERÂMICO PARA PISO COM PLACAS TIPO ESMALTADA EXTRA DE DIMENSÕES 35X35 CM, PARA EDIFICAÇÃO HABITACIONAL MULTIFAMILIAR (PRÉDIO). AF_11/2014</v>
          </cell>
          <cell r="D5972" t="str">
            <v>M2</v>
          </cell>
          <cell r="E5972" t="str">
            <v>54,99</v>
          </cell>
        </row>
        <row r="5973">
          <cell r="B5973">
            <v>89171</v>
          </cell>
          <cell r="C5973" t="str">
            <v>(COMPOSIÇÃO REPRESENTATIVA) DO SERVIÇO DE REVESTIMENTO CERÂMICO PARA PISO COM PLACAS TIPO ESMALTADA EXTRA DE DIMENSÕES 35X35 CM, PARA EDIFICAÇÃO HABITACIONAL UNIFAMILIAR (CASA) E EDIFICAÇÃO PÚBLICA PADRÃO. AF_11/2014</v>
          </cell>
          <cell r="D5973" t="str">
            <v>M2</v>
          </cell>
          <cell r="E5973" t="str">
            <v>52,46</v>
          </cell>
        </row>
        <row r="5974">
          <cell r="B5974">
            <v>93389</v>
          </cell>
          <cell r="C5974" t="str">
            <v>REVESTIMENTO CERÂMICO PARA PISO COM PLACAS TIPO ESMALTADA PADRÃO POPULAR DE DIMENSÕES 35X35 CM APLICADA EM AMBIENTES DE ÁREA MENOR QUE 5 M2. AF_06/2014</v>
          </cell>
          <cell r="D5974" t="str">
            <v>M2</v>
          </cell>
          <cell r="E5974" t="str">
            <v>55,35</v>
          </cell>
        </row>
        <row r="5975">
          <cell r="B5975">
            <v>93390</v>
          </cell>
          <cell r="C5975" t="str">
            <v>REVESTIMENTO CERÂMICO PARA PISO COM PLACAS TIPO ESMALTADA PADRÃO POPULAR DE DIMENSÕES 35X35 CM APLICADA EM AMBIENTES DE ÁREA ENTRE 5 M2 E 10 M2. AF_06/2014</v>
          </cell>
          <cell r="D5975" t="str">
            <v>M2</v>
          </cell>
          <cell r="E5975" t="str">
            <v>49,02</v>
          </cell>
        </row>
        <row r="5976">
          <cell r="B5976">
            <v>93391</v>
          </cell>
          <cell r="C5976" t="str">
            <v>REVESTIMENTO CERÂMICO PARA PISO COM PLACAS TIPO ESMALTADA PADRÃO POPULAR DE DIMENSÕES 35X35 CM APLICADA EM AMBIENTES DE ÁREA MAIOR QUE 10 M2. AF_06/2014</v>
          </cell>
          <cell r="D5976" t="str">
            <v>M2</v>
          </cell>
          <cell r="E5976" t="str">
            <v>43,89</v>
          </cell>
        </row>
        <row r="5977">
          <cell r="B5977">
            <v>98671</v>
          </cell>
          <cell r="C5977" t="str">
            <v>PISO EM GRANITO APLICADO EM AMBIENTES INTERNOS. AF_09/2020</v>
          </cell>
          <cell r="D5977" t="str">
            <v>M2</v>
          </cell>
          <cell r="E5977" t="str">
            <v>398,65</v>
          </cell>
        </row>
        <row r="5978">
          <cell r="B5978">
            <v>98672</v>
          </cell>
          <cell r="C5978" t="str">
            <v>PISO EM MÁRMORE APLICADO EM AMBIENTES INTERNOS. AF_09/2020</v>
          </cell>
          <cell r="D5978" t="str">
            <v>M2</v>
          </cell>
          <cell r="E5978" t="str">
            <v>534,26</v>
          </cell>
        </row>
        <row r="5979">
          <cell r="B5979">
            <v>98678</v>
          </cell>
          <cell r="C5979" t="str">
            <v>PISO ELEVADO COM ESTRUTURA EM AÇO, COMPOSTO POR PEDESTAIS E LONGARINAS. AF_09/2020</v>
          </cell>
          <cell r="D5979" t="str">
            <v>M2</v>
          </cell>
          <cell r="E5979" t="str">
            <v>520,11</v>
          </cell>
        </row>
        <row r="5980">
          <cell r="B5980">
            <v>98679</v>
          </cell>
          <cell r="C5980" t="str">
            <v>PISO CIMENTADO, TRAÇO 1:3 (CIMENTO E AREIA), ACABAMENTO LISO, ESPESSURA 2,0 CM, PREPARO MECÂNICO DA ARGAMASSA. AF_09/2020</v>
          </cell>
          <cell r="D5980" t="str">
            <v>M2</v>
          </cell>
          <cell r="E5980" t="str">
            <v>35,07</v>
          </cell>
        </row>
        <row r="5981">
          <cell r="B5981">
            <v>98680</v>
          </cell>
          <cell r="C5981" t="str">
            <v>PISO CIMENTADO, TRAÇO 1:3 (CIMENTO E AREIA), ACABAMENTO LISO, ESPESSURA 3,0 CM, PREPARO MECÂNICO DA ARGAMASSA. AF_09/2020</v>
          </cell>
          <cell r="D5981" t="str">
            <v>M2</v>
          </cell>
          <cell r="E5981" t="str">
            <v>44,66</v>
          </cell>
        </row>
        <row r="5982">
          <cell r="B5982">
            <v>98681</v>
          </cell>
          <cell r="C5982" t="str">
            <v>PISO CIMENTADO, TRAÇO 1:3 (CIMENTO E AREIA), ACABAMENTO RÚSTICO, ESPESSURA 2,0 CM, PREPARO MECÂNICO DA ARGAMASSA. AF_09/2020</v>
          </cell>
          <cell r="D5982" t="str">
            <v>M2</v>
          </cell>
          <cell r="E5982" t="str">
            <v>32,89</v>
          </cell>
        </row>
        <row r="5983">
          <cell r="B5983">
            <v>98682</v>
          </cell>
          <cell r="C5983" t="str">
            <v>PISO CIMENTADO, TRAÇO 1:3 (CIMENTO E AREIA), ACABAMENTO RÚSTICO, ESPESSURA 3,0 CM, PREPARO MECÂNICO DA ARGAMASSA. AF_09/2020</v>
          </cell>
          <cell r="D5983" t="str">
            <v>M2</v>
          </cell>
          <cell r="E5983" t="str">
            <v>42,49</v>
          </cell>
        </row>
        <row r="5984">
          <cell r="B5984">
            <v>98685</v>
          </cell>
          <cell r="C5984" t="str">
            <v>RODAPÉ EM GRANITO, ALTURA 10 CM. AF_09/2020</v>
          </cell>
          <cell r="D5984" t="str">
            <v>M</v>
          </cell>
          <cell r="E5984" t="str">
            <v>71,93</v>
          </cell>
        </row>
        <row r="5985">
          <cell r="B5985">
            <v>98686</v>
          </cell>
          <cell r="C5985" t="str">
            <v>RODAPÉ EM LADRILHO HIDRÁULICO, ALTURA 7 CM. AF_09/2020</v>
          </cell>
          <cell r="D5985" t="str">
            <v>M</v>
          </cell>
          <cell r="E5985" t="str">
            <v>35,97</v>
          </cell>
        </row>
        <row r="5986">
          <cell r="B5986">
            <v>98688</v>
          </cell>
          <cell r="C5986" t="str">
            <v>RODAPÉ EM POLIESTIRENO, ALTURA 5 CM. AF_09/2020</v>
          </cell>
          <cell r="D5986" t="str">
            <v>M</v>
          </cell>
          <cell r="E5986" t="str">
            <v>70,55</v>
          </cell>
        </row>
        <row r="5987">
          <cell r="B5987">
            <v>98689</v>
          </cell>
          <cell r="C5987" t="str">
            <v>SOLEIRA EM GRANITO, LARGURA 15 CM, ESPESSURA 2,0 CM. AF_09/2020</v>
          </cell>
          <cell r="D5987" t="str">
            <v>M</v>
          </cell>
          <cell r="E5987" t="str">
            <v>101,73</v>
          </cell>
        </row>
        <row r="5988">
          <cell r="B5988">
            <v>101090</v>
          </cell>
          <cell r="C5988" t="str">
            <v>PISO EM PEDRA PORTUGUESA ASSENTADO SOBRE ARGAMASSA SECA DE CIMENTO E AREIA, TRAÇO 1:3, REJUNTADO COM CIMENTO COMUM. AF_05/2020</v>
          </cell>
          <cell r="D5988" t="str">
            <v>M2</v>
          </cell>
          <cell r="E5988" t="str">
            <v>202,83</v>
          </cell>
        </row>
        <row r="5989">
          <cell r="B5989">
            <v>101091</v>
          </cell>
          <cell r="C5989" t="str">
            <v>PISO EM LADRILHO HIDRÁULICO APLICADO EM AMBIENTES EXTERNOS. AF_05/2020</v>
          </cell>
          <cell r="D5989" t="str">
            <v>M2</v>
          </cell>
          <cell r="E5989" t="str">
            <v>129,71</v>
          </cell>
        </row>
        <row r="5990">
          <cell r="B5990">
            <v>101725</v>
          </cell>
          <cell r="C5990" t="str">
            <v>PISO EM LADRILHO HIDRÁULICO APLICADO EM AMBIENTES INTERNOS DE ÁREA MENOR QUE 5 M², INCLUSO APLICAÇÃO DE RESINA. AF_09/2020</v>
          </cell>
          <cell r="D5990" t="str">
            <v>M2</v>
          </cell>
          <cell r="E5990" t="str">
            <v>239,13</v>
          </cell>
        </row>
        <row r="5991">
          <cell r="B5991">
            <v>101726</v>
          </cell>
          <cell r="C5991" t="str">
            <v>PISO EM LADRILHO HIDRÁULICO APLICADO EM AMBIENTES INTERNOS DE ÁREA ENTRE 5 E 15 M², INCLUSO APLICAÇÃO DE RESINA. AF_09/2020</v>
          </cell>
          <cell r="D5991" t="str">
            <v>M2</v>
          </cell>
          <cell r="E5991" t="str">
            <v>164,35</v>
          </cell>
        </row>
        <row r="5992">
          <cell r="B5992">
            <v>101731</v>
          </cell>
          <cell r="C5992" t="str">
            <v>PISO EM PEDRA  ASSENTADO SOBRE ARGAMASSA 1:3 (CIMENTO E AREIA). AF_09/2020</v>
          </cell>
          <cell r="D5992" t="str">
            <v>M2</v>
          </cell>
          <cell r="E5992" t="str">
            <v>291,72</v>
          </cell>
        </row>
        <row r="5993">
          <cell r="B5993">
            <v>101732</v>
          </cell>
          <cell r="C5993" t="str">
            <v>PISO EM PEDRA ARDÓSIA ASSENTADO SOBRE ARGAMASSA 1:3 (CIMENTO E AREIA). AF_09/2020</v>
          </cell>
          <cell r="D5993" t="str">
            <v>M2</v>
          </cell>
          <cell r="E5993" t="str">
            <v>89,09</v>
          </cell>
        </row>
        <row r="5994">
          <cell r="B5994">
            <v>101094</v>
          </cell>
          <cell r="C5994" t="str">
            <v>PISO PODOTÁTIL, DIRECIONAL OU ALERTA, ASSENTADO SOBRE ARGAMASSA. AF_05/2020</v>
          </cell>
          <cell r="D5994" t="str">
            <v>M</v>
          </cell>
          <cell r="E5994" t="str">
            <v>207,80</v>
          </cell>
        </row>
        <row r="5995">
          <cell r="B5995">
            <v>101727</v>
          </cell>
          <cell r="C5995" t="str">
            <v>PISO VINÍLICO SEMI-FLEXÍVEL EM PLACAS, PADRÃO LISO, ESPESSURA 3,2 MM, FIXADO COM COLA. AF_09/2020</v>
          </cell>
          <cell r="D5995" t="str">
            <v>M2</v>
          </cell>
          <cell r="E5995" t="str">
            <v>247,69</v>
          </cell>
        </row>
        <row r="5996">
          <cell r="B5996">
            <v>101733</v>
          </cell>
          <cell r="C5996" t="str">
            <v>PISO DE BORRACHA PASTILHADO/FRISADO, ESPESSURA 7MM, ASSENTADO COM ARGAMASSA. AF_09/2020</v>
          </cell>
          <cell r="D5996" t="str">
            <v>M2</v>
          </cell>
          <cell r="E5996" t="str">
            <v>327,96</v>
          </cell>
        </row>
        <row r="5997">
          <cell r="B5997">
            <v>101734</v>
          </cell>
          <cell r="C5997" t="str">
            <v>PISO DE BORRACHA PASTILHADO, ESPESSURA 15MM, ASSENTADO COM ARGAMASSA. AF_09/2020</v>
          </cell>
          <cell r="D5997" t="str">
            <v>M2</v>
          </cell>
          <cell r="E5997" t="str">
            <v>506,91</v>
          </cell>
        </row>
        <row r="5998">
          <cell r="B5998">
            <v>101735</v>
          </cell>
          <cell r="C5998" t="str">
            <v>PISO DE BORRACHA ESPORTIVO, ESPESSURA 15MM, ASSENTADO COM ARGAMASSA. AF_09/2020</v>
          </cell>
          <cell r="D5998" t="str">
            <v>M2</v>
          </cell>
          <cell r="E5998" t="str">
            <v>519,90</v>
          </cell>
        </row>
        <row r="5999">
          <cell r="B5999">
            <v>101736</v>
          </cell>
          <cell r="C5999" t="str">
            <v>PISO DE BORRACHA PASTILHADO, ESPESSURA 3,5MM, FIXADO COM ADESIVO ACRÍLICO. AF_09/2020</v>
          </cell>
          <cell r="D5999" t="str">
            <v>M2</v>
          </cell>
          <cell r="E5999" t="str">
            <v>108,21</v>
          </cell>
        </row>
        <row r="6000">
          <cell r="B6000">
            <v>101737</v>
          </cell>
          <cell r="C6000" t="str">
            <v>PISO DE BORRACHA CANELADO, ESPESSURA 3,5MM, FIXADO COM ADESIVO ACRÍLICO. AF_09/2020</v>
          </cell>
          <cell r="D6000" t="str">
            <v>M2</v>
          </cell>
          <cell r="E6000" t="str">
            <v>133,89</v>
          </cell>
        </row>
        <row r="6001">
          <cell r="B6001">
            <v>101748</v>
          </cell>
          <cell r="C6001" t="str">
            <v>PREPARO DE CONTRAPISO COM POLITRIZ. AF_09/2020</v>
          </cell>
          <cell r="D6001" t="str">
            <v>M2</v>
          </cell>
          <cell r="E6001" t="str">
            <v>2,95</v>
          </cell>
        </row>
        <row r="6002">
          <cell r="B6002">
            <v>101092</v>
          </cell>
          <cell r="C6002" t="str">
            <v>PISO EM GRANITO APLICADO EM CALÇADAS OU PISOS EXTERNOS. AF_05/2020</v>
          </cell>
          <cell r="D6002" t="str">
            <v>M2</v>
          </cell>
          <cell r="E6002" t="str">
            <v>407,63</v>
          </cell>
        </row>
        <row r="6003">
          <cell r="B6003">
            <v>101093</v>
          </cell>
          <cell r="C6003" t="str">
            <v>PISO EM MÁRMORE APLICADO EM CALÇADAS OU PISOS EXTERNOS. AF_05/2020</v>
          </cell>
          <cell r="D6003" t="str">
            <v>M2</v>
          </cell>
          <cell r="E6003" t="str">
            <v>543,24</v>
          </cell>
        </row>
        <row r="6004">
          <cell r="B6004">
            <v>98695</v>
          </cell>
          <cell r="C6004" t="str">
            <v>SOLEIRA EM MÁRMORE, LARGURA 15 CM, ESPESSURA 2,0 CM. AF_09/2020</v>
          </cell>
          <cell r="D6004" t="str">
            <v>M</v>
          </cell>
          <cell r="E6004" t="str">
            <v>93,02</v>
          </cell>
        </row>
        <row r="6005">
          <cell r="B6005">
            <v>98697</v>
          </cell>
          <cell r="C6005" t="str">
            <v>RODAPÉ EM MÁRMORE, ALTURA 7 CM. AF_09/2020</v>
          </cell>
          <cell r="D6005" t="str">
            <v>M</v>
          </cell>
          <cell r="E6005" t="str">
            <v>61,89</v>
          </cell>
        </row>
        <row r="6006">
          <cell r="B6006">
            <v>101738</v>
          </cell>
          <cell r="C6006" t="str">
            <v>RODAPÉ EM MADEIRA, ALTURA 7CM, FIXADO COM COLA. AF_09/2020</v>
          </cell>
          <cell r="D6006" t="str">
            <v>M</v>
          </cell>
          <cell r="E6006" t="str">
            <v>28,13</v>
          </cell>
        </row>
        <row r="6007">
          <cell r="B6007">
            <v>101739</v>
          </cell>
          <cell r="C6007" t="str">
            <v>RODAPÉ EM MADEIRA, ALTURA 7CM, FIXADO COM COLA E PARAFUSOS. AF_09/2020</v>
          </cell>
          <cell r="D6007" t="str">
            <v>M</v>
          </cell>
          <cell r="E6007" t="str">
            <v>30,61</v>
          </cell>
        </row>
        <row r="6008">
          <cell r="B6008">
            <v>88648</v>
          </cell>
          <cell r="C6008" t="str">
            <v>RODAPÉ CERÂMICO DE 7CM DE ALTURA COM PLACAS TIPO ESMALTADA EXTRA  DE DIMENSÕES 35X35CM. AF_06/2014</v>
          </cell>
          <cell r="D6008" t="str">
            <v>M</v>
          </cell>
          <cell r="E6008" t="str">
            <v>7,32</v>
          </cell>
        </row>
        <row r="6009">
          <cell r="B6009">
            <v>88649</v>
          </cell>
          <cell r="C6009" t="str">
            <v>RODAPÉ CERÂMICO DE 7CM DE ALTURA COM PLACAS TIPO ESMALTADA EXTRA DE DIMENSÕES 45X45CM. AF_06/2014</v>
          </cell>
          <cell r="D6009" t="str">
            <v>M</v>
          </cell>
          <cell r="E6009" t="str">
            <v>8,34</v>
          </cell>
        </row>
        <row r="6010">
          <cell r="B6010">
            <v>88650</v>
          </cell>
          <cell r="C6010" t="str">
            <v>RODAPÉ CERÂMICO DE 7CM DE ALTURA COM PLACAS TIPO ESMALTADA EXTRA DE DIMENSÕES 60X60CM. AF_06/2014</v>
          </cell>
          <cell r="D6010" t="str">
            <v>M</v>
          </cell>
          <cell r="E6010" t="str">
            <v>16,60</v>
          </cell>
        </row>
        <row r="6011">
          <cell r="B6011">
            <v>96467</v>
          </cell>
          <cell r="C6011" t="str">
            <v>RODAPÉ CERÂMICO DE 7CM DE ALTURA COM PLACAS TIPO ESMALTADA COMERCIAL DE DIMENSÕES 35X35CM (PADRAO POPULAR). AF_06/2017</v>
          </cell>
          <cell r="D6011" t="str">
            <v>M</v>
          </cell>
          <cell r="E6011" t="str">
            <v>6,59</v>
          </cell>
        </row>
        <row r="6012">
          <cell r="B6012">
            <v>101740</v>
          </cell>
          <cell r="C6012" t="str">
            <v>RODAPÉ EM ARDÓSIA ALTURA 10CM. AF_09/2020</v>
          </cell>
          <cell r="D6012" t="str">
            <v>M</v>
          </cell>
          <cell r="E6012" t="str">
            <v>42,34</v>
          </cell>
        </row>
        <row r="6013">
          <cell r="B6013">
            <v>101741</v>
          </cell>
          <cell r="C6013" t="str">
            <v>RODAPÉ EM MARMORITE, ALTURA 10CM. AF_09/2020</v>
          </cell>
          <cell r="D6013" t="str">
            <v>M</v>
          </cell>
          <cell r="E6013" t="str">
            <v>19,91</v>
          </cell>
        </row>
        <row r="6014">
          <cell r="B6014">
            <v>94990</v>
          </cell>
          <cell r="C6014" t="str">
            <v>EXECUÇÃO DE PASSEIO (CALÇADA) OU PISO DE CONCRETO COM CONCRETO MOLDADO IN LOCO, FEITO EM OBRA, ACABAMENTO CONVENCIONAL, NÃO ARMADO. AF_07/2016</v>
          </cell>
          <cell r="D6014" t="str">
            <v>M3</v>
          </cell>
          <cell r="E6014" t="str">
            <v>780,39</v>
          </cell>
        </row>
        <row r="6015">
          <cell r="B6015">
            <v>94991</v>
          </cell>
          <cell r="C6015" t="str">
            <v>EXECUÇÃO DE PASSEIO (CALÇADA) OU PISO DE CONCRETO COM CONCRETO MOLDADO IN LOCO, USINADO, ACABAMENTO CONVENCIONAL, NÃO ARMADO. AF_07/2016</v>
          </cell>
          <cell r="D6015" t="str">
            <v>M3</v>
          </cell>
          <cell r="E6015" t="str">
            <v>825,17</v>
          </cell>
        </row>
        <row r="6016">
          <cell r="B6016">
            <v>94992</v>
          </cell>
          <cell r="C6016" t="str">
            <v>EXECUÇÃO DE PASSEIO (CALÇADA) OU PISO DE CONCRETO COM CONCRETO MOLDADO IN LOCO, FEITO EM OBRA, ACABAMENTO CONVENCIONAL, ESPESSURA 6 CM, ARMADO. AF_07/2016</v>
          </cell>
          <cell r="D6016" t="str">
            <v>M2</v>
          </cell>
          <cell r="E6016" t="str">
            <v>98,21</v>
          </cell>
        </row>
        <row r="6017">
          <cell r="B6017">
            <v>94993</v>
          </cell>
          <cell r="C6017" t="str">
            <v>EXECUÇÃO DE PASSEIO (CALÇADA) OU PISO DE CONCRETO COM CONCRETO MOLDADO IN LOCO, USINADO, ACABAMENTO CONVENCIONAL, ESPESSURA 6 CM, ARMADO. AF_07/2016</v>
          </cell>
          <cell r="D6017" t="str">
            <v>M2</v>
          </cell>
          <cell r="E6017" t="str">
            <v>100,91</v>
          </cell>
        </row>
        <row r="6018">
          <cell r="B6018">
            <v>94994</v>
          </cell>
          <cell r="C6018" t="str">
            <v>EXECUÇÃO DE PASSEIO (CALÇADA) OU PISO DE CONCRETO COM CONCRETO MOLDADO IN LOCO, FEITO EM OBRA, ACABAMENTO CONVENCIONAL, ESPESSURA 8 CM, ARMADO. AF_07/2016</v>
          </cell>
          <cell r="D6018" t="str">
            <v>M2</v>
          </cell>
          <cell r="E6018" t="str">
            <v>115,05</v>
          </cell>
        </row>
        <row r="6019">
          <cell r="B6019">
            <v>94995</v>
          </cell>
          <cell r="C6019" t="str">
            <v>EXECUÇÃO DE PASSEIO (CALÇADA) OU PISO DE CONCRETO COM CONCRETO MOLDADO IN LOCO, USINADO, ACABAMENTO CONVENCIONAL, ESPESSURA 8 CM, ARMADO. AF_07/2016</v>
          </cell>
          <cell r="D6019" t="str">
            <v>M2</v>
          </cell>
          <cell r="E6019" t="str">
            <v>118,62</v>
          </cell>
        </row>
        <row r="6020">
          <cell r="B6020">
            <v>94996</v>
          </cell>
          <cell r="C6020" t="str">
            <v>EXECUÇÃO DE PASSEIO (CALÇADA) OU PISO DE CONCRETO COM CONCRETO MOLDADO IN LOCO, FEITO EM OBRA, ACABAMENTO CONVENCIONAL, ESPESSURA 10 CM, ARMADO. AF_07/2016</v>
          </cell>
          <cell r="D6020" t="str">
            <v>M2</v>
          </cell>
          <cell r="E6020" t="str">
            <v>130,75</v>
          </cell>
        </row>
        <row r="6021">
          <cell r="B6021">
            <v>94997</v>
          </cell>
          <cell r="C6021" t="str">
            <v>EXECUÇÃO DE PASSEIO (CALÇADA) OU PISO DE CONCRETO COM CONCRETO MOLDADO IN LOCO, USINADO, ACABAMENTO CONVENCIONAL, ESPESSURA 10 CM, ARMADO. AF_07/2016</v>
          </cell>
          <cell r="D6021" t="str">
            <v>M2</v>
          </cell>
          <cell r="E6021" t="str">
            <v>135,23</v>
          </cell>
        </row>
        <row r="6022">
          <cell r="B6022">
            <v>94998</v>
          </cell>
          <cell r="C6022" t="str">
            <v>EXECUÇÃO DE PASSEIO (CALÇADA) OU PISO DE CONCRETO COM CONCRETO MOLDADO IN LOCO, FEITO EM OBRA, ACABAMENTO CONVENCIONAL, ESPESSURA 12 CM, ARMADO. AF_07/2016</v>
          </cell>
          <cell r="D6022" t="str">
            <v>M2</v>
          </cell>
          <cell r="E6022" t="str">
            <v>147,34</v>
          </cell>
        </row>
        <row r="6023">
          <cell r="B6023">
            <v>94999</v>
          </cell>
          <cell r="C6023" t="str">
            <v>EXECUÇÃO DE PASSEIO (CALÇADA) OU PISO DE CONCRETO COM CONCRETO MOLDADO IN LOCO, USINADO, ACABAMENTO CONVENCIONAL, ESPESSURA 12 CM, ARMADO. AF_07/2016</v>
          </cell>
          <cell r="D6023" t="str">
            <v>M2</v>
          </cell>
          <cell r="E6023" t="str">
            <v>152,71</v>
          </cell>
        </row>
        <row r="6024">
          <cell r="B6024">
            <v>101747</v>
          </cell>
          <cell r="C6024" t="str">
            <v>PISO EM CONCRETO 20 MPA PREPARO MECÂNICO, ESPESSURA 7CM. AF_09/2020</v>
          </cell>
          <cell r="D6024" t="str">
            <v>M2</v>
          </cell>
          <cell r="E6024" t="str">
            <v>91,48</v>
          </cell>
        </row>
        <row r="6025">
          <cell r="B6025">
            <v>101743</v>
          </cell>
          <cell r="C6025" t="str">
            <v>PISO TÊXTIL (CARPETE) EM PLACA. AF_09/2020</v>
          </cell>
          <cell r="D6025" t="str">
            <v>M2</v>
          </cell>
          <cell r="E6025" t="str">
            <v>159,89</v>
          </cell>
        </row>
        <row r="6026">
          <cell r="B6026">
            <v>101744</v>
          </cell>
          <cell r="C6026" t="str">
            <v>PISO TÊXTIL (CARPETE) EM MANTA (ROLO) E = 6 A 7 MM. AF_09/2020</v>
          </cell>
          <cell r="D6026" t="str">
            <v>M2</v>
          </cell>
          <cell r="E6026" t="str">
            <v>127,45</v>
          </cell>
        </row>
        <row r="6027">
          <cell r="B6027">
            <v>101745</v>
          </cell>
          <cell r="C6027" t="str">
            <v>PISO TÊXTIL (CARPETE) EM MANTA (ROLO) E = 9 A 10 MM. AF_09/2020</v>
          </cell>
          <cell r="D6027" t="str">
            <v>M2</v>
          </cell>
          <cell r="E6027" t="str">
            <v>156,58</v>
          </cell>
        </row>
        <row r="6028">
          <cell r="B6028">
            <v>87620</v>
          </cell>
          <cell r="C6028" t="str">
            <v>CONTRAPISO EM ARGAMASSA TRAÇO 1:4 (CIMENTO E AREIA), PREPARO MECÂNICO COM BETONEIRA 400 L, APLICADO EM ÁREAS SECAS SOBRE LAJE, ADERIDO, ACABAMENTO NÃO REFORÇADO, ESPESSURA 2CM. AF_07/2021</v>
          </cell>
          <cell r="D6028" t="str">
            <v>M2</v>
          </cell>
          <cell r="E6028" t="str">
            <v>32,15</v>
          </cell>
        </row>
        <row r="6029">
          <cell r="B6029">
            <v>87622</v>
          </cell>
          <cell r="C6029" t="str">
            <v>CONTRAPISO EM ARGAMASSA TRAÇO 1:4 (CIMENTO E AREIA), PREPARO MANUAL, APLICADO EM ÁREAS SECAS SOBRE LAJE, ADERIDO, ACABAMENTO NÃO REFORÇADO, ESPESSURA 2CM. AF_07/2021</v>
          </cell>
          <cell r="D6029" t="str">
            <v>M2</v>
          </cell>
          <cell r="E6029" t="str">
            <v>35,51</v>
          </cell>
        </row>
        <row r="6030">
          <cell r="B6030">
            <v>87623</v>
          </cell>
          <cell r="C6030" t="str">
            <v>CONTRAPISO EM ARGAMASSA PRONTA, PREPARO MECÂNICO COM MISTURADOR 300 KG, APLICADO EM ÁREAS SECAS SOBRE LAJE, ADERIDO, ACABAMENTO NÃO REFORÇADO, ESPESSURA 2CM. AF_07/2021</v>
          </cell>
          <cell r="D6030" t="str">
            <v>M2</v>
          </cell>
          <cell r="E6030" t="str">
            <v>80,69</v>
          </cell>
        </row>
        <row r="6031">
          <cell r="B6031">
            <v>87624</v>
          </cell>
          <cell r="C6031" t="str">
            <v>CONTRAPISO EM ARGAMASSA PRONTA, PREPARO MECÂNICO COM MISTURADOR 300 KG, APLICADO EM ÁREAS SECAS SOBRE LAJE, ADERIDO, ACABAMENTO NÃO REFORÇADO, ESPESSURA 2CM. AF_07/2021</v>
          </cell>
          <cell r="D6031" t="str">
            <v>M2</v>
          </cell>
          <cell r="E6031" t="str">
            <v>86,89</v>
          </cell>
        </row>
        <row r="6032">
          <cell r="B6032">
            <v>87630</v>
          </cell>
          <cell r="C6032" t="str">
            <v>CONTRAPISO EM ARGAMASSA TRAÇO 1:4 (CIMENTO E AREIA), PREPARO MECÂNICO COM BETONEIRA 400 L, APLICADO EM ÁREAS SECAS SOBRE LAJE, ADERIDO, ACABAMENTO NÃO REFORÇADO, ESPESSURA 3CM. AF_07/2021</v>
          </cell>
          <cell r="D6032" t="str">
            <v>M2</v>
          </cell>
          <cell r="E6032" t="str">
            <v>40,68</v>
          </cell>
        </row>
        <row r="6033">
          <cell r="B6033">
            <v>87632</v>
          </cell>
          <cell r="C6033" t="str">
            <v>CONTRAPISO EM ARGAMASSA TRAÇO 1:4 (CIMENTO E AREIA), PREPARO MANUAL, APLICADO EM ÁREAS SECAS SOBRE LAJE, ADERIDO, ACABAMENTO NÃO REFORÇADO, ESPESSURA 3CM. AF_07/2021</v>
          </cell>
          <cell r="D6033" t="str">
            <v>M2</v>
          </cell>
          <cell r="E6033" t="str">
            <v>45,36</v>
          </cell>
        </row>
        <row r="6034">
          <cell r="B6034">
            <v>87633</v>
          </cell>
          <cell r="C6034" t="str">
            <v>CONTRAPISO EM ARGAMASSA PRONTA, PREPARO MECÂNICO COM MISTURADOR 300 KG, APLICADO EM ÁREAS SECAS SOBRE LAJE, ADERIDO, ACABAMENTO NÃO REFORÇADO, ESPESSURA 3CM. AF_07/2021</v>
          </cell>
          <cell r="D6034" t="str">
            <v>M2</v>
          </cell>
          <cell r="E6034" t="str">
            <v>108,18</v>
          </cell>
        </row>
        <row r="6035">
          <cell r="B6035">
            <v>87634</v>
          </cell>
          <cell r="C6035" t="str">
            <v>CONTRAPISO EM ARGAMASSA PRONTA, PREPARO MANUAL, APLICADO EM ÁREAS SECAS SOBRE LAJE, ADERIDO, ACABAMENTO NÃO REFORÇADO, ESPESSURA 3CM. AF_07/2021</v>
          </cell>
          <cell r="D6035" t="str">
            <v>M2</v>
          </cell>
          <cell r="E6035" t="str">
            <v>116,79</v>
          </cell>
        </row>
        <row r="6036">
          <cell r="B6036">
            <v>87640</v>
          </cell>
          <cell r="C6036" t="str">
            <v>CONTRAPISO EM ARGAMASSA TRAÇO 1:4 (CIMENTO E AREIA), PREPARO MECÂNICO COM BETONEIRA 400 L, APLICADO EM ÁREAS SECAS SOBRE LAJE, ADERIDO, ACABAMENTO NÃO REFORÇADO, ESPESSURA 4CM. AF_07/2021</v>
          </cell>
          <cell r="D6036" t="str">
            <v>M2</v>
          </cell>
          <cell r="E6036" t="str">
            <v>47,66</v>
          </cell>
        </row>
        <row r="6037">
          <cell r="B6037">
            <v>87642</v>
          </cell>
          <cell r="C6037" t="str">
            <v>CONTRAPISO EM ARGAMASSA TRAÇO 1:4 (CIMENTO E AREIA), PREPARO MANUAL, APLICADO EM ÁREAS SECAS SOBRE LAJE, ADERIDO, ACABAMENTO NÃO REFORÇADO, ESPESSURA 4CM. AF_07/2021</v>
          </cell>
          <cell r="D6037" t="str">
            <v>M2</v>
          </cell>
          <cell r="E6037" t="str">
            <v>53,42</v>
          </cell>
        </row>
        <row r="6038">
          <cell r="B6038">
            <v>87643</v>
          </cell>
          <cell r="C6038" t="str">
            <v>CONTRAPISO EM ARGAMASSA PRONTA, PREPARO MECÂNICO COM MISTURADOR 300 KG, APLICADO EM ÁREAS SECAS SOBRE LAJE, ADERIDO, ACABAMENTO NÃO REFORÇADO, ESPESSURA 4CM. AF_07/2021</v>
          </cell>
          <cell r="D6038" t="str">
            <v>M2</v>
          </cell>
          <cell r="E6038" t="str">
            <v>130,67</v>
          </cell>
        </row>
        <row r="6039">
          <cell r="B6039">
            <v>87644</v>
          </cell>
          <cell r="C6039" t="str">
            <v>CONTRAPISO EM ARGAMASSA PRONTA, PREPARO MANUAL, APLICADO EM ÁREAS SECAS SOBRE LAJE, ADERIDO, ACABAMENTO NÃO REFORÇADO, ESPESSURA 4CM. AF_07/2021</v>
          </cell>
          <cell r="D6039" t="str">
            <v>M2</v>
          </cell>
          <cell r="E6039" t="str">
            <v>141,25</v>
          </cell>
        </row>
        <row r="6040">
          <cell r="B6040">
            <v>87680</v>
          </cell>
          <cell r="C6040" t="str">
            <v>CONTRAPISO EM ARGAMASSA TRAÇO 1:4 (CIMENTO E AREIA), PREPARO MECÂNICO COM BETONEIRA 400 L, APLICADO EM ÁREAS SECAS SOBRE LAJE, NÃO ADERIDO, ACABAMENTO NÃO REFORÇADO, ESPESSURA 4CM. AF_07/2021</v>
          </cell>
          <cell r="D6040" t="str">
            <v>M2</v>
          </cell>
          <cell r="E6040" t="str">
            <v>40,79</v>
          </cell>
        </row>
        <row r="6041">
          <cell r="B6041">
            <v>87682</v>
          </cell>
          <cell r="C6041" t="str">
            <v>CONTRAPISO EM ARGAMASSA TRAÇO 1:4 (CIMENTO E AREIA), PREPARO MANUAL, APLICADO EM ÁREAS SECAS SOBRE LAJE, NÃO ADERIDO, ACABAMENTO NÃO REFORÇADO, ESPESSURA 4CM. AF_07/2021</v>
          </cell>
          <cell r="D6041" t="str">
            <v>M2</v>
          </cell>
          <cell r="E6041" t="str">
            <v>46,55</v>
          </cell>
        </row>
        <row r="6042">
          <cell r="B6042">
            <v>87683</v>
          </cell>
          <cell r="C6042" t="str">
            <v>CONTRAPISO EM ARGAMASSA PRONTA, PREPARO MECÂNICO COM MISTURADOR 300 KG, APLICADO EM ÁREAS SECAS SOBRE LAJE, NÃO ADERIDO, ACABAMENTO NÃO REFORÇADO, ESPESSURA 4CM. AF_07/2021</v>
          </cell>
          <cell r="D6042" t="str">
            <v>M2</v>
          </cell>
          <cell r="E6042" t="str">
            <v>123,80</v>
          </cell>
        </row>
        <row r="6043">
          <cell r="B6043">
            <v>87684</v>
          </cell>
          <cell r="C6043" t="str">
            <v>CONTRAPISO EM ARGAMASSA PRONTA, PREPARO MANUAL, APLICADO EM ÁREAS SECAS SOBRE LAJE, NÃO ADERIDO, ACABAMENTO NÃO REFORÇADO, ESPESSURA 4CM. AF_07/2021</v>
          </cell>
          <cell r="D6043" t="str">
            <v>M2</v>
          </cell>
          <cell r="E6043" t="str">
            <v>134,38</v>
          </cell>
        </row>
        <row r="6044">
          <cell r="B6044">
            <v>87690</v>
          </cell>
          <cell r="C6044" t="str">
            <v>CONTRAPISO EM ARGAMASSA TRAÇO 1:4 (CIMENTO E AREIA), PREPARO MECÂNICO COM BETONEIRA 400 L, APLICADO EM ÁREAS SECAS SOBRE LAJE, NÃO ADERIDO, ACABAMENTO NÃO REFORÇADO, ESPESSURA 5CM. AF_07/2021</v>
          </cell>
          <cell r="D6044" t="str">
            <v>M2</v>
          </cell>
          <cell r="E6044" t="str">
            <v>46,76</v>
          </cell>
        </row>
        <row r="6045">
          <cell r="B6045">
            <v>87692</v>
          </cell>
          <cell r="C6045" t="str">
            <v>CONTRAPISO EM ARGAMASSA TRAÇO 1:4 (CIMENTO E AREIA), PREPARO MANUAL, APLICADO EM ÁREAS SECAS SOBRE LAJE, NÃO ADERIDO, ACABAMENTO NÃO REFORÇADO, ESPESSURA 5CM. AF_07/2021</v>
          </cell>
          <cell r="D6045" t="str">
            <v>M2</v>
          </cell>
          <cell r="E6045" t="str">
            <v>53,34</v>
          </cell>
        </row>
        <row r="6046">
          <cell r="B6046">
            <v>87693</v>
          </cell>
          <cell r="C6046" t="str">
            <v>CONTRAPISO EM ARGAMASSA PRONTA, PREPARO MECÂNICO COM MISTURADOR 300 KG, APLICADO EM ÁREAS SECAS SOBRE LAJE, NÃO ADERIDO, ESPESSURA 5CM. AF_07/2021</v>
          </cell>
          <cell r="D6046" t="str">
            <v>M2</v>
          </cell>
          <cell r="E6046" t="str">
            <v>141,82</v>
          </cell>
        </row>
        <row r="6047">
          <cell r="B6047">
            <v>87694</v>
          </cell>
          <cell r="C6047" t="str">
            <v>CONTRAPISO EM ARGAMASSA PRONTA, PREPARO MANUAL, APLICADO EM ÁREAS SECAS SOBRE LAJE, NÃO ADERIDO, ACABAMENTO NÃO REFORÇADO, ESPESSURA 5CM. AF_07/2021</v>
          </cell>
          <cell r="D6047" t="str">
            <v>M2</v>
          </cell>
          <cell r="E6047" t="str">
            <v>153,94</v>
          </cell>
        </row>
        <row r="6048">
          <cell r="B6048">
            <v>87700</v>
          </cell>
          <cell r="C6048" t="str">
            <v>CONTRAPISO EM ARGAMASSA TRAÇO 1:4 (CIMENTO E AREIA), PREPARO MECÂNICO COM BETONEIRA 400 L, APLICADO EM ÁREAS SECAS SOBRE LAJE, NÃO ADERIDO, ACABAMENTO NÃO REFORÇADO, ESPESSURA 6CM. AF_07/2021</v>
          </cell>
          <cell r="D6048" t="str">
            <v>M2</v>
          </cell>
          <cell r="E6048" t="str">
            <v>50,56</v>
          </cell>
        </row>
        <row r="6049">
          <cell r="B6049">
            <v>87702</v>
          </cell>
          <cell r="C6049" t="str">
            <v>CONTRAPISO EM ARGAMASSA TRAÇO 1:4 (CIMENTO E AREIA), PREPARO MANUAL, APLICADO EM ÁREAS SECAS SOBRE LAJE, NÃO ADERIDO, ACABAMENTO NÃO REFORÇADO, ESPESSURA 6CM. AF_07/2021</v>
          </cell>
          <cell r="D6049" t="str">
            <v>M2</v>
          </cell>
          <cell r="E6049" t="str">
            <v>57,74</v>
          </cell>
        </row>
        <row r="6050">
          <cell r="B6050">
            <v>87703</v>
          </cell>
          <cell r="C6050" t="str">
            <v>CONTRAPISO EM ARGAMASSA PRONTA, PREPARO MECÂNICO COM MISTURADOR 300 KG, APLICADO EM ÁREAS SECAS SOBRE LAJE, NÃO ADERIDO, ACABAMENTO NÃO REFORÇADO, ESPESSURA 6CM. AF_07/2021</v>
          </cell>
          <cell r="D6050" t="str">
            <v>M2</v>
          </cell>
          <cell r="E6050" t="str">
            <v>154,08</v>
          </cell>
        </row>
        <row r="6051">
          <cell r="B6051">
            <v>87704</v>
          </cell>
          <cell r="C6051" t="str">
            <v>CONTRAPISO EM ARGAMASSA PRONTA, PREPARO MANUAL, APLICADO EM ÁREAS SECAS SOBRE LAJE, NÃO ADERIDO, ACABAMENTO NÃO REFORÇADO, ESPESSURA 6CM. AF_07/2021</v>
          </cell>
          <cell r="D6051" t="str">
            <v>M2</v>
          </cell>
          <cell r="E6051" t="str">
            <v>167,28</v>
          </cell>
        </row>
        <row r="6052">
          <cell r="B6052">
            <v>87735</v>
          </cell>
          <cell r="C6052" t="str">
            <v>CONTRAPISO EM ARGAMASSA TRAÇO 1:4 (CIMENTO E AREIA), PREPARO MECÂNICO COM BETONEIRA 400 L, APLICADO EM ÁREAS MOLHADAS SOBRE LAJE, ADERIDO, ACABAMENTO NÃO REFORÇADO, ESPESSURA 2CM. AF_07/2021</v>
          </cell>
          <cell r="D6052" t="str">
            <v>M2</v>
          </cell>
          <cell r="E6052" t="str">
            <v>42,03</v>
          </cell>
        </row>
        <row r="6053">
          <cell r="B6053">
            <v>87737</v>
          </cell>
          <cell r="C6053" t="str">
            <v>CONTRAPISO EM ARGAMASSA TRAÇO 1:4 (CIMENTO E AREIA), PREPARO MANUAL, APLICADO EM ÁREAS MOLHADAS SOBRE LAJE, ADERIDO, ACABAMENTO NÃO REFORÇADO, ESPESSURA 2CM. AF_07/2021</v>
          </cell>
          <cell r="D6053" t="str">
            <v>M2</v>
          </cell>
          <cell r="E6053" t="str">
            <v>45,39</v>
          </cell>
        </row>
        <row r="6054">
          <cell r="B6054">
            <v>87738</v>
          </cell>
          <cell r="C6054" t="str">
            <v>CONTRAPISO EM ARGAMASSA PRONTA, PREPARO MECÂNICO COM MISTURADOR 300 KG, APLICADO EM ÁREAS MOLHADAS SOBRE LAJE, ADERIDO, ACABAMENTO NÃO REFORÇADO, ESPESSURA 2CM. AF_07/2021</v>
          </cell>
          <cell r="D6054" t="str">
            <v>M2</v>
          </cell>
          <cell r="E6054" t="str">
            <v>90,57</v>
          </cell>
        </row>
        <row r="6055">
          <cell r="B6055">
            <v>87739</v>
          </cell>
          <cell r="C6055" t="str">
            <v>CONTRAPISO EM ARGAMASSA PRONTA, PREPARO MANUAL, APLICADO EM ÁREAS MOLHADAS SOBRE LAJE, ADERIDO, ACABAMENTO NÃO REFORÇADO, ESPESSURA 2CM. AF_07/2021</v>
          </cell>
          <cell r="D6055" t="str">
            <v>M2</v>
          </cell>
          <cell r="E6055" t="str">
            <v>96,77</v>
          </cell>
        </row>
        <row r="6056">
          <cell r="B6056">
            <v>87745</v>
          </cell>
          <cell r="C6056" t="str">
            <v>CONTRAPISO EM ARGAMASSA TRAÇO 1:4 (CIMENTO E AREIA), PREPARO MECÂNICO COM BETONEIRA 400 L, APLICADO EM ÁREAS MOLHADAS SOBRE LAJE, ADERIDO, ACABAMENTO NÃO REFORÇADO, ESPESSURA 3CM. AF_07/2021</v>
          </cell>
          <cell r="D6056" t="str">
            <v>M2</v>
          </cell>
          <cell r="E6056" t="str">
            <v>50,55</v>
          </cell>
        </row>
        <row r="6057">
          <cell r="B6057">
            <v>87747</v>
          </cell>
          <cell r="C6057" t="str">
            <v>CONTRAPISO EM ARGAMASSA TRAÇO 1:4 (CIMENTO E AREIA), PREPARO MANUAL, APLICADO EM ÁREAS MOLHADAS SOBRE LAJE, ADERIDO, ACABAMENTO NÃO REFORÇADO, ESPESSURA 3CM. AF_07/2021</v>
          </cell>
          <cell r="D6057" t="str">
            <v>M2</v>
          </cell>
          <cell r="E6057" t="str">
            <v>55,23</v>
          </cell>
        </row>
        <row r="6058">
          <cell r="B6058">
            <v>87748</v>
          </cell>
          <cell r="C6058" t="str">
            <v>CONTRAPISO EM ARGAMASSA PRONTA, PREPARO MECÂNICO COM MISTURADOR 300 KG, APLICADO EM ÁREAS MOLHADAS SOBRE LAJE, ADERIDO, ACABAMENTO NÃO REFORÇADO, ESPESSURA 3CM. AF_07/2021</v>
          </cell>
          <cell r="D6058" t="str">
            <v>M2</v>
          </cell>
          <cell r="E6058" t="str">
            <v>118,05</v>
          </cell>
        </row>
        <row r="6059">
          <cell r="B6059">
            <v>87749</v>
          </cell>
          <cell r="C6059" t="str">
            <v>CONTRAPISO EM ARGAMASSA PRONTA, PREPARO MANUAL, APLICADO EM ÁREAS MOLHADAS SOBRE LAJE, ADERIDO, ACABAMENTO NÃO REFORÇADO, ESPESSURA 3CM. AF_07/2021</v>
          </cell>
          <cell r="D6059" t="str">
            <v>M2</v>
          </cell>
          <cell r="E6059" t="str">
            <v>126,66</v>
          </cell>
        </row>
        <row r="6060">
          <cell r="B6060">
            <v>87755</v>
          </cell>
          <cell r="C6060" t="str">
            <v>CONTRAPISO EM ARGAMASSA TRAÇO 1:4 (CIMENTO E AREIA), PREPARO MECÂNICO COM BETONEIRA 400 L, APLICADO EM ÁREAS MOLHADAS SOBRE IMPERMEABILIZAÇÃO, ACABAMENTO NÃO REFORÇADO, ESPESSURA 3CM. AF_07/2021</v>
          </cell>
          <cell r="D6060" t="str">
            <v>M2</v>
          </cell>
          <cell r="E6060" t="str">
            <v>45,71</v>
          </cell>
        </row>
        <row r="6061">
          <cell r="B6061">
            <v>87757</v>
          </cell>
          <cell r="C6061" t="str">
            <v>CONTRAPISO EM ARGAMASSA TRAÇO 1:4 (CIMENTO E AREIA), PREPARO MANUAL, APLICADO EM ÁREAS MOLHADAS SOBRE IMPERMEABILIZAÇÃO, ACABAMENTO NÃO REFORÇADO, ESPESSURA 3CM. AF_07/2021</v>
          </cell>
          <cell r="D6061" t="str">
            <v>M2</v>
          </cell>
          <cell r="E6061" t="str">
            <v>50,39</v>
          </cell>
        </row>
        <row r="6062">
          <cell r="B6062">
            <v>87758</v>
          </cell>
          <cell r="C6062" t="str">
            <v>CONTRAPISO EM ARGAMASSA PRONTA, PREPARO MECÂNICO COM MISTURADOR 300 KG, APLICADO EM ÁREAS MOLHADAS SOBRE IMPERMEABILIZAÇÃO, ACABAMENTO NÃO REFORÇADO, ESPESSURA 3CM. AF_07/2021</v>
          </cell>
          <cell r="D6062" t="str">
            <v>M2</v>
          </cell>
          <cell r="E6062" t="str">
            <v>113,21</v>
          </cell>
        </row>
        <row r="6063">
          <cell r="B6063">
            <v>87759</v>
          </cell>
          <cell r="C6063" t="str">
            <v>CONTRAPISO EM ARGAMASSA PRONTA, PREPARO MANUAL, APLICADO EM ÁREAS MOLHADAS SOBRE IMPERMEABILIZAÇÃO, ACABAMENTO NÃO REFORÇADO, ESPESSURA 3CM. AF_07/2021</v>
          </cell>
          <cell r="D6063" t="str">
            <v>M2</v>
          </cell>
          <cell r="E6063" t="str">
            <v>121,82</v>
          </cell>
        </row>
        <row r="6064">
          <cell r="B6064">
            <v>87765</v>
          </cell>
          <cell r="C6064" t="str">
            <v>CONTRAPISO EM ARGAMASSA TRAÇO 1:4 (CIMENTO E AREIA), PREPARO MECÂNICO COM BETONEIRA 400 L, APLICADO EM ÁREAS MOLHADAS SOBRE IMPERMEABILIZAÇÃO, ACABAMENTO NÃO REFORÇADO, ESPESSURA 4CM. AF_07/2021</v>
          </cell>
          <cell r="D6064" t="str">
            <v>M2</v>
          </cell>
          <cell r="E6064" t="str">
            <v>52,74</v>
          </cell>
        </row>
        <row r="6065">
          <cell r="B6065">
            <v>87767</v>
          </cell>
          <cell r="C6065" t="str">
            <v>CONTRAPISO EM ARGAMASSA TRAÇO 1:4 (CIMENTO E AREIA), PREPARO MANUAL, APLICADO EM ÁREAS MOLHADAS SOBRE IMPERMEABILIZAÇÃO, ACABAMENTO NÃO REFORÇADO, ESPESSURA 4CM. AF_07/2021</v>
          </cell>
          <cell r="D6065" t="str">
            <v>M2</v>
          </cell>
          <cell r="E6065" t="str">
            <v>58,50</v>
          </cell>
        </row>
        <row r="6066">
          <cell r="B6066">
            <v>87768</v>
          </cell>
          <cell r="C6066" t="str">
            <v>CONTRAPISO EM ARGAMASSA PRONTA, PREPARO MECÂNICO COM MISTURADOR 300 KG, APLICADO EM ÁREAS MOLHADAS SOBRE IMPERMEABILIZAÇÃO, ACABAMENTO NÃO REFORÇADO, ESPESSURA 4CM. AF_07/2021</v>
          </cell>
          <cell r="D6066" t="str">
            <v>M2</v>
          </cell>
          <cell r="E6066" t="str">
            <v>135,75</v>
          </cell>
        </row>
        <row r="6067">
          <cell r="B6067">
            <v>87769</v>
          </cell>
          <cell r="C6067" t="str">
            <v>CONTRAPISO EM ARGAMASSA PRONTA, PREPARO MANUAL, APLICADO EM ÁREAS MOLHADAS SOBRE IMPERMEABILIZAÇÃO, ACABAMENTO NÃO REFORÇADO, ESPESSURA 4CM. AF_07/2021</v>
          </cell>
          <cell r="D6067" t="str">
            <v>M2</v>
          </cell>
          <cell r="E6067" t="str">
            <v>146,33</v>
          </cell>
        </row>
        <row r="6068">
          <cell r="B6068">
            <v>88470</v>
          </cell>
          <cell r="C6068" t="str">
            <v>CONTRAPISO COM ARGAMASSA AUTONIVELANTE, APLICADO SOBRE LAJE, NÃO ADERIDO, ESPESSURA 3CM. AF_07/2021</v>
          </cell>
          <cell r="D6068" t="str">
            <v>M2</v>
          </cell>
          <cell r="E6068" t="str">
            <v>29,57</v>
          </cell>
        </row>
        <row r="6069">
          <cell r="B6069">
            <v>88471</v>
          </cell>
          <cell r="C6069" t="str">
            <v>CONTRAPISO COM ARGAMASSA AUTONIVELANTE, APLICADO SOBRE LAJE, NÃO ADERIDO, ESPESSURA 4CM. AF_07/2021</v>
          </cell>
          <cell r="D6069" t="str">
            <v>M2</v>
          </cell>
          <cell r="E6069" t="str">
            <v>36,85</v>
          </cell>
        </row>
        <row r="6070">
          <cell r="B6070">
            <v>88472</v>
          </cell>
          <cell r="C6070" t="str">
            <v>CONTRAPISO COM ARGAMASSA AUTONIVELANTE, APLICADO SOBRE LAJE, NÃO ADERIDO, ESPESSURA 5CM. AF_07/2021</v>
          </cell>
          <cell r="D6070" t="str">
            <v>M2</v>
          </cell>
          <cell r="E6070" t="str">
            <v>42,64</v>
          </cell>
        </row>
        <row r="6071">
          <cell r="B6071">
            <v>88476</v>
          </cell>
          <cell r="C6071" t="str">
            <v>CONTRAPISO COM ARGAMASSA AUTONIVELANTE, APLICADO SOBRE LAJE, ADERIDO, ESPESSURA 2CM. AF_07/2021</v>
          </cell>
          <cell r="D6071" t="str">
            <v>M2</v>
          </cell>
          <cell r="E6071" t="str">
            <v>26,79</v>
          </cell>
        </row>
        <row r="6072">
          <cell r="B6072">
            <v>88477</v>
          </cell>
          <cell r="C6072" t="str">
            <v>CONTRAPISO COM ARGAMASSA AUTONIVELANTE, APLICADO SOBRE LAJE, ADERIDO, ESPESSURA 3CM. AF_07/2021</v>
          </cell>
          <cell r="D6072" t="str">
            <v>M2</v>
          </cell>
          <cell r="E6072" t="str">
            <v>35,81</v>
          </cell>
        </row>
        <row r="6073">
          <cell r="B6073">
            <v>88478</v>
          </cell>
          <cell r="C6073" t="str">
            <v>CONTRAPISO COM ARGAMASSA AUTONIVELANTE, APLICADO SOBRE LAJE, ADERIDO, ESPESSURA 4CM. AF_07/2021</v>
          </cell>
          <cell r="D6073" t="str">
            <v>M2</v>
          </cell>
          <cell r="E6073" t="str">
            <v>43,27</v>
          </cell>
        </row>
        <row r="6074">
          <cell r="B6074">
            <v>90930</v>
          </cell>
          <cell r="C6074" t="str">
            <v>CONTRAPISO ACÚSTICO EM ARGAMASSA TRAÇO 1:4 (CIMENTO E AREIA), PREPARO MECÂNICO COM BETONEIRA 400L, APLICADO EM ÁREAS SECAS, ACABAMENTO NÃO REFORÇADO, ESPESSURA 5CM. AF_07/2021</v>
          </cell>
          <cell r="D6074" t="str">
            <v>M2</v>
          </cell>
          <cell r="E6074" t="str">
            <v>81,64</v>
          </cell>
        </row>
        <row r="6075">
          <cell r="B6075">
            <v>90932</v>
          </cell>
          <cell r="C6075" t="str">
            <v>CONTRAPISO ACÚSTICO EM ARGAMASSA TRAÇO 1:4 (CIMENTO E AREIA), PREPARO MANUAL, APLICADO EM ÁREAS SECAS, ACABAMENTO NÃO REFORÇADO, ESPESSURA 5CM. AF_07/2021</v>
          </cell>
          <cell r="D6075" t="str">
            <v>M2</v>
          </cell>
          <cell r="E6075" t="str">
            <v>88,22</v>
          </cell>
        </row>
        <row r="6076">
          <cell r="B6076">
            <v>90933</v>
          </cell>
          <cell r="C6076" t="str">
            <v>CONTRAPISO ACÚSTICO EM ARGAMASSA PRONTA, PREPARO MECÂNICO COM MISTURADOR 300 KG, APLICADO EM ÁREAS SECAS, ACABAMENTO NÃO REFORÇADO, ESPESSURA 5CM. AF_07/2021</v>
          </cell>
          <cell r="D6076" t="str">
            <v>M2</v>
          </cell>
          <cell r="E6076" t="str">
            <v>176,70</v>
          </cell>
        </row>
        <row r="6077">
          <cell r="B6077">
            <v>90934</v>
          </cell>
          <cell r="C6077" t="str">
            <v>CONTRAPISO ACÚSTICO EM ARGAMASSA PRONTA, PREPARO MANUAL, APLICADO EM ÁREAS SECAS, ACABAMENTO NÃO REFORÇADO, ESPESSURA 5CM. AF_07/2021</v>
          </cell>
          <cell r="D6077" t="str">
            <v>M2</v>
          </cell>
          <cell r="E6077" t="str">
            <v>188,82</v>
          </cell>
        </row>
        <row r="6078">
          <cell r="B6078">
            <v>90940</v>
          </cell>
          <cell r="C6078" t="str">
            <v>CONTRAPISO ACÚSTICO EM ARGAMASSA TRAÇO 1:4 (CIMENTO E AREIA), PREPARO MECÂNICO COM BETONEIRA 400L, APLICADO EM ÁREAS SECAS, ACABAMENTO NÃO REFORÇADO, ESPESSURA 6CM. AF_07/2021</v>
          </cell>
          <cell r="D6078" t="str">
            <v>M2</v>
          </cell>
          <cell r="E6078" t="str">
            <v>86,50</v>
          </cell>
        </row>
        <row r="6079">
          <cell r="B6079">
            <v>90942</v>
          </cell>
          <cell r="C6079" t="str">
            <v>CONTRAPISO ACÚSTICO EM ARGAMASSA TRAÇO 1:4 (CIMENTO E AREIA), PREPARO MANUAL, APLICADO EM ÁREAS SECAS, ACABAMENTO NÃO REFORÇADO, ESPESSURA 6CM. AF_07/2021</v>
          </cell>
          <cell r="D6079" t="str">
            <v>M2</v>
          </cell>
          <cell r="E6079" t="str">
            <v>93,68</v>
          </cell>
        </row>
        <row r="6080">
          <cell r="B6080">
            <v>90943</v>
          </cell>
          <cell r="C6080" t="str">
            <v>CONTRAPISO ACÚSTICO EM ARGAMASSA PRONTA, PREPARO MECÂNICO COM MISTURADOR 300 KG, APLICADO EM ÁREAS SECAS, ACABAMENTO NÃO REFORÇADO, ESPESSURA 6CM. AF_07/2021</v>
          </cell>
          <cell r="D6080" t="str">
            <v>M2</v>
          </cell>
          <cell r="E6080" t="str">
            <v>190,02</v>
          </cell>
        </row>
        <row r="6081">
          <cell r="B6081">
            <v>90944</v>
          </cell>
          <cell r="C6081" t="str">
            <v>CONTRAPISO ACÚSTICO EM ARGAMASSA PRONTA, PREPARO MANUAL, APLICADO EM ÁREAS SECA, ACABAMENTO NÃO REFORÇADO, ESPESSURA 6CM. AF_07/2021</v>
          </cell>
          <cell r="D6081" t="str">
            <v>M2</v>
          </cell>
          <cell r="E6081" t="str">
            <v>203,22</v>
          </cell>
        </row>
        <row r="6082">
          <cell r="B6082">
            <v>90950</v>
          </cell>
          <cell r="C6082" t="str">
            <v>CONTRAPISO ACÚSTICO EM ARGAMASSA TRAÇO 1:4 (CIMENTO E AREIA), PREPARO MECÂNICO COM BETONEIRA 400L, APLICADO EM ÁREAS SECAS, ACABAMENTO NÃO REFORÇADO, ESPESSURA 7CM. AF_07/2021</v>
          </cell>
          <cell r="D6082" t="str">
            <v>M2</v>
          </cell>
          <cell r="E6082" t="str">
            <v>95,41</v>
          </cell>
        </row>
        <row r="6083">
          <cell r="B6083">
            <v>90952</v>
          </cell>
          <cell r="C6083" t="str">
            <v>CONTRAPISO ACÚSTICO EM ARGAMASSA TRAÇO 1:4 (CIMENTO E AREIA), PREPARO MANUAL, APLICADO EM ÁREAS SECAS, ACABAMENTO NÃO REFORÇADO, ESPESSURA 7CM. AF_07/2021</v>
          </cell>
          <cell r="D6083" t="str">
            <v>M2</v>
          </cell>
          <cell r="E6083" t="str">
            <v>103,66</v>
          </cell>
        </row>
        <row r="6084">
          <cell r="B6084">
            <v>90953</v>
          </cell>
          <cell r="C6084" t="str">
            <v>CONTRAPISO ACÚSTICO EM ARGAMASSA PRONTA, PREPARO MECÂNICO COM MISTURADOR 300 KG, APLICADO EM ÁREAS SECAS, ACABAMENTO NÃO REFORÇADO, ESPESSURA 7CM. AF_07/2021</v>
          </cell>
          <cell r="D6084" t="str">
            <v>M2</v>
          </cell>
          <cell r="E6084" t="str">
            <v>214,43</v>
          </cell>
        </row>
        <row r="6085">
          <cell r="B6085">
            <v>90954</v>
          </cell>
          <cell r="C6085" t="str">
            <v>CONTRAPISO ACÚSTICO EM ARGAMASSA PRONTA, PREPARO MANUAL, APLICADO EM ÁREAS SECAS, ACABAMENTO NÃO REFORÇADO, ESPESSURA 7CM. AF_07/2021</v>
          </cell>
          <cell r="D6085" t="str">
            <v>M2</v>
          </cell>
          <cell r="E6085" t="str">
            <v>229,61</v>
          </cell>
        </row>
        <row r="6086">
          <cell r="B6086">
            <v>94438</v>
          </cell>
          <cell r="C6086" t="str">
            <v>(COMPOSIÇÃO REPRESENTATIVA) DO SERVIÇO DE CONTRAPISO EM ARGAMASSA TRAÇO 1:4 (CIM E AREIA), EM BETONEIRA 400 L, ESPESSURA 3 CM ÁREAS SECAS E 3 CM ÁREAS MOLHADAS, PARA EDIFICAÇÃO HABITACIONAL UNIFAMILIAR (CASA) E EDIFICAÇÃO PÚBLICA PADRÃO. AF_11/2014</v>
          </cell>
          <cell r="D6086" t="str">
            <v>M2</v>
          </cell>
          <cell r="E6086" t="str">
            <v>43,44</v>
          </cell>
        </row>
        <row r="6087">
          <cell r="B6087">
            <v>94439</v>
          </cell>
          <cell r="C6087" t="str">
            <v>(COMPOSIÇÃO REPRESENTATIVA) DO SERVIÇO DE CONTRAPISO EM ARGAMASSA TRAÇO 1:4 (CIM E AREIA), BETONEIRA 400 L, E = 4 CM ÁREAS SECAS E  MOLHADAS SOBRE LAJE , E = 3 CM ÁREAS MOLHADAS SOBRE IMPERMEABILIZAÇÃO, CASA E EDIFICAÇÃO PÚBLICA PADRÃO. AF_11/2014</v>
          </cell>
          <cell r="D6087" t="str">
            <v>M2</v>
          </cell>
          <cell r="E6087" t="str">
            <v>49,04</v>
          </cell>
        </row>
        <row r="6088">
          <cell r="B6088">
            <v>94779</v>
          </cell>
          <cell r="C6088" t="str">
            <v>(COMPOSIÇÃO REPRESENTATIVA) DO SERVIÇO DE CONTRAPISO EM ARGAMASSA TRAÇO 1:4 (CIM E AREIA), EM BETONEIRA 400 L, ESPESSURA 3 CM ÁREAS SECAS E 3 CM ÁREAS MOLHADAS, PARA EDIFICAÇÃO HABITACIONAL MULTIFAMILIAR (PRÉDIO). AF_11/2014</v>
          </cell>
          <cell r="D6088" t="str">
            <v>M2</v>
          </cell>
          <cell r="E6088" t="str">
            <v>42,34</v>
          </cell>
        </row>
        <row r="6089">
          <cell r="B6089">
            <v>94782</v>
          </cell>
          <cell r="C6089" t="str">
            <v>(COMPOSIÇÃO REPRESENTATIVA) DO SERVIÇO DE CONTRAPISO EM ARGAMASSA TRAÇO 1:4 (CIM E AREIA), BETONEIRA 400 L, E = 4 CM ÁREAS SECAS E  MOLHADAS SOBRE LAJE , E = 3 CM ÁREAS MOLHADAS SOBRE IMPERMEABILIZAÇÃO, PARA EDIFICAÇÃO MULTIFAMILIAR. AF_11/2014</v>
          </cell>
          <cell r="D6089" t="str">
            <v>M2</v>
          </cell>
          <cell r="E6089" t="str">
            <v>48,54</v>
          </cell>
        </row>
        <row r="6090">
          <cell r="B6090">
            <v>102803</v>
          </cell>
          <cell r="C6090" t="str">
            <v>REFORÇO SUPERFICIAL PARA CONTRAPISOS DE ARGAMASSA SEMI-SECA. AF_07/2021</v>
          </cell>
          <cell r="D6090" t="str">
            <v>M2</v>
          </cell>
          <cell r="E6090" t="str">
            <v>2,04</v>
          </cell>
        </row>
        <row r="6091">
          <cell r="B6091">
            <v>101742</v>
          </cell>
          <cell r="C6091" t="str">
            <v>RODAPÉ BORRACHA LISO, ALTURA = 7CM, ESPESSURA = 2 MM, PARA ARGAMASSA. AF_09/2020</v>
          </cell>
          <cell r="D6091" t="str">
            <v>M</v>
          </cell>
          <cell r="E6091" t="str">
            <v>64,84</v>
          </cell>
        </row>
        <row r="6092">
          <cell r="B6092">
            <v>87871</v>
          </cell>
          <cell r="C6092" t="str">
            <v>CHAPISCO APLICADO SOMENTE EM ESTRUTURAS DE CONCRETO EM ALVENARIAS INTERNAS, COM DESEMPENADEIRA DENTADA. ARGAMASSA INDUSTRIALIZADA COM PREPARO MANUAL. AF_06/2014</v>
          </cell>
          <cell r="D6092" t="str">
            <v>M2</v>
          </cell>
          <cell r="E6092" t="str">
            <v>16,04</v>
          </cell>
        </row>
        <row r="6093">
          <cell r="B6093">
            <v>87872</v>
          </cell>
          <cell r="C6093" t="str">
            <v>CHAPISCO APLICADO SOMENTE EM ESTRUTURAS DE CONCRETO EM ALVENARIAS INTERNAS, COM DESEMPENADEIRA DENTADA.  ARGAMASSA INDUSTRIALIZADA COM PREPARO EM MISTURADOR 300 KG. AF_06/2014</v>
          </cell>
          <cell r="D6093" t="str">
            <v>M2</v>
          </cell>
          <cell r="E6093" t="str">
            <v>15,33</v>
          </cell>
        </row>
        <row r="6094">
          <cell r="B6094">
            <v>87873</v>
          </cell>
          <cell r="C6094" t="str">
            <v>CHAPISCO APLICADO EM ALVENARIAS E ESTRUTURAS DE CONCRETO INTERNAS, COM ROLO PARA TEXTURA ACRÍLICA.  ARGAMASSA TRAÇO 1:4 E EMULSÃO POLIMÉRICA (ADESIVO) COM PREPARO MANUAL. AF_06/2014</v>
          </cell>
          <cell r="D6094" t="str">
            <v>M2</v>
          </cell>
          <cell r="E6094" t="str">
            <v>9,47</v>
          </cell>
        </row>
        <row r="6095">
          <cell r="B6095">
            <v>87874</v>
          </cell>
          <cell r="C6095" t="str">
            <v>CHAPISCO APLICADO EM ALVENARIAS E ESTRUTURAS DE CONCRETO INTERNAS, COM ROLO PARA TEXTURA ACRÍLICA.  ARGAMASSA TRAÇO 1:4 E EMULSÃO POLIMÉRICA (ADESIVO) COM PREPARO EM BETONEIRA 400L. AF_06/2014</v>
          </cell>
          <cell r="D6095" t="str">
            <v>M2</v>
          </cell>
          <cell r="E6095" t="str">
            <v>9,32</v>
          </cell>
        </row>
        <row r="6096">
          <cell r="B6096">
            <v>87876</v>
          </cell>
          <cell r="C6096" t="str">
            <v>CHAPISCO APLICADO EM ALVENARIAS E ESTRUTURAS DE CONCRETO INTERNAS, COM ROLO PARA TEXTURA ACRÍLICA.  ARGAMASSA INDUSTRIALIZADA COM PREPARO MANUAL. AF_06/2014</v>
          </cell>
          <cell r="D6096" t="str">
            <v>M2</v>
          </cell>
          <cell r="E6096" t="str">
            <v>10,25</v>
          </cell>
        </row>
        <row r="6097">
          <cell r="B6097">
            <v>87877</v>
          </cell>
          <cell r="C6097" t="str">
            <v>CHAPISCO APLICADO EM ALVENARIAS E ESTRUTURAS DE CONCRETO INTERNAS, COM ROLO PARA TEXTURA ACRÍLICA.  ARGAMASSA INDUSTRIALIZADA COM PREPARO EM MISTURADOR 300 KG. AF_06/2014</v>
          </cell>
          <cell r="D6097" t="str">
            <v>M2</v>
          </cell>
          <cell r="E6097" t="str">
            <v>9,90</v>
          </cell>
        </row>
        <row r="6098">
          <cell r="B6098">
            <v>87878</v>
          </cell>
          <cell r="C6098" t="str">
            <v>CHAPISCO APLICADO EM ALVENARIAS E ESTRUTURAS DE CONCRETO INTERNAS, COM COLHER DE PEDREIRO.  ARGAMASSA TRAÇO 1:3 COM PREPARO MANUAL. AF_06/2014</v>
          </cell>
          <cell r="D6098" t="str">
            <v>M2</v>
          </cell>
          <cell r="E6098" t="str">
            <v>4,45</v>
          </cell>
        </row>
        <row r="6099">
          <cell r="B6099">
            <v>87879</v>
          </cell>
          <cell r="C6099" t="str">
            <v>CHAPISCO APLICADO EM ALVENARIAS E ESTRUTURAS DE CONCRETO INTERNAS, COM COLHER DE PEDREIRO.  ARGAMASSA TRAÇO 1:3 COM PREPARO EM BETONEIRA 400L. AF_06/2014</v>
          </cell>
          <cell r="D6099" t="str">
            <v>M2</v>
          </cell>
          <cell r="E6099" t="str">
            <v>3,95</v>
          </cell>
        </row>
        <row r="6100">
          <cell r="B6100">
            <v>87881</v>
          </cell>
          <cell r="C6100" t="str">
            <v>CHAPISCO APLICADO NO TETO, COM ROLO PARA TEXTURA ACRÍLICA. ARGAMASSA TRAÇO 1:4 E EMULSÃO POLIMÉRICA (ADESIVO) COM PREPARO MANUAL. AF_06/2014</v>
          </cell>
          <cell r="D6100" t="str">
            <v>M2</v>
          </cell>
          <cell r="E6100" t="str">
            <v>9,37</v>
          </cell>
        </row>
        <row r="6101">
          <cell r="B6101">
            <v>87882</v>
          </cell>
          <cell r="C6101" t="str">
            <v>CHAPISCO APLICADO NO TETO, COM ROLO PARA TEXTURA ACRÍLICA. ARGAMASSA TRAÇO 1:4 E EMULSÃO POLIMÉRICA (ADESIVO) COM PREPARO EM BETONEIRA 400L. AF_06/2014</v>
          </cell>
          <cell r="D6101" t="str">
            <v>M2</v>
          </cell>
          <cell r="E6101" t="str">
            <v>9,22</v>
          </cell>
        </row>
        <row r="6102">
          <cell r="B6102">
            <v>87884</v>
          </cell>
          <cell r="C6102" t="str">
            <v>CHAPISCO APLICADO NO TETO, COM ROLO PARA TEXTURA ACRÍLICA. ARGAMASSA INDUSTRIALIZADA COM PREPARO MANUAL. AF_06/2014</v>
          </cell>
          <cell r="D6102" t="str">
            <v>M2</v>
          </cell>
          <cell r="E6102" t="str">
            <v>10,15</v>
          </cell>
        </row>
        <row r="6103">
          <cell r="B6103">
            <v>87885</v>
          </cell>
          <cell r="C6103" t="str">
            <v>CHAPISCO APLICADO NO TETO, COM ROLO PARA TEXTURA ACRÍLICA. ARGAMASSA INDUSTRIALIZADA COM PREPARO EM MISTURADOR 300 KG. AF_06/2014</v>
          </cell>
          <cell r="D6103" t="str">
            <v>M2</v>
          </cell>
          <cell r="E6103" t="str">
            <v>9,80</v>
          </cell>
        </row>
        <row r="6104">
          <cell r="B6104">
            <v>87886</v>
          </cell>
          <cell r="C6104" t="str">
            <v>CHAPISCO APLICADO NO TETO, COM DESEMPENADEIRA DENTADA. ARGAMASSA INDUSTRIALIZADA COM PREPARO MANUAL. AF_06/2014</v>
          </cell>
          <cell r="D6104" t="str">
            <v>M2</v>
          </cell>
          <cell r="E6104" t="str">
            <v>21,92</v>
          </cell>
        </row>
        <row r="6105">
          <cell r="B6105">
            <v>87887</v>
          </cell>
          <cell r="C6105" t="str">
            <v>CHAPISCO APLICADO NO TETO, COM DESEMPENADEIRA DENTADA. ARGAMASSA INDUSTRIALIZADA COM PREPARO EM MISTURADOR 300 KG. AF_06/2014</v>
          </cell>
          <cell r="D6105" t="str">
            <v>M2</v>
          </cell>
          <cell r="E6105" t="str">
            <v>21,21</v>
          </cell>
        </row>
        <row r="6106">
          <cell r="B6106">
            <v>87888</v>
          </cell>
          <cell r="C6106" t="str">
            <v>CHAPISCO APLICADO EM ALVENARIA (SEM PRESENÇA DE VÃOS) E ESTRUTURAS DE CONCRETO DE FACHADA, COM ROLO PARA TEXTURA ACRÍLICA.  ARGAMASSA TRAÇO 1:4 E EMULSÃO POLIMÉRICA (ADESIVO) COM PREPARO MANUAL. AF_06/2014</v>
          </cell>
          <cell r="D6106" t="str">
            <v>M2</v>
          </cell>
          <cell r="E6106" t="str">
            <v>10,73</v>
          </cell>
        </row>
        <row r="6107">
          <cell r="B6107">
            <v>87889</v>
          </cell>
          <cell r="C6107" t="str">
            <v>CHAPISCO APLICADO EM ALVENARIA (SEM PRESENÇA DE VÃOS) E ESTRUTURAS DE CONCRETO DE FACHADA, COM ROLO PARA TEXTURA ACRÍLICA.  ARGAMASSA TRAÇO 1:4 E EMULSÃO POLIMÉRICA (ADESIVO) COM PREPARO EM BETONEIRA 400L. AF_06/2014</v>
          </cell>
          <cell r="D6107" t="str">
            <v>M2</v>
          </cell>
          <cell r="E6107" t="str">
            <v>10,58</v>
          </cell>
        </row>
        <row r="6108">
          <cell r="B6108">
            <v>87891</v>
          </cell>
          <cell r="C6108" t="str">
            <v>CHAPISCO APLICADO EM ALVENARIA (SEM PRESENÇA DE VÃOS) E ESTRUTURAS DE CONCRETO DE FACHADA, COM ROLO PARA TEXTURA ACRÍLICA.  ARGAMASSA INDUSTRIALIZADA COM PREPARO MANUAL. AF_06/2014</v>
          </cell>
          <cell r="D6108" t="str">
            <v>M2</v>
          </cell>
          <cell r="E6108" t="str">
            <v>11,51</v>
          </cell>
        </row>
        <row r="6109">
          <cell r="B6109">
            <v>87892</v>
          </cell>
          <cell r="C6109" t="str">
            <v>CHAPISCO APLICADO EM ALVENARIA (SEM PRESENÇA DE VÃOS) E ESTRUTURAS DE CONCRETO DE FACHADA, COM ROLO PARA TEXTURA ACRÍLICA.  ARGAMASSA INDUSTRIALIZADA COM PREPARO EM MISTURADOR 300 KG. AF_06/2014</v>
          </cell>
          <cell r="D6109" t="str">
            <v>M2</v>
          </cell>
          <cell r="E6109" t="str">
            <v>11,16</v>
          </cell>
        </row>
        <row r="6110">
          <cell r="B6110">
            <v>87893</v>
          </cell>
          <cell r="C6110" t="str">
            <v>CHAPISCO APLICADO EM ALVENARIA (SEM PRESENÇA DE VÃOS) E ESTRUTURAS DE CONCRETO DE FACHADA, COM COLHER DE PEDREIRO.  ARGAMASSA TRAÇO 1:3 COM PREPARO MANUAL. AF_06/2014</v>
          </cell>
          <cell r="D6110" t="str">
            <v>M2</v>
          </cell>
          <cell r="E6110" t="str">
            <v>6,64</v>
          </cell>
        </row>
        <row r="6111">
          <cell r="B6111">
            <v>87894</v>
          </cell>
          <cell r="C6111" t="str">
            <v>CHAPISCO APLICADO EM ALVENARIA (SEM PRESENÇA DE VÃOS) E ESTRUTURAS DE CONCRETO DE FACHADA, COM COLHER DE PEDREIRO.  ARGAMASSA TRAÇO 1:3 COM PREPARO EM BETONEIRA 400L. AF_06/2014</v>
          </cell>
          <cell r="D6111" t="str">
            <v>M2</v>
          </cell>
          <cell r="E6111" t="str">
            <v>6,14</v>
          </cell>
        </row>
        <row r="6112">
          <cell r="B6112">
            <v>87896</v>
          </cell>
          <cell r="C6112" t="str">
            <v>CHAPISCO APLICADO EM ALVENARIA (SEM PRESENÇA DE VÃOS) E ESTRUTURAS DE CONCRETO DE FACHADA, COM EQUIPAMENTO DE PROJEÇÃO.  ARGAMASSA TRAÇO 1:3 COM PREPARO MANUAL. AF_06/2014</v>
          </cell>
          <cell r="D6112" t="str">
            <v>M2</v>
          </cell>
          <cell r="E6112" t="str">
            <v>6,21</v>
          </cell>
        </row>
        <row r="6113">
          <cell r="B6113">
            <v>87897</v>
          </cell>
          <cell r="C6113" t="str">
            <v>CHAPISCO APLICADO EM ALVENARIA (SEM PRESENÇA DE VÃOS) E ESTRUTURAS DE CONCRETO DE FACHADA, COM EQUIPAMENTO DE PROJEÇÃO.  ARGAMASSA TRAÇO 1:3 COM PREPARO EM BETONEIRA 400 L. AF_06/2014</v>
          </cell>
          <cell r="D6113" t="str">
            <v>M2</v>
          </cell>
          <cell r="E6113" t="str">
            <v>5,71</v>
          </cell>
        </row>
        <row r="6114">
          <cell r="B6114">
            <v>87899</v>
          </cell>
          <cell r="C6114" t="str">
            <v>CHAPISCO APLICADO EM ALVENARIA (COM PRESENÇA DE VÃOS) E ESTRUTURAS DE CONCRETO DE FACHADA, COM ROLO PARA TEXTURA ACRÍLICA.  ARGAMASSA TRAÇO 1:4 E EMULSÃO POLIMÉRICA (ADESIVO) COM PREPARO MANUAL. AF_06/2014</v>
          </cell>
          <cell r="D6114" t="str">
            <v>M2</v>
          </cell>
          <cell r="E6114" t="str">
            <v>11,84</v>
          </cell>
        </row>
        <row r="6115">
          <cell r="B6115">
            <v>87900</v>
          </cell>
          <cell r="C6115" t="str">
            <v>CHAPISCO APLICADO EM ALVENARIA (COM PRESENÇA DE VÃOS) E ESTRUTURAS DE CONCRETO DE FACHADA, COM ROLO PARA TEXTURA ACRÍLICA.  ARGAMASSA TRAÇO 1:4 E EMULSÃO POLIMÉRICA (ADESIVO) COM PREPARO EM BETONEIRA 400L. AF_06/2014</v>
          </cell>
          <cell r="D6115" t="str">
            <v>M2</v>
          </cell>
          <cell r="E6115" t="str">
            <v>11,69</v>
          </cell>
        </row>
        <row r="6116">
          <cell r="B6116">
            <v>87902</v>
          </cell>
          <cell r="C6116" t="str">
            <v>CHAPISCO APLICADO EM ALVENARIA (COM PRESENÇA DE VÃOS) E ESTRUTURAS DE CONCRETO DE FACHADA, COM ROLO PARA TEXTURA ACRÍLICA.  ARGAMASSA INDUSTRIALIZADA COM PREPARO MANUAL. AF_06/2014</v>
          </cell>
          <cell r="D6116" t="str">
            <v>M2</v>
          </cell>
          <cell r="E6116" t="str">
            <v>12,62</v>
          </cell>
        </row>
        <row r="6117">
          <cell r="B6117">
            <v>87903</v>
          </cell>
          <cell r="C6117" t="str">
            <v>CHAPISCO APLICADO EM ALVENARIA (COM PRESENÇA DE VÃOS) E ESTRUTURAS DE CONCRETO DE FACHADA, COM ROLO PARA TEXTURA ACRÍLICA.  ARGAMASSA INDUSTRIALIZADA COM PREPARO EM MISTURADOR 300 KG. AF_06/2014</v>
          </cell>
          <cell r="D6117" t="str">
            <v>M2</v>
          </cell>
          <cell r="E6117" t="str">
            <v>12,27</v>
          </cell>
        </row>
        <row r="6118">
          <cell r="B6118">
            <v>87904</v>
          </cell>
          <cell r="C6118" t="str">
            <v>CHAPISCO APLICADO EM ALVENARIA (COM PRESENÇA DE VÃOS) E ESTRUTURAS DE CONCRETO DE FACHADA, COM COLHER DE PEDREIRO.  ARGAMASSA TRAÇO 1:3 COM PREPARO MANUAL. AF_06/2014</v>
          </cell>
          <cell r="D6118" t="str">
            <v>M2</v>
          </cell>
          <cell r="E6118" t="str">
            <v>8,49</v>
          </cell>
        </row>
        <row r="6119">
          <cell r="B6119">
            <v>87905</v>
          </cell>
          <cell r="C6119" t="str">
            <v>CHAPISCO APLICADO EM ALVENARIA (COM PRESENÇA DE VÃOS) E ESTRUTURAS DE CONCRETO DE FACHADA, COM COLHER DE PEDREIRO.  ARGAMASSA TRAÇO 1:3 COM PREPARO EM BETONEIRA 400L. AF_06/2014</v>
          </cell>
          <cell r="D6119" t="str">
            <v>M2</v>
          </cell>
          <cell r="E6119" t="str">
            <v>7,99</v>
          </cell>
        </row>
        <row r="6120">
          <cell r="B6120">
            <v>87907</v>
          </cell>
          <cell r="C6120" t="str">
            <v>CHAPISCO APLICADO EM ALVENARIA (COM PRESENÇA DE VÃOS) E ESTRUTURAS DE CONCRETO DE FACHADA, COM EQUIPAMENTO DE PROJEÇÃO.  ARGAMASSA TRAÇO 1:3 COM PREPARO MANUAL. AF_06/2014</v>
          </cell>
          <cell r="D6120" t="str">
            <v>M2</v>
          </cell>
          <cell r="E6120" t="str">
            <v>7,86</v>
          </cell>
        </row>
        <row r="6121">
          <cell r="B6121">
            <v>87908</v>
          </cell>
          <cell r="C6121" t="str">
            <v>CHAPISCO APLICADO EM ALVENARIA (COM PRESENÇA DE VÃOS) E ESTRUTURAS DE CONCRETO DE FACHADA, COM EQUIPAMENTO DE PROJEÇÃO.  ARGAMASSA TRAÇO 1:3 COM PREPARO EM BETONEIRA 400 L. AF_06/2014</v>
          </cell>
          <cell r="D6121" t="str">
            <v>M2</v>
          </cell>
          <cell r="E6121" t="str">
            <v>7,36</v>
          </cell>
        </row>
        <row r="6122">
          <cell r="B6122">
            <v>87910</v>
          </cell>
          <cell r="C6122" t="str">
            <v>CHAPISCO APLICADO SOMENTE NA ESTRUTURA DE CONCRETO DA FACHADA, COM DESEMPENADEIRA DENTADA. ARGAMASSA INDUSTRIALIZADA COM PREPARO MANUAL. AF_06/2014</v>
          </cell>
          <cell r="D6122" t="str">
            <v>M2</v>
          </cell>
          <cell r="E6122" t="str">
            <v>21,78</v>
          </cell>
        </row>
        <row r="6123">
          <cell r="B6123">
            <v>87911</v>
          </cell>
          <cell r="C6123" t="str">
            <v>CHAPISCO APLICADO SOMENTE NA ESTRUTURA DE CONCRETO DA FACHADA, COM DESEMPENADEIRA DENTADA. ARGAMASSA INDUSTRIALIZADA COM PREPARO EM MISTURADOR 300 KG. AF_06/2014</v>
          </cell>
          <cell r="D6123" t="str">
            <v>M2</v>
          </cell>
          <cell r="E6123" t="str">
            <v>21,07</v>
          </cell>
        </row>
        <row r="6124">
          <cell r="B6124">
            <v>87411</v>
          </cell>
          <cell r="C6124" t="str">
            <v>APLICAÇÃO MANUAL DE GESSO DESEMPENADO (SEM TALISCAS) EM TETO DE AMBIENTES DE ÁREA MAIOR QUE 10M², ESPESSURA DE 0,5CM. AF_06/2014</v>
          </cell>
          <cell r="D6124" t="str">
            <v>M2</v>
          </cell>
          <cell r="E6124" t="str">
            <v>17,15</v>
          </cell>
        </row>
        <row r="6125">
          <cell r="B6125">
            <v>87412</v>
          </cell>
          <cell r="C6125" t="str">
            <v>APLICAÇÃO MANUAL DE GESSO DESEMPENADO (SEM TALISCAS) EM TETO DE AMBIENTES DE ÁREA ENTRE 5M² E 10M², ESPESSURA DE 0,5CM. AF_06/2014</v>
          </cell>
          <cell r="D6125" t="str">
            <v>M2</v>
          </cell>
          <cell r="E6125" t="str">
            <v>22,99</v>
          </cell>
        </row>
        <row r="6126">
          <cell r="B6126">
            <v>87413</v>
          </cell>
          <cell r="C6126" t="str">
            <v>APLICAÇÃO MANUAL DE GESSO DESEMPENADO (SEM TALISCAS) EM TETO DE AMBIENTES DE ÁREA MENOR QUE 5M², ESPESSURA DE 0,5CM. AF_06/2014</v>
          </cell>
          <cell r="D6126" t="str">
            <v>M2</v>
          </cell>
          <cell r="E6126" t="str">
            <v>26,32</v>
          </cell>
        </row>
        <row r="6127">
          <cell r="B6127">
            <v>87414</v>
          </cell>
          <cell r="C6127" t="str">
            <v>APLICAÇÃO MANUAL DE GESSO DESEMPENADO (SEM TALISCAS) EM TETO DE AMBIENTES DE ÁREA MAIOR QUE 10M², ESPESSURA DE 1,0CM. AF_06/2014</v>
          </cell>
          <cell r="D6127" t="str">
            <v>M2</v>
          </cell>
          <cell r="E6127" t="str">
            <v>26,50</v>
          </cell>
        </row>
        <row r="6128">
          <cell r="B6128">
            <v>87415</v>
          </cell>
          <cell r="C6128" t="str">
            <v>APLICAÇÃO MANUAL DE GESSO DESEMPENADO (SEM TALISCAS) EM TETO DE AMBIENTES DE ÁREA ENTRE 5M² E 10M², ESPESSURA DE 1,0CM. AF_06/2014</v>
          </cell>
          <cell r="D6128" t="str">
            <v>M2</v>
          </cell>
          <cell r="E6128" t="str">
            <v>32,15</v>
          </cell>
        </row>
        <row r="6129">
          <cell r="B6129">
            <v>87416</v>
          </cell>
          <cell r="C6129" t="str">
            <v>APLICAÇÃO MANUAL DE GESSO DESEMPENADO (SEM TALISCAS) EM TETO DE AMBIENTES DE ÁREA MENOR QUE 5M², ESPESSURA DE 1,0CM. AF_06/2014</v>
          </cell>
          <cell r="D6129" t="str">
            <v>M2</v>
          </cell>
          <cell r="E6129" t="str">
            <v>35,70</v>
          </cell>
        </row>
        <row r="6130">
          <cell r="B6130">
            <v>87417</v>
          </cell>
          <cell r="C6130" t="str">
            <v>APLICAÇÃO MANUAL DE GESSO DESEMPENADO (SEM TALISCAS) EM PAREDES DE AMBIENTES DE ÁREA MAIOR QUE 10M², ESPESSURA DE 0,5CM. AF_06/2014</v>
          </cell>
          <cell r="D6130" t="str">
            <v>M2</v>
          </cell>
          <cell r="E6130" t="str">
            <v>17,98</v>
          </cell>
        </row>
        <row r="6131">
          <cell r="B6131">
            <v>87418</v>
          </cell>
          <cell r="C6131" t="str">
            <v>APLICAÇÃO MANUAL DE GESSO DESEMPENADO (SEM TALISCAS) EM PAREDES DE AMBIENTES DE ÁREA ENTRE 5M² E 10M², ESPESSURA DE 0,5CM. AF_06/2014</v>
          </cell>
          <cell r="D6131" t="str">
            <v>M2</v>
          </cell>
          <cell r="E6131" t="str">
            <v>18,41</v>
          </cell>
        </row>
        <row r="6132">
          <cell r="B6132">
            <v>87419</v>
          </cell>
          <cell r="C6132" t="str">
            <v>APLICAÇÃO MANUAL DE GESSO DESEMPENADO (SEM TALISCAS) EM PAREDES DE AMBIENTES DE ÁREA MENOR QUE 5M², ESPESSURA DE 0,5CM. AF_06/2014</v>
          </cell>
          <cell r="D6132" t="str">
            <v>M2</v>
          </cell>
          <cell r="E6132" t="str">
            <v>19,66</v>
          </cell>
        </row>
        <row r="6133">
          <cell r="B6133">
            <v>87420</v>
          </cell>
          <cell r="C6133" t="str">
            <v>APLICAÇÃO MANUAL DE GESSO DESEMPENADO (SEM TALISCAS) EM PAREDES DE AMBIENTES DE ÁREA MAIOR QUE 10M², ESPESSURA DE 1,0CM. AF_06/2014</v>
          </cell>
          <cell r="D6133" t="str">
            <v>M2</v>
          </cell>
          <cell r="E6133" t="str">
            <v>27,97</v>
          </cell>
        </row>
        <row r="6134">
          <cell r="B6134">
            <v>87421</v>
          </cell>
          <cell r="C6134" t="str">
            <v>APLICAÇÃO MANUAL DE GESSO DESEMPENADO (SEM TALISCAS) EM PAREDES DE AMBIENTES DE ÁREA ENTRE 5M² E 10M², ESPESSURA DE 1,0CM. AF_06/2014</v>
          </cell>
          <cell r="D6134" t="str">
            <v>M2</v>
          </cell>
          <cell r="E6134" t="str">
            <v>28,40</v>
          </cell>
        </row>
        <row r="6135">
          <cell r="B6135">
            <v>87422</v>
          </cell>
          <cell r="C6135" t="str">
            <v>APLICAÇÃO MANUAL DE GESSO DESEMPENADO (SEM TALISCAS) EM PAREDES DE AMBIENTES DE ÁREA MENOR QUE 5M², ESPESSURA DE 1,0CM. AF_06/2014</v>
          </cell>
          <cell r="D6135" t="str">
            <v>M2</v>
          </cell>
          <cell r="E6135" t="str">
            <v>29,65</v>
          </cell>
        </row>
        <row r="6136">
          <cell r="B6136">
            <v>87423</v>
          </cell>
          <cell r="C6136" t="str">
            <v>APLICAÇÃO MANUAL DE GESSO SARRAFEADO (COM TALISCAS) EM PAREDES DE AMBIENTES DE ÁREA MAIOR QUE 10M², ESPESSURA DE 1,0CM. AF_06/2014</v>
          </cell>
          <cell r="D6136" t="str">
            <v>M2</v>
          </cell>
          <cell r="E6136" t="str">
            <v>35,05</v>
          </cell>
        </row>
        <row r="6137">
          <cell r="B6137">
            <v>87424</v>
          </cell>
          <cell r="C6137" t="str">
            <v>APLICAÇÃO MANUAL DE GESSO SARRAFEADO (COM TALISCAS) EM PAREDES DE AMBIENTES DE ÁREA ENTRE 5M² E 10M², ESPESSURA DE 1,0CM. AF_06/2014</v>
          </cell>
          <cell r="D6137" t="str">
            <v>M2</v>
          </cell>
          <cell r="E6137" t="str">
            <v>35,70</v>
          </cell>
        </row>
        <row r="6138">
          <cell r="B6138">
            <v>87425</v>
          </cell>
          <cell r="C6138" t="str">
            <v>APLICAÇÃO MANUAL DE GESSO SARRAFEADO (COM TALISCAS) EM PAREDES DE AMBIENTES DE ÁREA MENOR QUE 5M², ESPESSURA DE 1,0CM. AF_06/2014</v>
          </cell>
          <cell r="D6138" t="str">
            <v>M2</v>
          </cell>
          <cell r="E6138" t="str">
            <v>36,74</v>
          </cell>
        </row>
        <row r="6139">
          <cell r="B6139">
            <v>87426</v>
          </cell>
          <cell r="C6139" t="str">
            <v>APLICAÇÃO MANUAL DE GESSO SARRAFEADO (COM TALISCAS) EM PAREDES DE AMBIENTES DE ÁREA MAIOR QUE 10M², ESPESSURA DE 1,5CM. AF_06/2014</v>
          </cell>
          <cell r="D6139" t="str">
            <v>M2</v>
          </cell>
          <cell r="E6139" t="str">
            <v>42,04</v>
          </cell>
        </row>
        <row r="6140">
          <cell r="B6140">
            <v>87427</v>
          </cell>
          <cell r="C6140" t="str">
            <v>APLICAÇÃO MANUAL DE GESSO SARRAFEADO (COM TALISCAS) EM PAREDES DE AMBIENTES DE ÁREA ENTRE 5M² E 10M², ESPESSURA DE 1,5CM. AF_06/2014</v>
          </cell>
          <cell r="D6140" t="str">
            <v>M2</v>
          </cell>
          <cell r="E6140" t="str">
            <v>42,68</v>
          </cell>
        </row>
        <row r="6141">
          <cell r="B6141">
            <v>87428</v>
          </cell>
          <cell r="C6141" t="str">
            <v>APLICAÇÃO MANUAL DE GESSO SARRAFEADO (COM TALISCAS) EM PAREDES DE AMBIENTES DE ÁREA MENOR QUE 5M², ESPESSURA DE 1,5CM. AF_06/2014</v>
          </cell>
          <cell r="D6141" t="str">
            <v>M2</v>
          </cell>
          <cell r="E6141" t="str">
            <v>43,71</v>
          </cell>
        </row>
        <row r="6142">
          <cell r="B6142">
            <v>87429</v>
          </cell>
          <cell r="C6142" t="str">
            <v>APLICAÇÃO DE GESSO PROJETADO COM EQUIPAMENTO DE PROJEÇÃO EM PAREDES DE AMBIENTES DE ÁREA MAIOR QUE 10M², DESEMPENADO (SEM TALISCAS), ESPESSURA DE 0,5CM. AF_06/2014</v>
          </cell>
          <cell r="D6142" t="str">
            <v>M2</v>
          </cell>
          <cell r="E6142" t="str">
            <v>17,85</v>
          </cell>
        </row>
        <row r="6143">
          <cell r="B6143">
            <v>87430</v>
          </cell>
          <cell r="C6143" t="str">
            <v>APLICAÇÃO DE GESSO PROJETADO COM EQUIPAMENTO DE PROJEÇÃO EM PAREDES DE AMBIENTES DE ÁREA ENTRE 5M² E 10M², DESEMPENADO (SEM TALISCAS), ESPESSURA DE 0,5CM. AF_06/2014</v>
          </cell>
          <cell r="D6143" t="str">
            <v>M2</v>
          </cell>
          <cell r="E6143" t="str">
            <v>18,28</v>
          </cell>
        </row>
        <row r="6144">
          <cell r="B6144">
            <v>87431</v>
          </cell>
          <cell r="C6144" t="str">
            <v>APLICAÇÃO DE GESSO PROJETADO COM EQUIPAMENTO DE PROJEÇÃO EM PAREDES DE AMBIENTES DE ÁREA MENOR QUE 5M², DESEMPENADO (SEM TALISCAS), ESPESSURA DE 0,5CM. AF_06/2014</v>
          </cell>
          <cell r="D6144" t="str">
            <v>M2</v>
          </cell>
          <cell r="E6144" t="str">
            <v>18,49</v>
          </cell>
        </row>
        <row r="6145">
          <cell r="B6145">
            <v>87432</v>
          </cell>
          <cell r="C6145" t="str">
            <v>APLICAÇÃO DE GESSO PROJETADO COM EQUIPAMENTO DE PROJEÇÃO EM PAREDES DE AMBIENTES DE ÁREA MAIOR QUE 10M², DESEMPENADO (SEM TALISCAS), ESPESSURA DE 1,0CM. AF_06/2014</v>
          </cell>
          <cell r="D6145" t="str">
            <v>M2</v>
          </cell>
          <cell r="E6145" t="str">
            <v>26,25</v>
          </cell>
        </row>
        <row r="6146">
          <cell r="B6146">
            <v>87433</v>
          </cell>
          <cell r="C6146" t="str">
            <v>APLICAÇÃO DE GESSO PROJETADO COM EQUIPAMENTO DE PROJEÇÃO EM PAREDES DE AMBIENTES DE ÁREA ENTRE 5M² E 10M², DESEMPENADO (SEM TALISCAS), ESPESSURA DE 1,0CM. AF_06/2014</v>
          </cell>
          <cell r="D6146" t="str">
            <v>M2</v>
          </cell>
          <cell r="E6146" t="str">
            <v>27,11</v>
          </cell>
        </row>
        <row r="6147">
          <cell r="B6147">
            <v>87434</v>
          </cell>
          <cell r="C6147" t="str">
            <v>APLICAÇÃO DE GESSO PROJETADO COM EQUIPAMENTO DE PROJEÇÃO EM PAREDES DE AMBIENTES DE ÁREA MENOR QUE 5M², DESEMPENADO (SEM TALISCAS), ESPESSURA DE 1,0CM. AF_06/2014</v>
          </cell>
          <cell r="D6147" t="str">
            <v>M2</v>
          </cell>
          <cell r="E6147" t="str">
            <v>27,72</v>
          </cell>
        </row>
        <row r="6148">
          <cell r="B6148">
            <v>87435</v>
          </cell>
          <cell r="C6148" t="str">
            <v>APLICAÇÃO DE GESSO PROJETADO COM EQUIPAMENTO DE PROJEÇÃO EM PAREDES DE AMBIENTES DE ÁREA MAIOR QUE 10M², SARRAFEADO (COM TALISCAS), ESPESSURA DE 1,0CM. AF_06/2014</v>
          </cell>
          <cell r="D6148" t="str">
            <v>M2</v>
          </cell>
          <cell r="E6148" t="str">
            <v>28,97</v>
          </cell>
        </row>
        <row r="6149">
          <cell r="B6149">
            <v>87436</v>
          </cell>
          <cell r="C6149" t="str">
            <v>APLICAÇÃO DE GESSO PROJETADO COM EQUIPAMENTO DE PROJEÇÃO EM PAREDES DE AMBIENTES DE ÁREA ENTRE 5M² E 10M², SARRAFEADO (COM TALISCAS), ESPESSURA DE 1,0CM. AF_06/2014</v>
          </cell>
          <cell r="D6149" t="str">
            <v>M2</v>
          </cell>
          <cell r="E6149" t="str">
            <v>30,44</v>
          </cell>
        </row>
        <row r="6150">
          <cell r="B6150">
            <v>87437</v>
          </cell>
          <cell r="C6150" t="str">
            <v>APLICAÇÃO DE GESSO PROJETADO COM EQUIPAMENTO DE PROJEÇÃO EM PAREDES DE AMBIENTES DE ÁREA MENOR QUE 5M², SARRAFEADO (COM TALISCAS), ESPESSURA DE 1,0CM. AF_06/2014</v>
          </cell>
          <cell r="D6150" t="str">
            <v>M2</v>
          </cell>
          <cell r="E6150" t="str">
            <v>31,47</v>
          </cell>
        </row>
        <row r="6151">
          <cell r="B6151">
            <v>87438</v>
          </cell>
          <cell r="C6151" t="str">
            <v>APLICAÇÃO DE GESSO PROJETADO COM EQUIPAMENTO DE PROJEÇÃO EM PAREDES DE AMBIENTES DE ÁREA MAIOR QUE 10M², SARRAFEADO (COM TALISCAS), ESPESSURA DE 1,5CM. AF_06/2014</v>
          </cell>
          <cell r="D6151" t="str">
            <v>M2</v>
          </cell>
          <cell r="E6151" t="str">
            <v>35,95</v>
          </cell>
        </row>
        <row r="6152">
          <cell r="B6152">
            <v>87439</v>
          </cell>
          <cell r="C6152" t="str">
            <v>APLICAÇÃO DE GESSO PROJETADO COM EQUIPAMENTO DE PROJEÇÃO EM PAREDES DE AMBIENTES DE ÁREA ENTRE 5M² E 10M², SARRAFEADO (COM TALISCAS), ESPESSURA DE 1,5CM. AF_06/2014</v>
          </cell>
          <cell r="D6152" t="str">
            <v>M2</v>
          </cell>
          <cell r="E6152" t="str">
            <v>37,81</v>
          </cell>
        </row>
        <row r="6153">
          <cell r="B6153">
            <v>87440</v>
          </cell>
          <cell r="C6153" t="str">
            <v>APLICAÇÃO DE GESSO PROJETADO COM EQUIPAMENTO DE PROJEÇÃO EM PAREDES DE AMBIENTES DE ÁREA MENOR QUE 5M², SARRAFEADO (COM TALISCAS), ESPESSURA DE 1,5CM. AF_06/2014</v>
          </cell>
          <cell r="D6153" t="str">
            <v>M2</v>
          </cell>
          <cell r="E6153" t="str">
            <v>38,67</v>
          </cell>
        </row>
        <row r="6154">
          <cell r="B6154">
            <v>87527</v>
          </cell>
          <cell r="C6154" t="str">
            <v>EMBOÇO, PARA RECEBIMENTO DE CERÂMICA, EM ARGAMASSA TRAÇO 1:2:8, PREPARO MECÂNICO COM BETONEIRA 400L, APLICADO MANUALMENTE EM FACES INTERNAS DE PAREDES, PARA AMBIENTE COM ÁREA MENOR QUE 5M2, ESPESSURA DE 20MM, COM EXECUÇÃO DE TALISCAS. AF_06/2014</v>
          </cell>
          <cell r="D6154" t="str">
            <v>M2</v>
          </cell>
          <cell r="E6154" t="str">
            <v>36,66</v>
          </cell>
        </row>
        <row r="6155">
          <cell r="B6155">
            <v>87528</v>
          </cell>
          <cell r="C6155" t="str">
            <v>EMBOÇO, PARA RECEBIMENTO DE CERÂMICA, EM ARGAMASSA TRAÇO 1:2:8, PREPARO MANUAL, APLICADO MANUALMENTE EM FACES INTERNAS DE PAREDES, PARA AMBIENTE COM ÁREA MENOR QUE 5M2, ESPESSURA DE 20MM, COM EXECUÇÃO DE TALISCAS. AF_06/2014</v>
          </cell>
          <cell r="D6155" t="str">
            <v>M2</v>
          </cell>
          <cell r="E6155" t="str">
            <v>40,94</v>
          </cell>
        </row>
        <row r="6156">
          <cell r="B6156">
            <v>87529</v>
          </cell>
          <cell r="C6156" t="str">
            <v>MASSA ÚNICA, PARA RECEBIMENTO DE PINTURA, EM ARGAMASSA TRAÇO 1:2:8, PREPARO MECÂNICO COM BETONEIRA 400L, APLICADA MANUALMENTE EM FACES INTERNAS DE PAREDES, ESPESSURA DE 20MM, COM EXECUÇÃO DE TALISCAS. AF_06/2014</v>
          </cell>
          <cell r="D6156" t="str">
            <v>M2</v>
          </cell>
          <cell r="E6156" t="str">
            <v>33,48</v>
          </cell>
        </row>
        <row r="6157">
          <cell r="B6157">
            <v>87530</v>
          </cell>
          <cell r="C6157" t="str">
            <v>MASSA ÚNICA, PARA RECEBIMENTO DE PINTURA, EM ARGAMASSA TRAÇO 1:2:8, PREPARO MANUAL, APLICADA MANUALMENTE EM FACES INTERNAS DE PAREDES, ESPESSURA DE 20MM, COM EXECUÇÃO DE TALISCAS. AF_06/2014</v>
          </cell>
          <cell r="D6157" t="str">
            <v>M2</v>
          </cell>
          <cell r="E6157" t="str">
            <v>37,76</v>
          </cell>
        </row>
        <row r="6158">
          <cell r="B6158">
            <v>87531</v>
          </cell>
          <cell r="C6158" t="str">
            <v>EMBOÇO, PARA RECEBIMENTO DE CERÂMICA, EM ARGAMASSA TRAÇO 1:2:8, PREPARO MECÂNICO COM BETONEIRA 400L, APLICADO MANUALMENTE EM FACES INTERNAS DE PAREDES, PARA AMBIENTE COM ÁREA ENTRE 5M2 E 10M2, ESPESSURA DE 20MM, COM EXECUÇÃO DE TALISCAS. AF_06/2014</v>
          </cell>
          <cell r="D6158" t="str">
            <v>M2</v>
          </cell>
          <cell r="E6158" t="str">
            <v>32,35</v>
          </cell>
        </row>
        <row r="6159">
          <cell r="B6159">
            <v>87532</v>
          </cell>
          <cell r="C6159" t="str">
            <v>EMBOÇO, PARA RECEBIMENTO DE CERÂMICA, EM ARGAMASSA TRAÇO 1:2:8, PREPARO MANUAL, APLICADO MANUALMENTE EM FACES INTERNAS DE PAREDES, PARA AMBIENTE COM ÁREA  ENTRE 5M2 E 10M2, ESPESSURA DE 20MM, COM EXECUÇÃO DE TALISCAS. AF_06/2014</v>
          </cell>
          <cell r="D6159" t="str">
            <v>M2</v>
          </cell>
          <cell r="E6159" t="str">
            <v>36,63</v>
          </cell>
        </row>
        <row r="6160">
          <cell r="B6160">
            <v>87535</v>
          </cell>
          <cell r="C6160" t="str">
            <v>EMBOÇO, PARA RECEBIMENTO DE CERÂMICA, EM ARGAMASSA TRAÇO 1:2:8, PREPARO MECÂNICO COM BETONEIRA 400L, APLICADO MANUALMENTE EM FACES INTERNAS DE PAREDES, PARA AMBIENTE COM ÁREA  MAIOR QUE 10M2, ESPESSURA DE 20MM, COM EXECUÇÃO DE TALISCAS. AF_06/2014</v>
          </cell>
          <cell r="D6160" t="str">
            <v>M2</v>
          </cell>
          <cell r="E6160" t="str">
            <v>29,18</v>
          </cell>
        </row>
        <row r="6161">
          <cell r="B6161">
            <v>87536</v>
          </cell>
          <cell r="C6161" t="str">
            <v>EMBOÇO, PARA RECEBIMENTO DE CERÂMICA, EM ARGAMASSA TRAÇO 1:2:8, PREPARO MANUAL, APLICADO MANUALMENTE EM FACES INTERNAS DE PAREDES, PARA AMBIENTE COM ÁREA  MAIOR QUE 10M2, ESPESSURA DE 20MM, COM EXECUÇÃO DE TALISCAS. AF_06/2014</v>
          </cell>
          <cell r="D6161" t="str">
            <v>M2</v>
          </cell>
          <cell r="E6161" t="str">
            <v>33,46</v>
          </cell>
        </row>
        <row r="6162">
          <cell r="B6162">
            <v>87537</v>
          </cell>
          <cell r="C6162"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D6162" t="str">
            <v>M2</v>
          </cell>
          <cell r="E6162" t="str">
            <v>85,52</v>
          </cell>
        </row>
        <row r="6163">
          <cell r="B6163">
            <v>87538</v>
          </cell>
          <cell r="C6163" t="str">
            <v>MASSA ÚNICA, PARA RECEBIMENTO DE PINTURA, EM ARGAMASSA INDUSTRIALIZADA, PREPARO MECÂNICO, APLICADO COM EQUIPAMENTO DE MISTURA E PROJEÇÃO DE 1,5 M3/H DE ARGAMASSA EM FACES INTERNAS DE PAREDES, ESPESSURA DE 20MM, COM EXECUÇÃO DE TALISCAS. AF_06/2014</v>
          </cell>
          <cell r="D6163" t="str">
            <v>M2</v>
          </cell>
          <cell r="E6163" t="str">
            <v>82,80</v>
          </cell>
        </row>
        <row r="6164">
          <cell r="B6164">
            <v>87539</v>
          </cell>
          <cell r="C6164"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D6164" t="str">
            <v>M2</v>
          </cell>
          <cell r="E6164" t="str">
            <v>81,83</v>
          </cell>
        </row>
        <row r="6165">
          <cell r="B6165">
            <v>87541</v>
          </cell>
          <cell r="C6165"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D6165" t="str">
            <v>M2</v>
          </cell>
          <cell r="E6165" t="str">
            <v>79,12</v>
          </cell>
        </row>
        <row r="6166">
          <cell r="B6166">
            <v>87543</v>
          </cell>
          <cell r="C6166" t="str">
            <v>MASSA ÚNICA, PARA RECEBIMENTO DE PINTURA OU CERÂMICA, ARGAMASSA INDUSTRIALIZADA, PREPARO MECÂNICO, APLICADO COM EQUIPAMENTO DE MISTURA E PROJEÇÃO DE 1,5 M3/H EM FACES INTERNAS DE PAREDES, ESPESSURA DE 5MM, SEM EXECUÇÃO DE TALISCAS. AF_06/2014</v>
          </cell>
          <cell r="D6166" t="str">
            <v>M2</v>
          </cell>
          <cell r="E6166" t="str">
            <v>26,62</v>
          </cell>
        </row>
        <row r="6167">
          <cell r="B6167">
            <v>87545</v>
          </cell>
          <cell r="C6167" t="str">
            <v>EMBOÇO, PARA RECEBIMENTO DE CERÂMICA, EM ARGAMASSA TRAÇO 1:2:8, PREPARO MECÂNICO COM BETONEIRA 400L, APLICADO MANUALMENTE EM FACES INTERNAS DE PAREDES, PARA AMBIENTE COM ÁREA MENOR QUE 5M2, ESPESSURA DE 10MM, COM EXECUÇÃO DE TALISCAS. AF_06/2014</v>
          </cell>
          <cell r="D6167" t="str">
            <v>M2</v>
          </cell>
          <cell r="E6167" t="str">
            <v>24,55</v>
          </cell>
        </row>
        <row r="6168">
          <cell r="B6168">
            <v>87546</v>
          </cell>
          <cell r="C6168" t="str">
            <v>EMBOÇO, PARA RECEBIMENTO DE CERÂMICA, EM ARGAMASSA TRAÇO 1:2:8, PREPARO MANUAL, APLICADO MANUALMENTE EM FACES INTERNAS DE PAREDES, PARA AMBIENTE COM ÁREA MENOR QUE 5M2, ESPESSURA DE 10MM, COM EXECUÇÃO DE TALISCAS. AF_06/2014</v>
          </cell>
          <cell r="D6168" t="str">
            <v>M2</v>
          </cell>
          <cell r="E6168" t="str">
            <v>26,97</v>
          </cell>
        </row>
        <row r="6169">
          <cell r="B6169">
            <v>87547</v>
          </cell>
          <cell r="C6169" t="str">
            <v>MASSA ÚNICA, PARA RECEBIMENTO DE PINTURA, EM ARGAMASSA TRAÇO 1:2:8, PREPARO MECÂNICO COM BETONEIRA 400L, APLICADA MANUALMENTE EM FACES INTERNAS DE PAREDES, ESPESSURA DE 10MM, COM EXECUÇÃO DE TALISCAS. AF_06/2014</v>
          </cell>
          <cell r="D6169" t="str">
            <v>M2</v>
          </cell>
          <cell r="E6169" t="str">
            <v>21,40</v>
          </cell>
        </row>
        <row r="6170">
          <cell r="B6170">
            <v>87548</v>
          </cell>
          <cell r="C6170" t="str">
            <v>MASSA ÚNICA, PARA RECEBIMENTO DE PINTURA, EM ARGAMASSA TRAÇO 1:2:8, PREPARO MANUAL, APLICADA MANUALMENTE EM FACES INTERNAS DE PAREDES, ESPESSURA DE 10MM, COM EXECUÇÃO DE TALISCAS. AF_06/2014</v>
          </cell>
          <cell r="D6170" t="str">
            <v>M2</v>
          </cell>
          <cell r="E6170" t="str">
            <v>23,82</v>
          </cell>
        </row>
        <row r="6171">
          <cell r="B6171">
            <v>87549</v>
          </cell>
          <cell r="C6171" t="str">
            <v>EMBOÇO, PARA RECEBIMENTO DE CERÂMICA, EM ARGAMASSA TRAÇO 1:2:8, PREPARO MECÂNICO COM BETONEIRA 400L, APLICADO MANUALMENTE EM FACES INTERNAS DE PAREDES, PARA AMBIENTE COM ÁREA ENTRE 5M2 E 10M2, ESPESSURA DE 10MM, COM EXECUÇÃO DE TALISCAS. AF_06/2014</v>
          </cell>
          <cell r="D6171" t="str">
            <v>M2</v>
          </cell>
          <cell r="E6171" t="str">
            <v>20,25</v>
          </cell>
        </row>
        <row r="6172">
          <cell r="B6172">
            <v>87550</v>
          </cell>
          <cell r="C6172" t="str">
            <v>EMBOÇO, PARA RECEBIMENTO DE CERÂMICA, EM ARGAMASSA TRAÇO 1:2:8, PREPARO MANUAL, APLICADO MANUALMENTE EM FACES INTERNAS DE PAREDES, PARA AMBIENTE COM ÁREA ENTRE 5M2 E 10M2, ESPESSURA DE 10MM, COM EXECUÇÃO DE TALISCAS. AF_06/2014</v>
          </cell>
          <cell r="D6172" t="str">
            <v>M2</v>
          </cell>
          <cell r="E6172" t="str">
            <v>22,67</v>
          </cell>
        </row>
        <row r="6173">
          <cell r="B6173">
            <v>87553</v>
          </cell>
          <cell r="C6173" t="str">
            <v>EMBOÇO, PARA RECEBIMENTO DE CERÂMICA, EM ARGAMASSA TRAÇO 1:2:8, PREPARO MECÂNICO COM BETONEIRA 400L, APLICADO MANUALMENTE EM FACES INTERNAS DE PAREDES, PARA AMBIENTE COM ÁREA MAIOR QUE 10M2, ESPESSURA DE 10MM, COM EXECUÇÃO DE TALISCAS. AF_06/2014</v>
          </cell>
          <cell r="D6173" t="str">
            <v>M2</v>
          </cell>
          <cell r="E6173" t="str">
            <v>17,07</v>
          </cell>
        </row>
        <row r="6174">
          <cell r="B6174">
            <v>87554</v>
          </cell>
          <cell r="C6174" t="str">
            <v>EMBOÇO, PARA RECEBIMENTO DE CERÂMICA, EM ARGAMASSA TRAÇO 1:2:8, PREPARO MANUAL, APLICADO MANUALMENTE EM FACES INTERNAS DE PAREDES, PARA AMBIENTE COM ÁREA MAIOR QUE 10M2, ESPESSURA DE 10MM, COM EXECUÇÃO DE TALISCAS. AF_06/2014</v>
          </cell>
          <cell r="D6174" t="str">
            <v>M2</v>
          </cell>
          <cell r="E6174" t="str">
            <v>19,49</v>
          </cell>
        </row>
        <row r="6175">
          <cell r="B6175">
            <v>87555</v>
          </cell>
          <cell r="C6175"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D6175" t="str">
            <v>M2</v>
          </cell>
          <cell r="E6175" t="str">
            <v>51,25</v>
          </cell>
        </row>
        <row r="6176">
          <cell r="B6176">
            <v>87556</v>
          </cell>
          <cell r="C6176" t="str">
            <v>MASSA ÚNICA, PARA RECEBIMENTO DE PINTURA, EM ARGAMASSA INDUSTRIALIZADA, PREPARO MECÂNICO, APLICADO COM EQUIPAMENTO DE MISTURA E PROJEÇÃO DE 1,5 M3/H DE ARGAMASSA EM FACES INTERNAS DE PAREDES, ESPESSURA DE 10MM, COM EXECUÇÃO DE TALISCAS. AF_06/2014</v>
          </cell>
          <cell r="D6176" t="str">
            <v>M2</v>
          </cell>
          <cell r="E6176" t="str">
            <v>48,55</v>
          </cell>
        </row>
        <row r="6177">
          <cell r="B6177">
            <v>87557</v>
          </cell>
          <cell r="C6177"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D6177" t="str">
            <v>M2</v>
          </cell>
          <cell r="E6177" t="str">
            <v>47,57</v>
          </cell>
        </row>
        <row r="6178">
          <cell r="B6178">
            <v>87559</v>
          </cell>
          <cell r="C6178"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D6178" t="str">
            <v>M2</v>
          </cell>
          <cell r="E6178" t="str">
            <v>44,85</v>
          </cell>
        </row>
        <row r="6179">
          <cell r="B6179">
            <v>87561</v>
          </cell>
          <cell r="C6179" t="str">
            <v>MASSA ÚNICA, PARA RECEBIMENTO DE PINTURA OU CERÂMICA, EM ARGAMASSA INDUSTRIALIZADA, PREPARO MECÂNICO, APLICADO COM EQUIPAMENTO DE MISTURA E PROJEÇÃO DE 1,5 M3/H DE ARGAMASSA EM FACES INTERNAS DE PAREDES, ESPESSURA DE 10MM, SEM EXECUÇÃO DE TALISCAS. AF_06/2014</v>
          </cell>
          <cell r="D6179" t="str">
            <v>M2</v>
          </cell>
          <cell r="E6179" t="str">
            <v>47,81</v>
          </cell>
        </row>
        <row r="6180">
          <cell r="B6180">
            <v>87775</v>
          </cell>
          <cell r="C6180" t="str">
            <v>EMBOÇO OU MASSA ÚNICA EM ARGAMASSA TRAÇO 1:2:8, PREPARO MECÂNICO COM BETONEIRA 400 L, APLICADA MANUALMENTE EM PANOS DE FACHADA COM PRESENÇA DE VÃOS, ESPESSURA DE 25 MM. AF_06/2014</v>
          </cell>
          <cell r="D6180" t="str">
            <v>M2</v>
          </cell>
          <cell r="E6180" t="str">
            <v>51,69</v>
          </cell>
        </row>
        <row r="6181">
          <cell r="B6181">
            <v>87777</v>
          </cell>
          <cell r="C6181" t="str">
            <v>EMBOÇO OU MASSA ÚNICA EM ARGAMASSA TRAÇO 1:2:8, PREPARO MANUAL, APLICADA MANUALMENTE EM PANOS DE FACHADA COM PRESENÇA DE VÃOS, ESPESSURA DE 25 MM. AF_06/2014</v>
          </cell>
          <cell r="D6181" t="str">
            <v>M2</v>
          </cell>
          <cell r="E6181" t="str">
            <v>55,26</v>
          </cell>
        </row>
        <row r="6182">
          <cell r="B6182">
            <v>87778</v>
          </cell>
          <cell r="C6182" t="str">
            <v>EMBOÇO OU MASSA ÚNICA EM ARGAMASSA INDUSTRIALIZADA, PREPARO MECÂNICO E APLICAÇÃO COM EQUIPAMENTO DE MISTURA E PROJEÇÃO DE 1,5 M3/H DE ARGAMASSA EM PANOS DE FACHADA COM PRESENÇA DE VÃOS, ESPESSURA DE 25 MM. AF_06/2014</v>
          </cell>
          <cell r="D6182" t="str">
            <v>M2</v>
          </cell>
          <cell r="E6182" t="str">
            <v>90,16</v>
          </cell>
        </row>
        <row r="6183">
          <cell r="B6183">
            <v>87779</v>
          </cell>
          <cell r="C6183" t="str">
            <v>EMBOÇO OU MASSA ÚNICA EM ARGAMASSA TRAÇO 1:2:8, PREPARO MECÂNICO COM BETONEIRA 400 L, APLICADA MANUALMENTE EM PANOS DE FACHADA COM PRESENÇA DE VÃOS, ESPESSURA DE 35 MM. AF_06/2014</v>
          </cell>
          <cell r="D6183" t="str">
            <v>M2</v>
          </cell>
          <cell r="E6183" t="str">
            <v>60,59</v>
          </cell>
        </row>
        <row r="6184">
          <cell r="B6184">
            <v>87781</v>
          </cell>
          <cell r="C6184" t="str">
            <v>EMBOÇO OU MASSA ÚNICA EM ARGAMASSA TRAÇO 1:2:8, PREPARO MANUAL, APLICADA MANUALMENTE EM PANOS DE FACHADA COM PRESENÇA DE VÃOS, ESPESSURA DE 35 MM. AF_06/2014</v>
          </cell>
          <cell r="D6184" t="str">
            <v>M2</v>
          </cell>
          <cell r="E6184" t="str">
            <v>65,38</v>
          </cell>
        </row>
        <row r="6185">
          <cell r="B6185">
            <v>87783</v>
          </cell>
          <cell r="C6185" t="str">
            <v>EMBOÇO OU MASSA ÚNICA EM ARGAMASSA INDUSTRIALIZADA, PREPARO MECÂNICO E APLICAÇÃO COM EQUIPAMENTO DE MISTURA E PROJEÇÃO DE 1,5 M3/H DE ARGAMASSA EM PANOS DE FACHADA COM PRESENÇA DE VÃOS, ESPESSURA DE 35 MM. AF_06/2014</v>
          </cell>
          <cell r="D6185" t="str">
            <v>M2</v>
          </cell>
          <cell r="E6185" t="str">
            <v>113,93</v>
          </cell>
        </row>
        <row r="6186">
          <cell r="B6186">
            <v>87784</v>
          </cell>
          <cell r="C6186" t="str">
            <v>EMBOÇO OU MASSA ÚNICA EM ARGAMASSA TRAÇO 1:2:8, PREPARO MECÂNICO COM BETONEIRA 400 L, APLICADA MANUALMENTE EM PANOS DE FACHADA COM PRESENÇA DE VÃOS, ESPESSURA DE 45 MM. AF_06/2014</v>
          </cell>
          <cell r="D6186" t="str">
            <v>M2</v>
          </cell>
          <cell r="E6186" t="str">
            <v>69,48</v>
          </cell>
        </row>
        <row r="6187">
          <cell r="B6187">
            <v>87786</v>
          </cell>
          <cell r="C6187" t="str">
            <v>EMBOÇO OU MASSA ÚNICA EM ARGAMASSA TRAÇO 1:2:8, PREPARO MANUAL, APLICADA MANUALMENTE EM PANOS DE FACHADA COM PRESENÇA DE VÃOS, ESPESSURA DE 45 MM. AF_06/2014</v>
          </cell>
          <cell r="D6187" t="str">
            <v>M2</v>
          </cell>
          <cell r="E6187" t="str">
            <v>75,48</v>
          </cell>
        </row>
        <row r="6188">
          <cell r="B6188">
            <v>87787</v>
          </cell>
          <cell r="C6188" t="str">
            <v>EMBOÇO OU MASSA ÚNICA EM ARGAMASSA INDUSTRIALIZADA, PREPARO MECÂNICO E APLICAÇÃO COM EQUIPAMENTO DE MISTURA E PROJEÇÃO DE 1,5 M3/H DE ARGAMASSA EM PANOS DE FACHADA COM PRESENÇA DE VÃOS, ESPESSURA DE 45 MM. AF_06/2014</v>
          </cell>
          <cell r="D6188" t="str">
            <v>M2</v>
          </cell>
          <cell r="E6188" t="str">
            <v>137,71</v>
          </cell>
        </row>
        <row r="6189">
          <cell r="B6189">
            <v>87788</v>
          </cell>
          <cell r="C6189" t="str">
            <v>EMBOÇO OU MASSA ÚNICA EM ARGAMASSA TRAÇO 1:2:8, PREPARO MECÂNICO COM BETONEIRA 400 L, APLICADA MANUALMENTE EM PANOS DE FACHADA COM PRESENÇA DE VÃOS, ESPESSURA MAIOR OU IGUAL A 50 MM. AF_06/2014</v>
          </cell>
          <cell r="D6189" t="str">
            <v>M2</v>
          </cell>
          <cell r="E6189" t="str">
            <v>87,97</v>
          </cell>
        </row>
        <row r="6190">
          <cell r="B6190">
            <v>87790</v>
          </cell>
          <cell r="C6190" t="str">
            <v>EMBOÇO OU MASSA ÚNICA EM ARGAMASSA TRAÇO 1:2:8, PREPARO MANUAL, APLICADA MANUALMENTE EM PANOS DE FACHADA COM PRESENÇA DE VÃOS, ESPESSURA MAIOR OU IGUAL A 50 MM. AF_06/2014</v>
          </cell>
          <cell r="D6190" t="str">
            <v>M2</v>
          </cell>
          <cell r="E6190" t="str">
            <v>94,58</v>
          </cell>
        </row>
        <row r="6191">
          <cell r="B6191">
            <v>87791</v>
          </cell>
          <cell r="C6191" t="str">
            <v>EMBOÇO OU MASSA ÚNICA EM ARGAMASSA INDUSTRIALIZADA, PREPARO MECÂNICO E APLICAÇÃO COM EQUIPAMENTO DE MISTURA E PROJEÇÃO DE 1,5 M3/H DE ARGAMASSA EM PANOS DE FACHADA COM PRESENÇA DE VÃOS, ESPESSURA MAIOR OU IGUAL A 50 MM. AF_06/2014</v>
          </cell>
          <cell r="D6191" t="str">
            <v>M2</v>
          </cell>
          <cell r="E6191" t="str">
            <v>159,97</v>
          </cell>
        </row>
        <row r="6192">
          <cell r="B6192">
            <v>87792</v>
          </cell>
          <cell r="C6192" t="str">
            <v>EMBOÇO OU MASSA ÚNICA EM ARGAMASSA TRAÇO 1:2:8, PREPARO MECÂNICO COM BETONEIRA 400 L, APLICADA MANUALMENTE EM PANOS CEGOS DE FACHADA (SEM PRESENÇA DE VÃOS), ESPESSURA DE 25 MM. AF_06/2014</v>
          </cell>
          <cell r="D6192" t="str">
            <v>M2</v>
          </cell>
          <cell r="E6192" t="str">
            <v>35,82</v>
          </cell>
        </row>
        <row r="6193">
          <cell r="B6193">
            <v>87794</v>
          </cell>
          <cell r="C6193" t="str">
            <v>EMBOÇO OU MASSA ÚNICA EM ARGAMASSA TRAÇO 1:2:8, PREPARO MANUAL, APLICADA MANUALMENTE EM PANOS CEGOS DE FACHADA (SEM PRESENÇA DE VÃOS), ESPESSURA DE 25 MM. AF_06/2014</v>
          </cell>
          <cell r="D6193" t="str">
            <v>M2</v>
          </cell>
          <cell r="E6193" t="str">
            <v>39,15</v>
          </cell>
        </row>
        <row r="6194">
          <cell r="B6194">
            <v>87795</v>
          </cell>
          <cell r="C6194" t="str">
            <v>EMBOÇO OU MASSA ÚNICA EM ARGAMASSA INDUSTRIALIZADA, PREPARO MECÂNICO E APLICAÇÃO COM EQUIPAMENTO DE MISTURA E PROJEÇÃO DE 1,5 M3/H DE ARGAMASSA EM PANOS CEGOS DE FACHADA (SEM PRESENÇA DE VÃOS), ESPESSURA DE 25 MM. AF_06/2014</v>
          </cell>
          <cell r="D6194" t="str">
            <v>M2</v>
          </cell>
          <cell r="E6194" t="str">
            <v>71,37</v>
          </cell>
        </row>
        <row r="6195">
          <cell r="B6195">
            <v>87797</v>
          </cell>
          <cell r="C6195" t="str">
            <v>EMBOÇO OU MASSA ÚNICA EM ARGAMASSA TRAÇO 1:2:8, PREPARO MECÂNICO COM BETONEIRA 400 L, APLICADA MANUALMENTE EM PANOS CEGOS DE FACHADA (SEM PRESENÇA DE VÃOS), ESPESSURA DE 35 MM. AF_06/2014</v>
          </cell>
          <cell r="D6195" t="str">
            <v>M2</v>
          </cell>
          <cell r="E6195" t="str">
            <v>44,33</v>
          </cell>
        </row>
        <row r="6196">
          <cell r="B6196">
            <v>87799</v>
          </cell>
          <cell r="C6196" t="str">
            <v>EMBOÇO OU MASSA ÚNICA EM ARGAMASSA TRAÇO 1:2:8, PREPARO MANUAL, APLICADA MANUALMENTE EM PANOS CEGOS DE FACHADA (SEM PRESENÇA DE VÃOS), ESPESSURA DE 35 MM. AF_06/2014</v>
          </cell>
          <cell r="D6196" t="str">
            <v>M2</v>
          </cell>
          <cell r="E6196" t="str">
            <v>48,80</v>
          </cell>
        </row>
        <row r="6197">
          <cell r="B6197">
            <v>87800</v>
          </cell>
          <cell r="C6197" t="str">
            <v>EMBOÇO OU MASSA ÚNICA EM ARGAMASSA INDUSTRIALIZADA, PREPARO MECÂNICO E APLICAÇÃO COM EQUIPAMENTO DE MISTURA E PROJEÇÃO DE 1,5 M3/H DE ARGAMASSA EM PANOS CEGOS DE FACHADA (SEM PRESENÇA DE VÃOS), ESPESSURA DE 35 MM. AF_06/2014</v>
          </cell>
          <cell r="D6197" t="str">
            <v>M2</v>
          </cell>
          <cell r="E6197" t="str">
            <v>93,79</v>
          </cell>
        </row>
        <row r="6198">
          <cell r="B6198">
            <v>87801</v>
          </cell>
          <cell r="C6198" t="str">
            <v>EMBOÇO OU MASSA ÚNICA EM ARGAMASSA TRAÇO 1:2:8, PREPARO MECÂNICO COM BETONEIRA 400 L, APLICADA MANUALMENTE EM PANOS CEGOS DE FACHADA (SEM PRESENÇA DE VÃOS), ESPESSURA DE 45 MM. AF_06/2014</v>
          </cell>
          <cell r="D6198" t="str">
            <v>M2</v>
          </cell>
          <cell r="E6198" t="str">
            <v>52,84</v>
          </cell>
        </row>
        <row r="6199">
          <cell r="B6199">
            <v>87803</v>
          </cell>
          <cell r="C6199" t="str">
            <v>EMBOÇO OU MASSA ÚNICA EM ARGAMASSA TRAÇO 1:2:8, PREPARO MANUAL, APLICADA MANUALMENTE EM PANOS CEGOS DE FACHADA (SEM PRESENÇA DE VÃOS), ESPESSURA DE 45 MM. AF_06/2014</v>
          </cell>
          <cell r="D6199" t="str">
            <v>M2</v>
          </cell>
          <cell r="E6199" t="str">
            <v>58,45</v>
          </cell>
        </row>
        <row r="6200">
          <cell r="B6200">
            <v>87804</v>
          </cell>
          <cell r="C6200" t="str">
            <v>EMBOÇO OU MASSA ÚNICA EM ARGAMASSA INDUSTRIALIZADA, PREPARO MECÂNICO E APLICAÇÃO COM EQUIPAMENTO DE MISTURA E PROJEÇÃO DE 1,5 M3/H DE ARGAMASSA EM PANOS CEGOS DE FACHADA (SEM PRESENÇA DE VÃOS), ESPESSURA DE 45 MM. AF_06/2014</v>
          </cell>
          <cell r="D6200" t="str">
            <v>M2</v>
          </cell>
          <cell r="E6200" t="str">
            <v>116,22</v>
          </cell>
        </row>
        <row r="6201">
          <cell r="B6201">
            <v>87805</v>
          </cell>
          <cell r="C6201" t="str">
            <v>EMBOÇO OU MASSA ÚNICA EM ARGAMASSA TRAÇO 1:2:8, PREPARO MECÂNICO COM BETONEIRA 400 L, APLICADA MANUALMENTE EM PANOS CEGOS DE FACHADA (SEM PRESENÇA DE VÃOS), ESPESSURA MAIOR OU IGUAL A 50 MM. AF_06/2014</v>
          </cell>
          <cell r="D6201" t="str">
            <v>M2</v>
          </cell>
          <cell r="E6201" t="str">
            <v>60,32</v>
          </cell>
        </row>
        <row r="6202">
          <cell r="B6202">
            <v>87807</v>
          </cell>
          <cell r="C6202" t="str">
            <v>EMBOÇO OU MASSA ÚNICA EM ARGAMASSA TRAÇO 1:2:8, PREPARO MANUAL, APLICADA MANUALMENTE EM PANOS CEGOS DE FACHADA (SEM PRESENÇA DE VÃOS), ESPESSURA MAIOR OU IGUAL A 50 MM. AF_06/2014</v>
          </cell>
          <cell r="D6202" t="str">
            <v>M2</v>
          </cell>
          <cell r="E6202" t="str">
            <v>66,50</v>
          </cell>
        </row>
        <row r="6203">
          <cell r="B6203">
            <v>87808</v>
          </cell>
          <cell r="C6203" t="str">
            <v>EMBOÇO OU MASSA ÚNICA EM ARGAMASSA INDUSTRIALIZADA, PREPARO MECÂNICO E APLICAÇÃO COM EQUIPAMENTO DE MISTURA E PROJEÇÃO DE 1,5 M3/H DE ARGAMASSA EM PANOS CEGOS DE FACHADA (SEM PRESENÇA DE VÃOS), ESPESSURA MAIOR OU IGUAL A 50 MM. AF_06/2014</v>
          </cell>
          <cell r="D6203" t="str">
            <v>M2</v>
          </cell>
          <cell r="E6203" t="str">
            <v>127,03</v>
          </cell>
        </row>
        <row r="6204">
          <cell r="B6204">
            <v>87809</v>
          </cell>
          <cell r="C6204" t="str">
            <v>EMBOÇO OU MASSA ÚNICA EM ARGAMASSA TRAÇO 1:2:8, PREPARO MECÂNICO COM BETONEIRA 400 L, APLICADA MANUALMENTE EM SUPERFÍCIES EXTERNAS DA SACADA, ESPESSURA DE 25 MM, SEM USO DE TELA METÁLICA DE REFORÇO CONTRA FISSURAÇÃO. AF_06/2014</v>
          </cell>
          <cell r="D6204" t="str">
            <v>M2</v>
          </cell>
          <cell r="E6204" t="str">
            <v>77,87</v>
          </cell>
        </row>
        <row r="6205">
          <cell r="B6205">
            <v>87811</v>
          </cell>
          <cell r="C6205" t="str">
            <v>EMBOÇO OU MASSA ÚNICA EM ARGAMASSA TRAÇO 1:2:8, PREPARO MANUAL, APLICADA MANUALMENTE EM SUPERFÍCIES EXTERNAS DA SACADA, ESPESSURA DE 25 MM, SEM USO DE TELA METÁLICA DE REFORÇO CONTRA FISSURAÇÃO. AF_06/2014</v>
          </cell>
          <cell r="D6205" t="str">
            <v>M2</v>
          </cell>
          <cell r="E6205" t="str">
            <v>81,20</v>
          </cell>
        </row>
        <row r="6206">
          <cell r="B6206">
            <v>87812</v>
          </cell>
          <cell r="C6206" t="str">
            <v>EMBOÇO OU MASSA ÚNICA EM ARGAMASSA INDUSTRIALIZADA, PREPARO MECÂNICO E APLICAÇÃO COM EQUIPAMENTO DE MISTURA E PROJEÇÃO DE 1,5 M3/H EM SUPERFÍCIES EXTERNAS DA SACADA, ESPESSURA 25 MM, SEM USO DE TELA METÁLICA. AF_06/2014</v>
          </cell>
          <cell r="D6206" t="str">
            <v>M2</v>
          </cell>
          <cell r="E6206" t="str">
            <v>113,00</v>
          </cell>
        </row>
        <row r="6207">
          <cell r="B6207">
            <v>87813</v>
          </cell>
          <cell r="C6207" t="str">
            <v>EMBOÇO OU MASSA ÚNICA EM ARGAMASSA TRAÇO 1:2:8, PREPARO MECÂNICO COM BETONEIRA 400 L, APLICADA MANUALMENTE EM SUPERFÍCIES EXTERNAS DA SACADA, ESPESSURA DE 35 MM, SEM USO DE TELA METÁLICA DE REFORÇO CONTRA FISSURAÇÃO. AF_06/2014</v>
          </cell>
          <cell r="D6207" t="str">
            <v>M2</v>
          </cell>
          <cell r="E6207" t="str">
            <v>86,37</v>
          </cell>
        </row>
        <row r="6208">
          <cell r="B6208">
            <v>87815</v>
          </cell>
          <cell r="C6208" t="str">
            <v>EMBOÇO OU MASSA ÚNICA EM ARGAMASSA TRAÇO 1:2:8, PREPARO MANUAL, APLICADA MANUALMENTE EM SUPERFÍCIES EXTERNAS DA SACADA, ESPESSURA DE 35 MM, SEM USO DE TELA METÁLICA DE REFORÇO CONTRA FISSURAÇÃO. AF_06/2014</v>
          </cell>
          <cell r="D6208" t="str">
            <v>M2</v>
          </cell>
          <cell r="E6208" t="str">
            <v>90,84</v>
          </cell>
        </row>
        <row r="6209">
          <cell r="B6209">
            <v>87816</v>
          </cell>
          <cell r="C6209" t="str">
            <v>EMBOÇO OU MASSA ÚNICA EM ARGAMASSA INDUSTRIALIZADA, PREPARO MECÂNICO E APLICAÇÃO COM EQUIPAMENTO DE MISTURA E PROJEÇÃO DE 1,5 M3/H EM SUPERFÍCIES EXTERNAS DA SACADA, ESPESSURA 35 MM, SEM USO DE TELA METÁLICA. AF_06/2014</v>
          </cell>
          <cell r="D6209" t="str">
            <v>M2</v>
          </cell>
          <cell r="E6209" t="str">
            <v>135,44</v>
          </cell>
        </row>
        <row r="6210">
          <cell r="B6210">
            <v>87817</v>
          </cell>
          <cell r="C6210" t="str">
            <v>EMBOÇO OU MASSA ÚNICA EM ARGAMASSA TRAÇO 1:2:8, PREPARO MECÂNICO COM BETONEIRA 400 L, APLICADA MANUALMENTE EM SUPERFÍCIES EXTERNAS DA SACADA, ESPESSURA DE 45 MM, SEM USO DE TELA METÁLICA DE REFORÇO CONTRA FISSURAÇÃO. AF_06/2014</v>
          </cell>
          <cell r="D6210" t="str">
            <v>M2</v>
          </cell>
          <cell r="E6210" t="str">
            <v>94,49</v>
          </cell>
        </row>
        <row r="6211">
          <cell r="B6211">
            <v>87819</v>
          </cell>
          <cell r="C6211" t="str">
            <v>EMBOÇO OU MASSA ÚNICA EM ARGAMASSA TRAÇO 1:2:8, PREPARO MANUAL, APLICADA MANUALMENTE EM SUPERFÍCIES EXTERNAS DA SACADA, ESPESSURA DE 45 MM, SEM USO DE TELA METÁLICA DE REFORÇO CONTRA FISSURAÇÃO. AF_06/2014</v>
          </cell>
          <cell r="D6211" t="str">
            <v>M2</v>
          </cell>
          <cell r="E6211" t="str">
            <v>100,10</v>
          </cell>
        </row>
        <row r="6212">
          <cell r="B6212">
            <v>87820</v>
          </cell>
          <cell r="C6212" t="str">
            <v>EMBOÇO OU MASSA ÚNICA EM ARGAMASSA INDUSTRIALIZADA, PREPARO MECÂNICO E APLICAÇÃO COM EQUIPAMENTO DE MISTURA E PROJEÇÃO DE 1,5 M3/H EM SUPERFÍCIES EXTERNAS DA SACADA, ESPESSURA 45 MM, SEM USO DE TELA METÁLICA. AF_06/2014</v>
          </cell>
          <cell r="D6212" t="str">
            <v>M2</v>
          </cell>
          <cell r="E6212" t="str">
            <v>157,86</v>
          </cell>
        </row>
        <row r="6213">
          <cell r="B6213">
            <v>87821</v>
          </cell>
          <cell r="C6213" t="str">
            <v>EMBOÇO OU MASSA ÚNICA EM ARGAMASSA TRAÇO 1:2:8, PREPARO MECÂNICO COM BETONEIRA 400 L, APLICADA MANUALMENTE EM SUPERFÍCIES EXTERNAS DA SACADA, ESPESSURA MAIOR OU IGUAL A 50 MM, SEM USO DE TELA METÁLICA DE REFORÇO CONTRA FISSURAÇÃO. AF_06/2014</v>
          </cell>
          <cell r="D6213" t="str">
            <v>M2</v>
          </cell>
          <cell r="E6213" t="str">
            <v>134,55</v>
          </cell>
        </row>
        <row r="6214">
          <cell r="B6214">
            <v>87823</v>
          </cell>
          <cell r="C6214" t="str">
            <v>EMBOÇO OU MASSA ÚNICA EM ARGAMASSA TRAÇO 1:2:8, PREPARO MANUAL, APLICADA MANUALMENTE EM SUPERFÍCIES EXTERNAS DA SACADA, ESPESSURA MAIOR OU IGUAL A 50 MM, SEM USO DE TELA METÁLICA DE REFORÇO CONTRA FISSURAÇÃO. AF_06/2014</v>
          </cell>
          <cell r="D6214" t="str">
            <v>M2</v>
          </cell>
          <cell r="E6214" t="str">
            <v>140,73</v>
          </cell>
        </row>
        <row r="6215">
          <cell r="B6215">
            <v>87824</v>
          </cell>
          <cell r="C6215" t="str">
            <v>EMBOÇO OU MASSA ÚNICA EM ARGAMASSA INDUSTRIALIZADA, PREPARO MECÂNICO E APLICAÇÃO COM EQUIPAMENTO DE MISTURA E PROJEÇÃO DE 1,5 M3/H EM SUPERFÍCIES EXTERNAS DA SACADA, ESPESSURA MAIOR OU IGUAL A 50 MM, SEM USO DE TELA METÁLICA. AF_06/2014</v>
          </cell>
          <cell r="D6215" t="str">
            <v>M2</v>
          </cell>
          <cell r="E6215" t="str">
            <v>200,86</v>
          </cell>
        </row>
        <row r="6216">
          <cell r="B6216">
            <v>87825</v>
          </cell>
          <cell r="C6216" t="str">
            <v>EMBOÇO OU MASSA ÚNICA EM ARGAMASSA TRAÇO 1:2:8, PREPARO MECÂNICO COM BETONEIRA 400 L, APLICADA MANUALMENTE NAS PAREDES INTERNAS DA SACADA, ESPESSURA DE 25 MM, SEM USO DE TELA METÁLICA DE REFORÇO CONTRA FISSURAÇÃO. AF_06/2014</v>
          </cell>
          <cell r="D6216" t="str">
            <v>M2</v>
          </cell>
          <cell r="E6216" t="str">
            <v>62,85</v>
          </cell>
        </row>
        <row r="6217">
          <cell r="B6217">
            <v>87827</v>
          </cell>
          <cell r="C6217" t="str">
            <v>EMBOÇO OU MASSA ÚNICA EM ARGAMASSA TRAÇO 1:2:8, PREPARO MANUAL, APLICADA MANUALMENTE NAS PAREDES INTERNAS DA SACADA, ESPESSURA DE 25 MM, SEM USO DE TELA METÁLICA DE REFORÇO CONTRA FISSURAÇÃO. AF_06/2014</v>
          </cell>
          <cell r="D6217" t="str">
            <v>M2</v>
          </cell>
          <cell r="E6217" t="str">
            <v>66,94</v>
          </cell>
        </row>
        <row r="6218">
          <cell r="B6218">
            <v>87828</v>
          </cell>
          <cell r="C6218" t="str">
            <v>EMBOÇO OU MASSA ÚNICA EM ARGAMASSA INDUSTRIALIZADA, PREPARO MECÂNICO E APLICAÇÃO COM EQUIPAMENTO DE MISTURA E PROJEÇÃO DE 1,5 M3/H NAS PAREDES INTERNAS DA SACADA, ESPESSURA 25 MM, SEM USO DE TELA METÁLICA. AF_06/2014</v>
          </cell>
          <cell r="D6218" t="str">
            <v>M2</v>
          </cell>
          <cell r="E6218" t="str">
            <v>107,58</v>
          </cell>
        </row>
        <row r="6219">
          <cell r="B6219">
            <v>87829</v>
          </cell>
          <cell r="C6219" t="str">
            <v>EMBOÇO OU MASSA ÚNICA EM ARGAMASSA TRAÇO 1:2:8, PREPARO MECÂNICO COM BETONEIRA 400 L, APLICADA MANUALMENTE NAS PAREDES INTERNAS DA SACADA, ESPESSURA DE 35 MM, SEM USO DE TELA METÁLICA DE REFORÇO CONTRA FISSURAÇÃO. AF_06/2014</v>
          </cell>
          <cell r="D6219" t="str">
            <v>M2</v>
          </cell>
          <cell r="E6219" t="str">
            <v>72,53</v>
          </cell>
        </row>
        <row r="6220">
          <cell r="B6220">
            <v>87831</v>
          </cell>
          <cell r="C6220" t="str">
            <v>EMBOÇO OU MASSA ÚNICA EM ARGAMASSA TRAÇO 1:2:8, PREPARO MANUAL, APLICADA MANUALMENTE NAS PAREDES INTERNAS DA SACADA, ESPESSURA DE 35 MM, SEM USO DE TELA METÁLICA DE REFORÇO CONTRA FISSURAÇÃO. AF_06/2014</v>
          </cell>
          <cell r="D6220" t="str">
            <v>M2</v>
          </cell>
          <cell r="E6220" t="str">
            <v>78,00</v>
          </cell>
        </row>
        <row r="6221">
          <cell r="B6221">
            <v>87832</v>
          </cell>
          <cell r="C6221" t="str">
            <v>EMBOÇO OU MASSA ÚNICA EM ARGAMASSA INDUSTRIALIZADA, PREPARO MECÂNICO E APLICAÇÃO COM EQUIPAMENTO DE MISTURA E PROJEÇÃO DE 1,5 M3/H DE ARGAMASSA NAS PAREDES INTERNAS DA SACADA, ESPESSURA 35 MM, SEM USO DE TELA METÁLICA. AF_06/2014</v>
          </cell>
          <cell r="D6221" t="str">
            <v>M2</v>
          </cell>
          <cell r="E6221" t="str">
            <v>134,23</v>
          </cell>
        </row>
        <row r="6222">
          <cell r="B6222">
            <v>87834</v>
          </cell>
          <cell r="C6222" t="str">
            <v>REVESTIMENTO DECORATIVO MONOCAMADA APLICADO MANUALMENTE EM PANOS CEGOS DA FACHADA DE UM EDIFÍCIO DE ESTRUTURA CONVENCIONAL, COM ACABAMENTO RASPADO. AF_06/2014</v>
          </cell>
          <cell r="D6222" t="str">
            <v>M2</v>
          </cell>
          <cell r="E6222" t="str">
            <v>209,63</v>
          </cell>
        </row>
        <row r="6223">
          <cell r="B6223">
            <v>87835</v>
          </cell>
          <cell r="C6223" t="str">
            <v>REVESTIMENTO DECORATIVO MONOCAMADA APLICADO MANUALMENTE EM PANOS CEGOS DA FACHADA DE UM EDIFÍCIO DE ALVENARIA ESTRUTURAL, COM ACABAMENTO RASPADO. AF_06/2014</v>
          </cell>
          <cell r="D6223" t="str">
            <v>M2</v>
          </cell>
          <cell r="E6223" t="str">
            <v>145,12</v>
          </cell>
        </row>
        <row r="6224">
          <cell r="B6224">
            <v>87836</v>
          </cell>
          <cell r="C6224" t="str">
            <v>REVESTIMENTO DECORATIVO MONOCAMADA APLICADO COM EQUIPAMENTO DE PROJEÇÃO EM PANOS CEGOS DA FACHADA DE UM EDIFÍCIO DE ESTRUTURA CONVENCIONAL, COM ACABAMENTO RASPADO. AF_06/2014</v>
          </cell>
          <cell r="D6224" t="str">
            <v>M2</v>
          </cell>
          <cell r="E6224" t="str">
            <v>202,32</v>
          </cell>
        </row>
        <row r="6225">
          <cell r="B6225">
            <v>87837</v>
          </cell>
          <cell r="C6225" t="str">
            <v>REVESTIMENTO DECORATIVO MONOCAMADA APLICADO COM EQUIPAMENTO DE PROJEÇÃO EM PANOS CEGOS DA FACHADA DE UM EDIFÍCIO DE ALVENARIA ESTRUTURAL, COM ACABAMENTO RASPADO. AF_06/2014</v>
          </cell>
          <cell r="D6225" t="str">
            <v>M2</v>
          </cell>
          <cell r="E6225" t="str">
            <v>138,77</v>
          </cell>
        </row>
        <row r="6226">
          <cell r="B6226">
            <v>87838</v>
          </cell>
          <cell r="C6226" t="str">
            <v>REVESTIMENTO DECORATIVO MONOCAMADA APLICADO MANUALMENTE EM PANOS DA FACHADA COM PRESENÇA DE VÃOS, DE UM EDIFÍCIO DE ESTRUTURA CONVENCIONAL E ACABAMENTO RASPADO. AF_06/2014</v>
          </cell>
          <cell r="D6226" t="str">
            <v>M2</v>
          </cell>
          <cell r="E6226" t="str">
            <v>216,36</v>
          </cell>
        </row>
        <row r="6227">
          <cell r="B6227">
            <v>87839</v>
          </cell>
          <cell r="C6227" t="str">
            <v>REVESTIMENTO DECORATIVO MONOCAMADA APLICADO MANUALMENTE EM PANOS DA FACHADA COM PRESENÇA DE VÃOS, DE UM EDIFÍCIO DE ALVENARIA ESTRUTURAL E ACABAMENTO RASPADO. AF_06/2014</v>
          </cell>
          <cell r="D6227" t="str">
            <v>M2</v>
          </cell>
          <cell r="E6227" t="str">
            <v>150,06</v>
          </cell>
        </row>
        <row r="6228">
          <cell r="B6228">
            <v>87840</v>
          </cell>
          <cell r="C6228" t="str">
            <v>REVESTIMENTO DECORATIVO MONOCAMADA APLICADO COM EQUIPAMENTO DE PROJEÇÃO EM PANOS DA FACHADA COM PRESENÇA DE VÃOS, DE UM EDIFÍCIO DE ESTRUTURA CONVENCIONAL E ACABAMENTO RASPADO. AF_06/2014</v>
          </cell>
          <cell r="D6228" t="str">
            <v>M2</v>
          </cell>
          <cell r="E6228" t="str">
            <v>207,41</v>
          </cell>
        </row>
        <row r="6229">
          <cell r="B6229">
            <v>87841</v>
          </cell>
          <cell r="C6229" t="str">
            <v>REVESTIMENTO DECORATIVO MONOCAMADA APLICADO COM EQUIPAMENTO DE PROJEÇÃO EM PANOS DA FACHADA COM PRESENÇA DE VÃOS, DE UM EDIFÍCIO DE ALVENARIA ESTRUTURAL E ACABAMENTO RASPADO. AF_06/2014</v>
          </cell>
          <cell r="D6229" t="str">
            <v>M2</v>
          </cell>
          <cell r="E6229" t="str">
            <v>142,06</v>
          </cell>
        </row>
        <row r="6230">
          <cell r="B6230">
            <v>87842</v>
          </cell>
          <cell r="C6230" t="str">
            <v>REVESTIMENTO DECORATIVO MONOCAMADA APLICADO MANUALMENTE EM SUPERFÍCIES EXTERNAS DA SACADA DE UM EDIFÍCIO DE ESTRUTURA CONVENCIONAL E ACABAMENTO RASPADO. AF_06/2014</v>
          </cell>
          <cell r="D6230" t="str">
            <v>M2</v>
          </cell>
          <cell r="E6230" t="str">
            <v>217,52</v>
          </cell>
        </row>
        <row r="6231">
          <cell r="B6231">
            <v>87843</v>
          </cell>
          <cell r="C6231" t="str">
            <v>REVESTIMENTO DECORATIVO MONOCAMADA APLICADO MANUALMENTE EM SUPERFÍCIES EXTERNAS DA SACADA DE UM EDIFÍCIO DE ALVENARIA ESTRUTURAL E ACABAMENTO RASPADO. AF_06/2014</v>
          </cell>
          <cell r="D6231" t="str">
            <v>M2</v>
          </cell>
          <cell r="E6231" t="str">
            <v>158,80</v>
          </cell>
        </row>
        <row r="6232">
          <cell r="B6232">
            <v>87844</v>
          </cell>
          <cell r="C6232" t="str">
            <v>REVESTIMENTO DECORATIVO MONOCAMADA APLICADO COM EQUIPAMENTO DE PROJEÇÃO EM SUPERFÍCIES EXTERNAS DA SACADA DE UM EDIFÍCIO DE ESTRUTURA CONVENCIONAL E ACABAMENTO RASPADO. AF_06/2014</v>
          </cell>
          <cell r="D6232" t="str">
            <v>M2</v>
          </cell>
          <cell r="E6232" t="str">
            <v>204,24</v>
          </cell>
        </row>
        <row r="6233">
          <cell r="B6233">
            <v>87845</v>
          </cell>
          <cell r="C6233" t="str">
            <v>REVESTIMENTO DECORATIVO MONOCAMADA APLICADO COM EQUIPAMENTO DE PROJEÇÃO EM SUPERFÍCIES EXTERNAS DA SACADA DE UM EDIFÍCIO DE ALVENARIA ESTRUTURAL E ACABAMENTO RASPADO. AF_06/2014</v>
          </cell>
          <cell r="D6233" t="str">
            <v>M2</v>
          </cell>
          <cell r="E6233" t="str">
            <v>146,50</v>
          </cell>
        </row>
        <row r="6234">
          <cell r="B6234">
            <v>87846</v>
          </cell>
          <cell r="C6234" t="str">
            <v>REVESTIMENTO DECORATIVO MONOCAMADA APLICADO MANUALMENTE EM PANOS CEGOS DA FACHADA DE UM EDIFÍCIO DE ESTRUTURA CONVENCIONAL, COM ACABAMENTO TRAVERTINO. AF_06/2014</v>
          </cell>
          <cell r="D6234" t="str">
            <v>M2</v>
          </cell>
          <cell r="E6234" t="str">
            <v>226,58</v>
          </cell>
        </row>
        <row r="6235">
          <cell r="B6235">
            <v>87847</v>
          </cell>
          <cell r="C6235" t="str">
            <v>REVESTIMENTO DECORATIVO MONOCAMADA APLICADO MANUALMENTE EM PANOS CEGOS DA FACHADA DE UM EDIFÍCIO DE ALVENARIA ESTRUTURAL, COM ACABAMENTO TRAVERTINO. AF_06/2014</v>
          </cell>
          <cell r="D6235" t="str">
            <v>M2</v>
          </cell>
          <cell r="E6235" t="str">
            <v>162,08</v>
          </cell>
        </row>
        <row r="6236">
          <cell r="B6236">
            <v>87848</v>
          </cell>
          <cell r="C6236" t="str">
            <v>REVESTIMENTO DECORATIVO MONOCAMADA APLICADO COM EQUIPAMENTO DE PROJEÇÃO EM PANOS CEGOS DA FACHADA DE UM EDIFÍCIO DE ESTRUTURA CONVENCIONAL, COM ACABAMENTO TRAVERTINO. AF_06/2014</v>
          </cell>
          <cell r="D6236" t="str">
            <v>M2</v>
          </cell>
          <cell r="E6236" t="str">
            <v>218,12</v>
          </cell>
        </row>
        <row r="6237">
          <cell r="B6237">
            <v>87849</v>
          </cell>
          <cell r="C6237" t="str">
            <v>REVESTIMENTO DECORATIVO MONOCAMADA APLICADO COM EQUIPAMENTO DE PROJEÇÃO EM PANOS CEGOS DA FACHADA DE UM EDIFÍCIO DE ALVENARIA ESTRUTURAL, COM ACABAMENTO TRAVERTINO. AF_06/2014</v>
          </cell>
          <cell r="D6237" t="str">
            <v>M2</v>
          </cell>
          <cell r="E6237" t="str">
            <v>154,57</v>
          </cell>
        </row>
        <row r="6238">
          <cell r="B6238">
            <v>87850</v>
          </cell>
          <cell r="C6238" t="str">
            <v>REVESTIMENTO DECORATIVO MONOCAMADA APLICADO MANUALMENTE EM PANOS DA FACHADA COM PRESENÇA DE VÃOS, DE UM EDIFÍCIO DE ESTRUTURA CONVENCIONAL E ACABAMENTO TRAVERTINO. AF_06/2014</v>
          </cell>
          <cell r="D6238" t="str">
            <v>M2</v>
          </cell>
          <cell r="E6238" t="str">
            <v>233,32</v>
          </cell>
        </row>
        <row r="6239">
          <cell r="B6239">
            <v>87851</v>
          </cell>
          <cell r="C6239" t="str">
            <v>REVESTIMENTO DECORATIVO MONOCAMADA APLICADO MANUALMENTE EM PANOS DA FACHADA COM PRESENÇA DE VÃOS, DE UM EDIFÍCIO DE ALVENARIA ESTRUTURAL E ACABAMENTO TRAVERTINO. AF_06/2014</v>
          </cell>
          <cell r="D6239" t="str">
            <v>M2</v>
          </cell>
          <cell r="E6239" t="str">
            <v>167,04</v>
          </cell>
        </row>
        <row r="6240">
          <cell r="B6240">
            <v>87852</v>
          </cell>
          <cell r="C6240" t="str">
            <v>REVESTIMENTO DECORATIVO MONOCAMADA APLICADO COM EQUIPAMENTO DE PROJEÇÃO EM PANOS DA FACHADA COM PRESENÇA DE VÃOS, DE UM EDIFÍCIO DE ESTRUTURA CONVENCIONAL E ACABAMENTO TRAVERTINO. AF_06/2014</v>
          </cell>
          <cell r="D6240" t="str">
            <v>M2</v>
          </cell>
          <cell r="E6240" t="str">
            <v>223,19</v>
          </cell>
        </row>
        <row r="6241">
          <cell r="B6241">
            <v>87853</v>
          </cell>
          <cell r="C6241" t="str">
            <v>REVESTIMENTO DECORATIVO MONOCAMADA APLICADO COM EQUIPAMENTO DE PROJEÇÃO EM PANOS DA FACHADA COM PRESENÇA DE VÃOS, DE UM EDIFÍCIO DE ALVENARIA ESTRUTURAL E ACABAMENTO TRAVERTINO. AF_06/2014</v>
          </cell>
          <cell r="D6241" t="str">
            <v>M2</v>
          </cell>
          <cell r="E6241" t="str">
            <v>157,84</v>
          </cell>
        </row>
        <row r="6242">
          <cell r="B6242">
            <v>87854</v>
          </cell>
          <cell r="C6242" t="str">
            <v>REVESTIMENTO DECORATIVO MONOCAMADA APLICADO MANUALMENTE EM SUPERFÍCIES EXTERNAS DA SACADA DE UM EDIFÍCIO DE ESTRUTURA CONVENCIONAL E ACABAMENTO TRAVERTINO. AF_06/2014</v>
          </cell>
          <cell r="D6242" t="str">
            <v>M2</v>
          </cell>
          <cell r="E6242" t="str">
            <v>234,48</v>
          </cell>
        </row>
        <row r="6243">
          <cell r="B6243">
            <v>87855</v>
          </cell>
          <cell r="C6243" t="str">
            <v>REVESTIMENTO DECORATIVO MONOCAMADA APLICADO MANUALMENTE EM SUPERFÍCIES EXTERNAS DA SACADA DE UM EDIFÍCIO DE ALVENARIA ESTRUTURAL E ACABAMENTO TRAVERTINO. AF_06/2014</v>
          </cell>
          <cell r="D6243" t="str">
            <v>M2</v>
          </cell>
          <cell r="E6243" t="str">
            <v>175,79</v>
          </cell>
        </row>
        <row r="6244">
          <cell r="B6244">
            <v>87856</v>
          </cell>
          <cell r="C6244" t="str">
            <v>REVESTIMENTO DECORATIVO MONOCAMADA APLICADO COM EQUIPAMENTO DE PROJEÇÃO EM SUPERFÍCIES EXTERNAS DA SACADA DE UM EDIFÍCIO DE ESTRUTURA CONVENCIONAL E ACABAMENTO TRAVERTINO. AF_06/2014</v>
          </cell>
          <cell r="D6244" t="str">
            <v>M2</v>
          </cell>
          <cell r="E6244" t="str">
            <v>220,05</v>
          </cell>
        </row>
        <row r="6245">
          <cell r="B6245">
            <v>87857</v>
          </cell>
          <cell r="C6245" t="str">
            <v>REVESTIMENTO DECORATIVO MONOCAMADA APLICADO COM EQUIPAMENTO DE PROJEÇÃO EM SUPERFÍCIES EXTERNAS DA SACADA DE UM EDIFÍCIO DE ALVENARIA ESTRUTURAL E ACABAMENTO TRAVERTINO. AF_06/2014</v>
          </cell>
          <cell r="D6245" t="str">
            <v>M2</v>
          </cell>
          <cell r="E6245" t="str">
            <v>162,29</v>
          </cell>
        </row>
        <row r="6246">
          <cell r="B6246">
            <v>87858</v>
          </cell>
          <cell r="C6246" t="str">
            <v>REVESTIMENTO DECORATIVO MONOCAMADA APLICADO MANUALMENTE NAS PAREDES INTERNAS DA SACADA COM ACABAMENTO RASPADO. AF_06/2014</v>
          </cell>
          <cell r="D6246" t="str">
            <v>M2</v>
          </cell>
          <cell r="E6246" t="str">
            <v>154,06</v>
          </cell>
        </row>
        <row r="6247">
          <cell r="B6247">
            <v>87859</v>
          </cell>
          <cell r="C6247" t="str">
            <v>REVESTIMENTO DECORATIVO MONOCAMADA APLICADO MANUALMENTE NAS PAREDES INTERNAS DA SACADA COM ACABAMENTO TRAVERTINO. AF_06/2014</v>
          </cell>
          <cell r="D6247" t="str">
            <v>M2</v>
          </cell>
          <cell r="E6247" t="str">
            <v>176,27</v>
          </cell>
        </row>
        <row r="6248">
          <cell r="B6248">
            <v>89048</v>
          </cell>
          <cell r="C6248" t="str">
            <v>(COMPOSIÇÃO REPRESENTATIVA) DO SERVIÇO DE EMBOÇO/MASSA ÚNICA, TRAÇO 1:2:8, PREPARO MECÂNICO, COM BETONEIRA DE 400L, EM PAREDES DE AMBIENTES INTERNOS, COM EXECUÇÃO DE TALISCAS, PARA EDIFICAÇÃO HABITACIONAL MULTIFAMILIAR (PRÉDIO). AF_11/2014</v>
          </cell>
          <cell r="D6248" t="str">
            <v>M2</v>
          </cell>
          <cell r="E6248" t="str">
            <v>34,16</v>
          </cell>
        </row>
        <row r="6249">
          <cell r="B6249">
            <v>89049</v>
          </cell>
          <cell r="C6249" t="str">
            <v>(COMPOSIÇÃO REPRESENTATIVA) DO SERVIÇO DE APLICAÇÃO MANUAL DE GESSO DESEMPENADO (SEM TALISCAS) EM TETO, ESPESSURA 0,5 CM, PARA EDIFICAÇÃO HABITACIONAL MULTIFAMILIAR (PRÉDIO). AF_11/2014</v>
          </cell>
          <cell r="D6249" t="str">
            <v>M2</v>
          </cell>
          <cell r="E6249" t="str">
            <v>22,49</v>
          </cell>
        </row>
        <row r="6250">
          <cell r="B6250">
            <v>89173</v>
          </cell>
          <cell r="C6250" t="str">
            <v>(COMPOSIÇÃO REPRESENTATIVA) DO SERVIÇO DE EMBOÇO/MASSA ÚNICA, APLICADO MANUALMENTE, TRAÇO 1:2:8, EM BETONEIRA DE 400L, PAREDES INTERNAS, COM EXECUÇÃO DE TALISCAS, EDIFICAÇÃO HABITACIONAL UNIFAMILIAR (CASAS) E EDIFICAÇÃO PÚBLICA PADRÃO. AF_12/2014</v>
          </cell>
          <cell r="D6250" t="str">
            <v>M2</v>
          </cell>
          <cell r="E6250" t="str">
            <v>33,65</v>
          </cell>
        </row>
        <row r="6251">
          <cell r="B6251">
            <v>90406</v>
          </cell>
          <cell r="C6251" t="str">
            <v>MASSA ÚNICA, PARA RECEBIMENTO DE PINTURA, EM ARGAMASSA TRAÇO 1:2:8, PREPARO MECÂNICO COM BETONEIRA 400L, APLICADA MANUALMENTE EM TETO, ESPESSURA DE 20MM, COM EXECUÇÃO DE TALISCAS. AF_03/2015</v>
          </cell>
          <cell r="D6251" t="str">
            <v>M2</v>
          </cell>
          <cell r="E6251" t="str">
            <v>42,75</v>
          </cell>
        </row>
        <row r="6252">
          <cell r="B6252">
            <v>90407</v>
          </cell>
          <cell r="C6252" t="str">
            <v>MASSA ÚNICA, PARA RECEBIMENTO DE PINTURA, EM ARGAMASSA TRAÇO 1:2:8, PREPARO MANUAL, APLICADA MANUALMENTE EM TETO, ESPESSURA DE 20MM, COM EXECUÇÃO DE TALISCAS. AF_03/2015</v>
          </cell>
          <cell r="D6252" t="str">
            <v>M2</v>
          </cell>
          <cell r="E6252" t="str">
            <v>47,03</v>
          </cell>
        </row>
        <row r="6253">
          <cell r="B6253">
            <v>90408</v>
          </cell>
          <cell r="C6253" t="str">
            <v>MASSA ÚNICA, PARA RECEBIMENTO DE PINTURA, EM ARGAMASSA TRAÇO 1:2:8, PREPARO MECÂNICO COM BETONEIRA 400L, APLICADA MANUALMENTE EM TETO, ESPESSURA DE 10MM, COM EXECUÇÃO DE TALISCAS. AF_03/2015</v>
          </cell>
          <cell r="D6253" t="str">
            <v>M2</v>
          </cell>
          <cell r="E6253" t="str">
            <v>30,40</v>
          </cell>
        </row>
        <row r="6254">
          <cell r="B6254">
            <v>90409</v>
          </cell>
          <cell r="C6254" t="str">
            <v>MASSA ÚNICA, PARA RECEBIMENTO DE PINTURA, EM ARGAMASSA TRAÇO 1:2:8, PREPARO MANUAL, APLICADA MANUALMENTE EM TETO, ESPESSURA DE 10MM, COM EXECUÇÃO DE TALISCAS. AF_03/2015</v>
          </cell>
          <cell r="D6254" t="str">
            <v>M2</v>
          </cell>
          <cell r="E6254" t="str">
            <v>32,82</v>
          </cell>
        </row>
        <row r="6255">
          <cell r="B6255">
            <v>87242</v>
          </cell>
          <cell r="C6255" t="str">
            <v>REVESTIMENTO CERÂMICO PARA PAREDES EXTERNAS EM PASTILHAS DE PORCELANA 5 X 5 CM (PLACAS DE 30 X 30 CM), ALINHADAS A PRUMO, APLICADO EM PANOS COM VÃOS. AF_06/2014</v>
          </cell>
          <cell r="D6255" t="str">
            <v>M2</v>
          </cell>
          <cell r="E6255" t="str">
            <v>234,52</v>
          </cell>
        </row>
        <row r="6256">
          <cell r="B6256">
            <v>87243</v>
          </cell>
          <cell r="C6256" t="str">
            <v>REVESTIMENTO CERÂMICO PARA PAREDES EXTERNAS EM PASTILHAS DE PORCELANA 5 X 5 CM (PLACAS DE 30 X 30 CM), ALINHADAS A PRUMO, APLICADO EM PANOS SEM VÃOS. AF_06/2014</v>
          </cell>
          <cell r="D6256" t="str">
            <v>M2</v>
          </cell>
          <cell r="E6256" t="str">
            <v>215,97</v>
          </cell>
        </row>
        <row r="6257">
          <cell r="B6257">
            <v>87244</v>
          </cell>
          <cell r="C6257" t="str">
            <v>REVESTIMENTO CERÂMICO PARA PAREDES EXTERNAS EM PASTILHAS DE PORCELANA 5 X 5 CM (PLACAS DE 30 X 30 CM), ALINHADAS A PRUMO, APLICADO EM SUPERFÍCIES EXTERNAS DA SACADA. AF_06/2014</v>
          </cell>
          <cell r="D6257" t="str">
            <v>M2</v>
          </cell>
          <cell r="E6257" t="str">
            <v>227,00</v>
          </cell>
        </row>
        <row r="6258">
          <cell r="B6258">
            <v>87245</v>
          </cell>
          <cell r="C6258" t="str">
            <v>REVESTIMENTO CERÂMICO PARA PAREDES EXTERNAS EM PASTILHAS DE PORCELANA 5 X 5 CM (PLACAS DE 30 X 30 CM), ALINHADAS A PRUMO, APLICADO EM SUPERFÍCIES INTERNAS DA SACADA. AF_06/2014</v>
          </cell>
          <cell r="D6258" t="str">
            <v>M2</v>
          </cell>
          <cell r="E6258" t="str">
            <v>272,12</v>
          </cell>
        </row>
        <row r="6259">
          <cell r="B6259">
            <v>87264</v>
          </cell>
          <cell r="C6259" t="str">
            <v>REVESTIMENTO CERÂMICO PARA PAREDES INTERNAS COM PLACAS TIPO ESMALTADA EXTRA DE DIMENSÕES 20X20 CM APLICADAS EM AMBIENTES DE ÁREA MENOR QUE 5 M² NA ALTURA INTEIRA DAS PAREDES. AF_06/2014</v>
          </cell>
          <cell r="D6259" t="str">
            <v>M2</v>
          </cell>
          <cell r="E6259" t="str">
            <v>68,62</v>
          </cell>
        </row>
        <row r="6260">
          <cell r="B6260">
            <v>87265</v>
          </cell>
          <cell r="C6260" t="str">
            <v>REVESTIMENTO CERÂMICO PARA PAREDES INTERNAS COM PLACAS TIPO ESMALTADA EXTRA DE DIMENSÕES 20X20 CM APLICADAS EM AMBIENTES DE ÁREA MAIOR QUE 5 M² NA ALTURA INTEIRA DAS PAREDES. AF_06/2014</v>
          </cell>
          <cell r="D6260" t="str">
            <v>M2</v>
          </cell>
          <cell r="E6260" t="str">
            <v>61,50</v>
          </cell>
        </row>
        <row r="6261">
          <cell r="B6261">
            <v>87266</v>
          </cell>
          <cell r="C6261" t="str">
            <v>REVESTIMENTO CERÂMICO PARA PAREDES INTERNAS COM PLACAS TIPO ESMALTADA EXTRA DE DIMENSÕES 20X20 CM APLICADAS EM AMBIENTES DE ÁREA MENOR QUE 5 M² A MEIA ALTURA DAS PAREDES. AF_06/2014</v>
          </cell>
          <cell r="D6261" t="str">
            <v>M2</v>
          </cell>
          <cell r="E6261" t="str">
            <v>71,11</v>
          </cell>
        </row>
        <row r="6262">
          <cell r="B6262">
            <v>87267</v>
          </cell>
          <cell r="C6262" t="str">
            <v>REVESTIMENTO CERÂMICO PARA PAREDES INTERNAS COM PLACAS TIPO ESMALTADA EXTRA DE DIMENSÕES 20X20 CM APLICADAS EM AMBIENTES DE ÁREA MAIOR QUE 5 M² A MEIA ALTURA DAS PAREDES. AF_06/2014</v>
          </cell>
          <cell r="D6262" t="str">
            <v>M2</v>
          </cell>
          <cell r="E6262" t="str">
            <v>67,99</v>
          </cell>
        </row>
        <row r="6263">
          <cell r="B6263">
            <v>87268</v>
          </cell>
          <cell r="C6263" t="str">
            <v>REVESTIMENTO CERÂMICO PARA PAREDES INTERNAS COM PLACAS TIPO ESMALTADA EXTRA DE DIMENSÕES 25X35 CM APLICADAS EM AMBIENTES DE ÁREA MENOR QUE 5 M² NA ALTURA INTEIRA DAS PAREDES. AF_06/2014</v>
          </cell>
          <cell r="D6263" t="str">
            <v>M2</v>
          </cell>
          <cell r="E6263" t="str">
            <v>72,87</v>
          </cell>
        </row>
        <row r="6264">
          <cell r="B6264">
            <v>87269</v>
          </cell>
          <cell r="C6264" t="str">
            <v>REVESTIMENTO CERÂMICO PARA PAREDES INTERNAS COM PLACAS TIPO ESMALTADA EXTRA DE DIMENSÕES 25X35 CM APLICADAS EM AMBIENTES DE ÁREA MAIOR QUE 5 M² NA ALTURA INTEIRA DAS PAREDES. AF_06/2014</v>
          </cell>
          <cell r="D6264" t="str">
            <v>M2</v>
          </cell>
          <cell r="E6264" t="str">
            <v>65,13</v>
          </cell>
        </row>
        <row r="6265">
          <cell r="B6265">
            <v>87270</v>
          </cell>
          <cell r="C6265" t="str">
            <v>REVESTIMENTO CERÂMICO PARA PAREDES INTERNAS COM PLACAS TIPO ESMALTADA EXTRA DE DIMENSÕES 25X35 CM APLICADAS EM AMBIENTES DE ÁREA MENOR QUE 5 M² A MEIA ALTURA DAS PAREDES. AF_06/2014</v>
          </cell>
          <cell r="D6265" t="str">
            <v>M2</v>
          </cell>
          <cell r="E6265" t="str">
            <v>74,96</v>
          </cell>
        </row>
        <row r="6266">
          <cell r="B6266">
            <v>87271</v>
          </cell>
          <cell r="C6266" t="str">
            <v>REVESTIMENTO CERÂMICO PARA PAREDES INTERNAS COM PLACAS TIPO ESMALTADA EXTRA DE DIMENSÕES 25X35 CM APLICADAS EM AMBIENTES DE ÁREA MAIOR QUE 5 M² A MEIA ALTURA DAS PAREDES. AF_06/2014</v>
          </cell>
          <cell r="D6266" t="str">
            <v>M2</v>
          </cell>
          <cell r="E6266" t="str">
            <v>71,25</v>
          </cell>
        </row>
        <row r="6267">
          <cell r="B6267">
            <v>87272</v>
          </cell>
          <cell r="C6267" t="str">
            <v>REVESTIMENTO CERÂMICO PARA PAREDES INTERNAS COM PLACAS TIPO ESMALTADA EXTRA  DE DIMENSÕES 33X45 CM APLICADAS EM AMBIENTES DE ÁREA MENOR QUE 5 M² NA ALTURA INTEIRA DAS PAREDES. AF_06/2014</v>
          </cell>
          <cell r="D6267" t="str">
            <v>M2</v>
          </cell>
          <cell r="E6267" t="str">
            <v>77,19</v>
          </cell>
        </row>
        <row r="6268">
          <cell r="B6268">
            <v>87273</v>
          </cell>
          <cell r="C6268" t="str">
            <v>REVESTIMENTO CERÂMICO PARA PAREDES INTERNAS COM PLACAS TIPO ESMALTADA EXTRA DE DIMENSÕES 33X45 CM APLICADAS EM AMBIENTES DE ÁREA MAIOR QUE 5 M² NA ALTURA INTEIRA DAS PAREDES. AF_06/2014</v>
          </cell>
          <cell r="D6268" t="str">
            <v>M2</v>
          </cell>
          <cell r="E6268" t="str">
            <v>67,76</v>
          </cell>
        </row>
        <row r="6269">
          <cell r="B6269">
            <v>87274</v>
          </cell>
          <cell r="C6269" t="str">
            <v>REVESTIMENTO CERÂMICO PARA PAREDES INTERNAS COM PLACAS TIPO ESMALTADA EXTRA DE DIMENSÕES 33X45 CM APLICADAS EM AMBIENTES DE ÁREA MENOR QUE 5 M² A MEIA ALTURA DAS PAREDES. AF_06/2014</v>
          </cell>
          <cell r="D6269" t="str">
            <v>M2</v>
          </cell>
          <cell r="E6269" t="str">
            <v>78,66</v>
          </cell>
        </row>
        <row r="6270">
          <cell r="B6270">
            <v>87275</v>
          </cell>
          <cell r="C6270" t="str">
            <v>REVESTIMENTO CERÂMICO PARA PAREDES INTERNAS COM PLACAS TIPO ESMALTADA EXTRA  DE DIMENSÕES 33X45 CM APLICADAS EM AMBIENTES DE ÁREA MAIOR QUE 5 M² A MEIA ALTURA DAS PAREDES. AF_06/2014</v>
          </cell>
          <cell r="D6270" t="str">
            <v>M2</v>
          </cell>
          <cell r="E6270" t="str">
            <v>75,49</v>
          </cell>
        </row>
        <row r="6271">
          <cell r="B6271">
            <v>88786</v>
          </cell>
          <cell r="C6271" t="str">
            <v>REVESTIMENTO CERÂMICO PARA PAREDES EXTERNAS EM PASTILHAS DE PORCELANA 2,5 X 2,5 CM (PLACAS DE 30 X 30 CM), ALINHADAS A PRUMO, APLICADO EM PANOS COM VÃOS. AF_10/2014</v>
          </cell>
          <cell r="D6271" t="str">
            <v>M2</v>
          </cell>
          <cell r="E6271" t="str">
            <v>335,20</v>
          </cell>
        </row>
        <row r="6272">
          <cell r="B6272">
            <v>88787</v>
          </cell>
          <cell r="C6272" t="str">
            <v>REVESTIMENTO CERÂMICO PARA PAREDES EXTERNAS EM PASTILHAS DE PORCELANA 2,5 X 2,5 CM (PLACAS DE 30 X 30 CM), ALINHADAS A PRUMO, APLICADO EM PANOS SEM VÃOS. AF_10/2014</v>
          </cell>
          <cell r="D6272" t="str">
            <v>M2</v>
          </cell>
          <cell r="E6272" t="str">
            <v>310,98</v>
          </cell>
        </row>
        <row r="6273">
          <cell r="B6273">
            <v>88788</v>
          </cell>
          <cell r="C6273" t="str">
            <v>REVESTIMENTO CERÂMICO PARA PAREDES EXTERNAS EM PASTILHAS DE PORCELANA 2,5 X 2,5 CM (PLACAS DE 30 X 30 CM), ALINHADAS A PRUMO, APLICADO EM SUPERFÍCIES EXTERNAS DA SACADA. AF_10/2014</v>
          </cell>
          <cell r="D6273" t="str">
            <v>M2</v>
          </cell>
          <cell r="E6273" t="str">
            <v>322,01</v>
          </cell>
        </row>
        <row r="6274">
          <cell r="B6274">
            <v>88789</v>
          </cell>
          <cell r="C6274" t="str">
            <v>REVESTIMENTO CERÂMICO PARA PAREDES EXTERNAS EM PASTILHAS DE PORCELANA 2,5 X 2,5 CM (PLACAS DE 30 X 30 CM), ALINHADAS A PRUMO, APLICADO EM SUPERFÍCIES INTERNAS DA SACADA. AF_10/2014</v>
          </cell>
          <cell r="D6274" t="str">
            <v>M2</v>
          </cell>
          <cell r="E6274" t="str">
            <v>386,55</v>
          </cell>
        </row>
        <row r="6275">
          <cell r="B6275">
            <v>89045</v>
          </cell>
          <cell r="C6275" t="str">
            <v>(COMPOSIÇÃO REPRESENTATIVA) DO SERVIÇO DE REVESTIMENTO CERÂMICO PARA AMBIENTES DE ÁREAS MOLHADAS, MEIA PAREDE OU PAREDE INTEIRA, COM PLACAS TIPO ESMALTADA EXTRA, DIMENSÕES 20X20 CM, PARA EDIFICAÇÃO HABITACIONAL MULTIFAMILIAR (PRÉDIO). AF_11/2014</v>
          </cell>
          <cell r="D6275" t="str">
            <v>M2</v>
          </cell>
          <cell r="E6275" t="str">
            <v>68,43</v>
          </cell>
        </row>
        <row r="6276">
          <cell r="B6276">
            <v>89170</v>
          </cell>
          <cell r="C6276" t="str">
            <v>(COMPOSIÇÃO REPRESENTATIVA) DO SERVIÇO DE REVESTIMENTO CERÂMICO PARA PAREDES INTERNAS, MEIA OU PAREDE INTEIRA, PLACAS TIPO ESMALTADA EXTRA DE 20X20 CM, PARA EDIFICAÇÕES HABITACIONAIS UNIFAMILIAR (CASAS) E EDIFICAÇÕES PÚBLICAS PADRÃO. AF_11/2014</v>
          </cell>
          <cell r="D6276" t="str">
            <v>M2</v>
          </cell>
          <cell r="E6276" t="str">
            <v>66,64</v>
          </cell>
        </row>
        <row r="6277">
          <cell r="B6277">
            <v>93392</v>
          </cell>
          <cell r="C6277" t="str">
            <v>REVESTIMENTO CERÂMICO PARA PAREDES INTERNAS COM PLACAS TIPO ESMALTADA PADRÃO POPULAR DE DIMENSÕES 20X20 CM, ARGAMASSA TIPO AC I, APLICADAS EM AMBIENTES DE ÁREA MENOR QUE 5 M2 NA ALTURA INTEIRA DAS PAREDES. AF_06/2014</v>
          </cell>
          <cell r="D6277" t="str">
            <v>M2</v>
          </cell>
          <cell r="E6277" t="str">
            <v>58,14</v>
          </cell>
        </row>
        <row r="6278">
          <cell r="B6278">
            <v>93393</v>
          </cell>
          <cell r="C6278" t="str">
            <v>REVESTIMENTO CERÂMICO PARA PAREDES INTERNAS COM PLACAS TIPO ESMALTADA PADRÃO POPULAR DE DIMENSÕES 20X20 CM, ARGAMASSA TIPO AC I, APLICADAS EM AMBIENTES DE ÁREA MAIOR QUE 5 M2 NA ALTURA INTEIRA DAS PAREDES. AF_06/2014</v>
          </cell>
          <cell r="D6278" t="str">
            <v>M2</v>
          </cell>
          <cell r="E6278" t="str">
            <v>51,12</v>
          </cell>
        </row>
        <row r="6279">
          <cell r="B6279">
            <v>93394</v>
          </cell>
          <cell r="C6279" t="str">
            <v>REVESTIMENTO CERÂMICO PARA PAREDES INTERNAS COM PLACAS TIPO ESMALTADA PADRÃO POPULAR DE DIMENSÕES 20X20 CM, ARGAMASSA TIPO AC I, APLICADAS EM AMBIENTES DE ÁREA MENOR QUE 5 M2 A MEIA ALTURA DAS PAREDES. AF_06/2014</v>
          </cell>
          <cell r="D6279" t="str">
            <v>M2</v>
          </cell>
          <cell r="E6279" t="str">
            <v>60,63</v>
          </cell>
        </row>
        <row r="6280">
          <cell r="B6280">
            <v>93395</v>
          </cell>
          <cell r="C6280" t="str">
            <v>REVESTIMENTO CERÂMICO PARA PAREDES INTERNAS COM PLACAS TIPO ESMALTADA PADRÃO POPULAR DE DIMENSÕES 20X20 CM, ARGAMASSA TIPO AC I, APLICADAS EM AMBIENTES DE ÁREA MAIOR QUE 5 M2 A MEIA ALTURA DAS PAREDES. AF_06/2014</v>
          </cell>
          <cell r="D6280" t="str">
            <v>M2</v>
          </cell>
          <cell r="E6280" t="str">
            <v>57,51</v>
          </cell>
        </row>
        <row r="6281">
          <cell r="B6281">
            <v>99194</v>
          </cell>
          <cell r="C6281" t="str">
            <v>REVESTIMENTO CERÂMICO PARA PAREDES INTERNAS COM PLACAS TIPO ESMALTADA PADRÃO POPULAR DE DIMENSÕES 20X20 CM, ARGAMASSA TIPO AC III, APLICADAS EM AMBIENTES DE ÁREA MENOR QUE 5 M2 NA ALTURA INTEIRA DAS PAREDES. AF_06/2014</v>
          </cell>
          <cell r="D6281" t="str">
            <v>M2</v>
          </cell>
          <cell r="E6281" t="str">
            <v>67,18</v>
          </cell>
        </row>
        <row r="6282">
          <cell r="B6282">
            <v>99195</v>
          </cell>
          <cell r="C6282" t="str">
            <v>REVESTIMENTO CERÂMICO PARA PAREDES INTERNAS COM PLACAS TIPO ESMALTADA PADRÃO POPULAR DE DIMENSÕES 20X20 CM, ARGAMASSA TIPO AC III, APLICADAS EM AMBIENTES DE ÁREA MAIOR QUE 5 M2 NA ALTURA INTEIRA DAS PAREDES. AF_06/2014</v>
          </cell>
          <cell r="D6282" t="str">
            <v>M2</v>
          </cell>
          <cell r="E6282" t="str">
            <v>60,16</v>
          </cell>
        </row>
        <row r="6283">
          <cell r="B6283">
            <v>99196</v>
          </cell>
          <cell r="C6283" t="str">
            <v>REVESTIMENTO CERÂMICO PARA PAREDES INTERNAS COM PLACAS TIPO ESMALTADA PADRÃO POPULAR DE DIMENSÕES 20X20 CM, ARGAMASSA TIPO AC III, APLICADAS EM AMBIENTES DE ÁREA MENOR QUE 5 M2 A MEIA ALTURA DAS PAREDES. AF_06/2014</v>
          </cell>
          <cell r="D6283" t="str">
            <v>M2</v>
          </cell>
          <cell r="E6283" t="str">
            <v>69,67</v>
          </cell>
        </row>
        <row r="6284">
          <cell r="B6284">
            <v>99198</v>
          </cell>
          <cell r="C6284" t="str">
            <v>REVESTIMENTO CERÂMICO PARA PAREDES INTERNAS COM PLACAS TIPO ESMALTADA PADRÃO POPULAR DE DIMENSÕES 20X20 CM, ARGAMASSA TIPO AC III, APLICADAS EM AMBIENTES DE ÁREA MAIOR QUE 5 M2 A MEIA ALTURA DAS PAREDES. AF_06/2014</v>
          </cell>
          <cell r="D6284" t="str">
            <v>M2</v>
          </cell>
          <cell r="E6284" t="str">
            <v>66,55</v>
          </cell>
        </row>
        <row r="6285">
          <cell r="B6285">
            <v>101965</v>
          </cell>
          <cell r="C6285" t="str">
            <v>PEITORIL LINEAR EM GRANITO OU MÁRMORE, L = 15CM, COMPRIMENTO DE ATÉ 2M, ASSENTADO COM ARGAMASSA 1:6 COM ADITIVO. AF_11/2020</v>
          </cell>
          <cell r="D6285" t="str">
            <v>M</v>
          </cell>
          <cell r="E6285" t="str">
            <v>123,10</v>
          </cell>
        </row>
        <row r="6286">
          <cell r="B6286">
            <v>101966</v>
          </cell>
          <cell r="C6286" t="str">
            <v>CHAPIM SOBRE MUROS LINEARES, EM GRANITO OU MÁRMORE, L = 25 CM, ASSENTADO COM ARGAMASSA 1:6 COM ADITIVO. AF_11/2020</v>
          </cell>
          <cell r="D6286" t="str">
            <v>M</v>
          </cell>
          <cell r="E6286" t="str">
            <v>160,79</v>
          </cell>
        </row>
        <row r="6287">
          <cell r="B6287">
            <v>101979</v>
          </cell>
          <cell r="C6287" t="str">
            <v>CHAPIM (RUFO CAPA) EM AÇO GALVANIZADO, CORTE 33. AF_11/2020</v>
          </cell>
          <cell r="D6287" t="str">
            <v>M</v>
          </cell>
          <cell r="E6287" t="str">
            <v>58,03</v>
          </cell>
        </row>
        <row r="6288">
          <cell r="B6288">
            <v>96112</v>
          </cell>
          <cell r="C6288" t="str">
            <v>FORRO EM MADEIRA PINUS, PARA AMBIENTES RESIDENCIAIS, INCLUSIVE ESTRUTURA DE FIXAÇÃO. AF_05/2017</v>
          </cell>
          <cell r="D6288" t="str">
            <v>M2</v>
          </cell>
          <cell r="E6288" t="str">
            <v>125,04</v>
          </cell>
        </row>
        <row r="6289">
          <cell r="B6289">
            <v>96117</v>
          </cell>
          <cell r="C6289" t="str">
            <v>FORRO EM MADEIRA PINUS, PARA AMBIENTES COMERCIAIS, INCLUSIVE ESTRUTURA DE FIXAÇÃO. AF_05/2017</v>
          </cell>
          <cell r="D6289" t="str">
            <v>M2</v>
          </cell>
          <cell r="E6289" t="str">
            <v>157,31</v>
          </cell>
        </row>
        <row r="6290">
          <cell r="B6290">
            <v>96122</v>
          </cell>
          <cell r="C6290" t="str">
            <v>ACABAMENTOS PARA FORRO (RODA-FORRO EM MADEIRA PINUS). AF_05/2017</v>
          </cell>
          <cell r="D6290" t="str">
            <v>M</v>
          </cell>
          <cell r="E6290" t="str">
            <v>37,11</v>
          </cell>
        </row>
        <row r="6291">
          <cell r="B6291">
            <v>96109</v>
          </cell>
          <cell r="C6291" t="str">
            <v>FORRO EM PLACAS DE GESSO, PARA AMBIENTES RESIDENCIAIS. AF_05/2017_P</v>
          </cell>
          <cell r="D6291" t="str">
            <v>M2</v>
          </cell>
          <cell r="E6291" t="str">
            <v>41,40</v>
          </cell>
        </row>
        <row r="6292">
          <cell r="B6292">
            <v>96110</v>
          </cell>
          <cell r="C6292" t="str">
            <v>FORRO EM DRYWALL, PARA AMBIENTES RESIDENCIAIS, INCLUSIVE ESTRUTURA DE FIXAÇÃO. AF_05/2017_P</v>
          </cell>
          <cell r="D6292" t="str">
            <v>M2</v>
          </cell>
          <cell r="E6292" t="str">
            <v>78,74</v>
          </cell>
        </row>
        <row r="6293">
          <cell r="B6293">
            <v>96113</v>
          </cell>
          <cell r="C6293" t="str">
            <v>FORRO EM PLACAS DE GESSO, PARA AMBIENTES COMERCIAIS. AF_05/2017_P</v>
          </cell>
          <cell r="D6293" t="str">
            <v>M2</v>
          </cell>
          <cell r="E6293" t="str">
            <v>36,98</v>
          </cell>
        </row>
        <row r="6294">
          <cell r="B6294">
            <v>96114</v>
          </cell>
          <cell r="C6294" t="str">
            <v>FORRO EM DRYWALL, PARA AMBIENTES COMERCIAIS, INCLUSIVE ESTRUTURA DE FIXAÇÃO. AF_05/2017_P</v>
          </cell>
          <cell r="D6294" t="str">
            <v>M2</v>
          </cell>
          <cell r="E6294" t="str">
            <v>84,80</v>
          </cell>
        </row>
        <row r="6295">
          <cell r="B6295">
            <v>96120</v>
          </cell>
          <cell r="C6295" t="str">
            <v>ACABAMENTOS PARA FORRO (MOLDURA DE GESSO). AF_05/2017</v>
          </cell>
          <cell r="D6295" t="str">
            <v>M</v>
          </cell>
          <cell r="E6295" t="str">
            <v>3,02</v>
          </cell>
        </row>
        <row r="6296">
          <cell r="B6296">
            <v>96123</v>
          </cell>
          <cell r="C6296" t="str">
            <v>ACABAMENTOS PARA FORRO (MOLDURA EM DRYWALL, COM LARGURA DE 15 CM). AF_05/2017_P</v>
          </cell>
          <cell r="D6296" t="str">
            <v>M</v>
          </cell>
          <cell r="E6296" t="str">
            <v>37,35</v>
          </cell>
        </row>
        <row r="6297">
          <cell r="B6297">
            <v>99054</v>
          </cell>
          <cell r="C6297" t="str">
            <v>ACABAMENTOS PARA FORRO (SANCA DE GESSO MONTADA NA OBRA). AF_05/2017_P</v>
          </cell>
          <cell r="D6297" t="str">
            <v>M2</v>
          </cell>
          <cell r="E6297" t="str">
            <v>50,58</v>
          </cell>
        </row>
        <row r="6298">
          <cell r="B6298">
            <v>96111</v>
          </cell>
          <cell r="C6298" t="str">
            <v>FORRO EM RÉGUAS DE PVC, FRISADO, PARA AMBIENTES RESIDENCIAIS, INCLUSIVE ESTRUTURA DE FIXAÇÃO. AF_05/2017_P</v>
          </cell>
          <cell r="D6298" t="str">
            <v>M2</v>
          </cell>
          <cell r="E6298" t="str">
            <v>71,61</v>
          </cell>
        </row>
        <row r="6299">
          <cell r="B6299">
            <v>96116</v>
          </cell>
          <cell r="C6299" t="str">
            <v>FORRO EM RÉGUAS DE PVC, FRISADO, PARA AMBIENTES COMERCIAIS, INCLUSIVE ESTRUTURA DE FIXAÇÃO. AF_05/2017_P</v>
          </cell>
          <cell r="D6299" t="str">
            <v>M2</v>
          </cell>
          <cell r="E6299" t="str">
            <v>80,96</v>
          </cell>
        </row>
        <row r="6300">
          <cell r="B6300">
            <v>96121</v>
          </cell>
          <cell r="C6300" t="str">
            <v>ACABAMENTOS PARA FORRO (RODA-FORRO EM PERFIL METÁLICO E PLÁSTICO). AF_05/2017</v>
          </cell>
          <cell r="D6300" t="str">
            <v>M</v>
          </cell>
          <cell r="E6300" t="str">
            <v>12,36</v>
          </cell>
        </row>
        <row r="6301">
          <cell r="B6301">
            <v>96485</v>
          </cell>
          <cell r="C6301" t="str">
            <v>FORRO EM RÉGUAS DE PVC, LISO, PARA AMBIENTES RESIDENCIAIS, INCLUSIVE ESTRUTURA DE FIXAÇÃO. AF_05/2017_P</v>
          </cell>
          <cell r="D6301" t="str">
            <v>M2</v>
          </cell>
          <cell r="E6301" t="str">
            <v>84,42</v>
          </cell>
        </row>
        <row r="6302">
          <cell r="B6302">
            <v>96486</v>
          </cell>
          <cell r="C6302" t="str">
            <v>FORRO DE PVC, LISO, PARA AMBIENTES COMERCIAIS, INCLUSIVE ESTRUTURA DE FIXAÇÃO. AF_05/2017_P</v>
          </cell>
          <cell r="D6302" t="str">
            <v>M2</v>
          </cell>
          <cell r="E6302" t="str">
            <v>94,55</v>
          </cell>
        </row>
        <row r="6303">
          <cell r="B6303">
            <v>91514</v>
          </cell>
          <cell r="C6303" t="str">
            <v>ESTUCAMENTO DE PANOS DE FACHADA SEM VÃOS DO SISTEMA DE PAREDES DE CONCRETO EM EDIFICAÇÕES DE MÚLTIPLOS PAVIMENTOS. AF_06/2015</v>
          </cell>
          <cell r="D6303" t="str">
            <v>M2</v>
          </cell>
          <cell r="E6303" t="str">
            <v>5,92</v>
          </cell>
        </row>
        <row r="6304">
          <cell r="B6304">
            <v>91515</v>
          </cell>
          <cell r="C6304" t="str">
            <v>ESTUCAMENTO DE PANOS DE FACHADA COM VÃOS DO SISTEMA DE PAREDES DE CONCRETO EM EDIFICAÇÕES DE MÚLTIPLOS PAVIMENTOS. AF_06/2015</v>
          </cell>
          <cell r="D6304" t="str">
            <v>M2</v>
          </cell>
          <cell r="E6304" t="str">
            <v>7,82</v>
          </cell>
        </row>
        <row r="6305">
          <cell r="B6305">
            <v>91516</v>
          </cell>
          <cell r="C6305" t="str">
            <v>ESTUCAMENTO DE SUPERFÍCIE EXTERNA DA SACADA DO SISTEMA DE PAREDES DE CONCRETO EM EDIFICAÇÕES DE MÚLTIPLOS PAVIMENTOS. AF_06/2015</v>
          </cell>
          <cell r="D6305" t="str">
            <v>M2</v>
          </cell>
          <cell r="E6305" t="str">
            <v>11,40</v>
          </cell>
        </row>
        <row r="6306">
          <cell r="B6306">
            <v>91517</v>
          </cell>
          <cell r="C6306" t="str">
            <v>ESTUCAMENTO DE PANOS DE FACHADA SEM VÃOS DO SISTEMA DE PAREDES DE CONCRETO EM EDIFICAÇÕES DE PAVIMENTO ÚNICO. AF_06/2015</v>
          </cell>
          <cell r="D6306" t="str">
            <v>M2</v>
          </cell>
          <cell r="E6306" t="str">
            <v>12,69</v>
          </cell>
        </row>
        <row r="6307">
          <cell r="B6307">
            <v>91519</v>
          </cell>
          <cell r="C6307" t="str">
            <v>ESTUCAMENTO DE PANOS DE FACHADA COM VÃOS DO SISTEMA DE PAREDES DE CONCRETO EM EDIFICAÇÕES DE PAVIMENTO ÚNICO. AF_06/2015</v>
          </cell>
          <cell r="D6307" t="str">
            <v>M2</v>
          </cell>
          <cell r="E6307" t="str">
            <v>14,57</v>
          </cell>
        </row>
        <row r="6308">
          <cell r="B6308">
            <v>91520</v>
          </cell>
          <cell r="C6308" t="str">
            <v>ESTUCAMENTO DE DENSIDADE BAIXA NAS FACES INTERNAS DE PAREDES DO SISTEMA DE PAREDES DE CONCRETO. AF_06/2015</v>
          </cell>
          <cell r="D6308" t="str">
            <v>M2</v>
          </cell>
          <cell r="E6308" t="str">
            <v>2,17</v>
          </cell>
        </row>
        <row r="6309">
          <cell r="B6309">
            <v>91522</v>
          </cell>
          <cell r="C6309" t="str">
            <v>ESTUCAMENTO, PARA QUALQUER REVESTIMENTO, EM TETO DO SISTEMA DE PAREDES DE CONCRETO. AF_06/2015</v>
          </cell>
          <cell r="D6309" t="str">
            <v>M2</v>
          </cell>
          <cell r="E6309" t="str">
            <v>2,60</v>
          </cell>
        </row>
        <row r="6310">
          <cell r="B6310">
            <v>91525</v>
          </cell>
          <cell r="C6310" t="str">
            <v>ESTUCAMENTO DE DENSIDADE ALTA, NAS FACES INTERNAS DE PAREDES DO SISTEMA DE PAREDES DE CONCRETO. AF_06/2015</v>
          </cell>
          <cell r="D6310" t="str">
            <v>M2</v>
          </cell>
          <cell r="E6310" t="str">
            <v>4,93</v>
          </cell>
        </row>
        <row r="6311">
          <cell r="B6311">
            <v>87280</v>
          </cell>
          <cell r="C6311" t="str">
            <v>ARGAMASSA TRAÇO 1:7 (EM VOLUME DE CIMENTO E AREIA MÉDIA ÚMIDA) COM ADIÇÃO DE PLASTIFICANTE PARA EMBOÇO/MASSA ÚNICA/ASSENTAMENTO DE ALVENARIA DE VEDAÇÃO, PREPARO MECÂNICO COM BETONEIRA 400 L. AF_08/2019</v>
          </cell>
          <cell r="D6311" t="str">
            <v>M3</v>
          </cell>
          <cell r="E6311" t="str">
            <v>437,75</v>
          </cell>
        </row>
        <row r="6312">
          <cell r="B6312">
            <v>87281</v>
          </cell>
          <cell r="C6312" t="str">
            <v>ARGAMASSA TRAÇO 1:7 (EM VOLUME DE CIMENTO E AREIA MÉDIA ÚMIDA) COM ADIÇÃO DE PLASTIFICANTE PARA EMBOÇO/MASSA ÚNICA/ASSENTAMENTO DE ALVENARIA DE VEDAÇÃO, PREPARO MECÂNICO COM BETONEIRA 600 L. AF_08/2019</v>
          </cell>
          <cell r="D6312" t="str">
            <v>M3</v>
          </cell>
          <cell r="E6312" t="str">
            <v>435,90</v>
          </cell>
        </row>
        <row r="6313">
          <cell r="B6313">
            <v>87283</v>
          </cell>
          <cell r="C6313" t="str">
            <v>ARGAMASSA TRAÇO 1:6 (EM VOLUME DE CIMENTO E AREIA MÉDIA ÚMIDA) COM ADIÇÃO DE PLASTIFICANTE PARA EMBOÇO/MASSA ÚNICA/ASSENTAMENTO DE ALVENARIA DE VEDAÇÃO, PREPARO MECÂNICO COM BETONEIRA 400 L. AF_08/2019</v>
          </cell>
          <cell r="D6313" t="str">
            <v>M3</v>
          </cell>
          <cell r="E6313" t="str">
            <v>458,79</v>
          </cell>
        </row>
        <row r="6314">
          <cell r="B6314">
            <v>87284</v>
          </cell>
          <cell r="C6314" t="str">
            <v>ARGAMASSA TRAÇO 1:6 (EM VOLUME DE CIMENTO E AREIA MÉDIA ÚMIDA) COM ADIÇÃO DE PLASTIFICANTE PARA EMBOÇO/MASSA ÚNICA/ASSENTAMENTO DE ALVENARIA DE VEDAÇÃO, PREPARO MECÂNICO COM BETONEIRA 600 L. AF_08/2019</v>
          </cell>
          <cell r="D6314" t="str">
            <v>M3</v>
          </cell>
          <cell r="E6314" t="str">
            <v>455,38</v>
          </cell>
        </row>
        <row r="6315">
          <cell r="B6315">
            <v>87286</v>
          </cell>
          <cell r="C6315" t="str">
            <v>ARGAMASSA TRAÇO 1:1:6 (EM VOLUME DE CIMENTO, CAL E AREIA MÉDIA ÚMIDA) PARA EMBOÇO/MASSA ÚNICA/ASSENTAMENTO DE ALVENARIA DE VEDAÇÃO, PREPARO MECÂNICO COM BETONEIRA 400 L. AF_08/2019</v>
          </cell>
          <cell r="D6315" t="str">
            <v>M3</v>
          </cell>
          <cell r="E6315" t="str">
            <v>547,92</v>
          </cell>
        </row>
        <row r="6316">
          <cell r="B6316">
            <v>87287</v>
          </cell>
          <cell r="C6316" t="str">
            <v>ARGAMASSA TRAÇO 1:1:6 (EM VOLUME DE CIMENTO, CAL E AREIA MÉDIA ÚMIDA) PARA EMBOÇO/MASSA ÚNICA/ASSENTAMENTO DE ALVENARIA DE VEDAÇÃO, PREPARO MECÂNICO COM BETONEIRA 600 L. AF_08/2019</v>
          </cell>
          <cell r="D6316" t="str">
            <v>M3</v>
          </cell>
          <cell r="E6316" t="str">
            <v>538,76</v>
          </cell>
        </row>
        <row r="6317">
          <cell r="B6317">
            <v>87289</v>
          </cell>
          <cell r="C6317" t="str">
            <v>ARGAMASSA TRAÇO 1:1,5:7,5 (EM VOLUME DE CIMENTO, CAL E AREIA MÉDIA ÚMIDA) PARA EMBOÇO/MASSA ÚNICA/ASSENTAMENTO DE ALVENARIA DE VEDAÇÃO, PREPARO MECÂNICO COM BETONEIRA 400 L. AF_08/2019</v>
          </cell>
          <cell r="D6317" t="str">
            <v>M3</v>
          </cell>
          <cell r="E6317" t="str">
            <v>521,81</v>
          </cell>
        </row>
        <row r="6318">
          <cell r="B6318">
            <v>87290</v>
          </cell>
          <cell r="C6318" t="str">
            <v>ARGAMASSA TRAÇO 1:1,5:7,5 (EM VOLUME DE CIMENTO, CAL E AREIA MÉDIA ÚMIDA) PARA EMBOÇO/MASSA ÚNICA/ASSENTAMENTO DE ALVENARIA DE VEDAÇÃO, PREPARO MECÂNICO COM BETONEIRA 600 L. AF_08/2019</v>
          </cell>
          <cell r="D6318" t="str">
            <v>M3</v>
          </cell>
          <cell r="E6318" t="str">
            <v>517,61</v>
          </cell>
        </row>
        <row r="6319">
          <cell r="B6319">
            <v>87292</v>
          </cell>
          <cell r="C6319" t="str">
            <v>ARGAMASSA TRAÇO 1:2:8 (EM VOLUME DE CIMENTO, CAL E AREIA MÉDIA ÚMIDA) PARA EMBOÇO/MASSA ÚNICA/ASSENTAMENTO DE ALVENARIA DE VEDAÇÃO, PREPARO MECÂNICO COM BETONEIRA 400 L. AF_08/2019</v>
          </cell>
          <cell r="D6319" t="str">
            <v>M3</v>
          </cell>
          <cell r="E6319" t="str">
            <v>529,77</v>
          </cell>
        </row>
        <row r="6320">
          <cell r="B6320">
            <v>87294</v>
          </cell>
          <cell r="C6320" t="str">
            <v>ARGAMASSA TRAÇO 1:2:9 (EM VOLUME DE CIMENTO, CAL E AREIA MÉDIA ÚMIDA) PARA EMBOÇO/MASSA ÚNICA/ASSENTAMENTO DE ALVENARIA DE VEDAÇÃO, PREPARO MECÂNICO COM BETONEIRA 600 L. AF_08/2019</v>
          </cell>
          <cell r="D6320" t="str">
            <v>M3</v>
          </cell>
          <cell r="E6320" t="str">
            <v>507,27</v>
          </cell>
        </row>
        <row r="6321">
          <cell r="B6321">
            <v>87295</v>
          </cell>
          <cell r="C6321" t="str">
            <v>ARGAMASSA TRAÇO 1:3:12 (EM VOLUME DE CIMENTO, CAL E AREIA MÉDIA ÚMIDA) PARA EMBOÇO/MASSA ÚNICA/ASSENTAMENTO DE ALVENARIA DE VEDAÇÃO, PREPARO MECÂNICO COM BETONEIRA 400 L. AF_08/2019</v>
          </cell>
          <cell r="D6321" t="str">
            <v>M3</v>
          </cell>
          <cell r="E6321" t="str">
            <v>505,51</v>
          </cell>
        </row>
        <row r="6322">
          <cell r="B6322">
            <v>87296</v>
          </cell>
          <cell r="C6322" t="str">
            <v>ARGAMASSA TRAÇO 1:3:12 (EM VOLUME DE CIMENTO, CAL E AREIA MÉDIA ÚMIDA) PARA EMBOÇO/MASSA ÚNICA/ASSENTAMENTO DE ALVENARIA DE VEDAÇÃO, PREPARO MECÂNICO COM BETONEIRA 600 L. AF_08/2019</v>
          </cell>
          <cell r="D6322" t="str">
            <v>M3</v>
          </cell>
          <cell r="E6322" t="str">
            <v>487,93</v>
          </cell>
        </row>
        <row r="6323">
          <cell r="B6323">
            <v>87298</v>
          </cell>
          <cell r="C6323" t="str">
            <v>ARGAMASSA TRAÇO 1:3 (EM VOLUME DE CIMENTO E AREIA MÉDIA ÚMIDA) PARA CONTRAPISO, PREPARO MECÂNICO COM BETONEIRA 400 L. AF_08/2019</v>
          </cell>
          <cell r="D6323" t="str">
            <v>M3</v>
          </cell>
          <cell r="E6323" t="str">
            <v>701,57</v>
          </cell>
        </row>
        <row r="6324">
          <cell r="B6324">
            <v>87299</v>
          </cell>
          <cell r="C6324" t="str">
            <v>ARGAMASSA TRAÇO 1:3 (EM VOLUME DE CIMENTO E AREIA MÉDIA ÚMIDA) PARA CONTRAPISO, PREPARO MECÂNICO COM BETONEIRA 600 L. AF_08/2019</v>
          </cell>
          <cell r="D6324" t="str">
            <v>M3</v>
          </cell>
          <cell r="E6324" t="str">
            <v>450,20</v>
          </cell>
        </row>
        <row r="6325">
          <cell r="B6325">
            <v>87301</v>
          </cell>
          <cell r="C6325" t="str">
            <v>ARGAMASSA TRAÇO 1:4 (EM VOLUME DE CIMENTO E AREIA MÉDIA ÚMIDA) PARA CONTRAPISO, PREPARO MECÂNICO COM BETONEIRA 400 L. AF_08/2019</v>
          </cell>
          <cell r="D6325" t="str">
            <v>M3</v>
          </cell>
          <cell r="E6325" t="str">
            <v>623,56</v>
          </cell>
        </row>
        <row r="6326">
          <cell r="B6326">
            <v>87302</v>
          </cell>
          <cell r="C6326" t="str">
            <v>ARGAMASSA TRAÇO 1:4 (EM VOLUME DE CIMENTO E AREIA MÉDIA ÚMIDA) PARA CONTRAPISO, PREPARO MECÂNICO COM BETONEIRA 600 L. AF_08/2019</v>
          </cell>
          <cell r="D6326" t="str">
            <v>M3</v>
          </cell>
          <cell r="E6326" t="str">
            <v>619,84</v>
          </cell>
        </row>
        <row r="6327">
          <cell r="B6327">
            <v>87304</v>
          </cell>
          <cell r="C6327" t="str">
            <v>ARGAMASSA TRAÇO 1:5 (EM VOLUME DE CIMENTO E AREIA MÉDIA ÚMIDA) PARA CONTRAPISO, PREPARO MECÂNICO COM BETONEIRA 400 L. AF_08/2019</v>
          </cell>
          <cell r="D6327" t="str">
            <v>M3</v>
          </cell>
          <cell r="E6327" t="str">
            <v>562,88</v>
          </cell>
        </row>
        <row r="6328">
          <cell r="B6328">
            <v>87305</v>
          </cell>
          <cell r="C6328" t="str">
            <v>ARGAMASSA TRAÇO 1:5 (EM VOLUME DE CIMENTO E AREIA MÉDIA ÚMIDA) PARA CONTRAPISO, PREPARO MECÂNICO COM BETONEIRA 600 L. AF_08/2019</v>
          </cell>
          <cell r="D6328" t="str">
            <v>M3</v>
          </cell>
          <cell r="E6328" t="str">
            <v>567,29</v>
          </cell>
        </row>
        <row r="6329">
          <cell r="B6329">
            <v>87307</v>
          </cell>
          <cell r="C6329" t="str">
            <v>ARGAMASSA TRAÇO 1:6 (EM VOLUME DE CIMENTO E AREIA MÉDIA ÚMIDA) PARA CONTRAPISO, PREPARO MECÂNICO COM BETONEIRA 400 L. AF_08/2019</v>
          </cell>
          <cell r="D6329" t="str">
            <v>M3</v>
          </cell>
          <cell r="E6329" t="str">
            <v>530,17</v>
          </cell>
        </row>
        <row r="6330">
          <cell r="B6330">
            <v>87308</v>
          </cell>
          <cell r="C6330" t="str">
            <v>ARGAMASSA TRAÇO 1:6 (EM VOLUME DE CIMENTO E AREIA MÉDIA ÚMIDA) PARA CONTRAPISO, PREPARO MECÂNICO COM BETONEIRA 600 L. AF_08/2019</v>
          </cell>
          <cell r="D6330" t="str">
            <v>M3</v>
          </cell>
          <cell r="E6330" t="str">
            <v>524,78</v>
          </cell>
        </row>
        <row r="6331">
          <cell r="B6331">
            <v>87310</v>
          </cell>
          <cell r="C6331" t="str">
            <v>ARGAMASSA TRAÇO 1:5 (EM VOLUME DE CIMENTO E AREIA GROSSA ÚMIDA) PARA CHAPISCO CONVENCIONAL, PREPARO MECÂNICO COM BETONEIRA 400 L. AF_08/2019</v>
          </cell>
          <cell r="D6331" t="str">
            <v>M3</v>
          </cell>
          <cell r="E6331" t="str">
            <v>439,52</v>
          </cell>
        </row>
        <row r="6332">
          <cell r="B6332">
            <v>87311</v>
          </cell>
          <cell r="C6332" t="str">
            <v>ARGAMASSA TRAÇO 1:5 (EM VOLUME DE CIMENTO E AREIA GROSSA ÚMIDA) PARA CHAPISCO CONVENCIONAL, PREPARO MECÂNICO COM BETONEIRA 600 L. AF_08/2019</v>
          </cell>
          <cell r="D6332" t="str">
            <v>M3</v>
          </cell>
          <cell r="E6332" t="str">
            <v>434,03</v>
          </cell>
        </row>
        <row r="6333">
          <cell r="B6333">
            <v>87313</v>
          </cell>
          <cell r="C6333" t="str">
            <v>ARGAMASSA TRAÇO 1:3 (EM VOLUME DE CIMENTO E AREIA GROSSA ÚMIDA) PARA CHAPISCO CONVENCIONAL, PREPARO MECÂNICO COM BETONEIRA 400 L. AF_08/2019</v>
          </cell>
          <cell r="D6333" t="str">
            <v>M3</v>
          </cell>
          <cell r="E6333" t="str">
            <v>541,23</v>
          </cell>
        </row>
        <row r="6334">
          <cell r="B6334">
            <v>87314</v>
          </cell>
          <cell r="C6334" t="str">
            <v>ARGAMASSA TRAÇO 1:3 (EM VOLUME DE CIMENTO E AREIA GROSSA ÚMIDA) PARA CHAPISCO CONVENCIONAL, PREPARO MECÂNICO COM BETONEIRA 600 L. AF_08/2019</v>
          </cell>
          <cell r="D6334" t="str">
            <v>M3</v>
          </cell>
          <cell r="E6334" t="str">
            <v>537,79</v>
          </cell>
        </row>
        <row r="6335">
          <cell r="B6335">
            <v>87316</v>
          </cell>
          <cell r="C6335" t="str">
            <v>ARGAMASSA TRAÇO 1:4 (EM VOLUME DE CIMENTO E AREIA GROSSA ÚMIDA) PARA CHAPISCO CONVENCIONAL, PREPARO MECÂNICO COM BETONEIRA 400 L. AF_08/2019</v>
          </cell>
          <cell r="D6335" t="str">
            <v>M3</v>
          </cell>
          <cell r="E6335" t="str">
            <v>485,03</v>
          </cell>
        </row>
        <row r="6336">
          <cell r="B6336">
            <v>87317</v>
          </cell>
          <cell r="C6336" t="str">
            <v>ARGAMASSA TRAÇO 1:4 (EM VOLUME DE CIMENTO E AREIA GROSSA ÚMIDA) PARA CHAPISCO CONVENCIONAL, PREPARO MECÂNICO COM BETONEIRA 600 L. AF_08/2019</v>
          </cell>
          <cell r="D6336" t="str">
            <v>M3</v>
          </cell>
          <cell r="E6336" t="str">
            <v>476,43</v>
          </cell>
        </row>
        <row r="6337">
          <cell r="B6337">
            <v>87319</v>
          </cell>
          <cell r="C6337" t="str">
            <v>ARGAMASSA TRAÇO 1:5 (EM VOLUME DE CIMENTO E AREIA GROSSA ÚMIDA) COM ADIÇÃO DE EMULSÃO POLIMÉRICA PARA CHAPISCO ROLADO, PREPARO MECÂNICO COM BETONEIRA 400 L. AF_08/2019</v>
          </cell>
          <cell r="D6337" t="str">
            <v>M3</v>
          </cell>
          <cell r="E6337" t="str">
            <v>5.521,99</v>
          </cell>
        </row>
        <row r="6338">
          <cell r="B6338">
            <v>87320</v>
          </cell>
          <cell r="C6338" t="str">
            <v>ARGAMASSA TRAÇO 1:5 (EM VOLUME DE CIMENTO E AREIA GROSSA ÚMIDA) COM ADIÇÃO DE EMULSÃO POLIMÉRICA PARA CHAPISCO ROLADO, PREPARO MECÂNICO COM BETONEIRA 600 L. AF_08/2019</v>
          </cell>
          <cell r="D6338" t="str">
            <v>M3</v>
          </cell>
          <cell r="E6338" t="str">
            <v>5.539,42</v>
          </cell>
        </row>
        <row r="6339">
          <cell r="B6339">
            <v>87322</v>
          </cell>
          <cell r="C6339" t="str">
            <v>ARGAMASSA TRAÇO 1:3 (EM VOLUME DE CIMENTO E AREIA GROSSA ÚMIDA) COM ADIÇÃO DE EMULSÃO POLIMÉRICA PARA CHAPISCO ROLADO, PREPARO MECÂNICO COM BETONEIRA 400 L. AF_08/2019</v>
          </cell>
          <cell r="D6339" t="str">
            <v>M3</v>
          </cell>
          <cell r="E6339" t="str">
            <v>5.656,54</v>
          </cell>
        </row>
        <row r="6340">
          <cell r="B6340">
            <v>87323</v>
          </cell>
          <cell r="C6340" t="str">
            <v>ARGAMASSA TRAÇO 1:3 (EM VOLUME DE CIMENTO E AREIA GROSSA ÚMIDA) COM ADIÇÃO DE EMULSÃO POLIMÉRICA PARA CHAPISCO ROLADO, PREPARO MECÂNICO COM BETONEIRA 600 L. AF_08/2019</v>
          </cell>
          <cell r="D6340" t="str">
            <v>M3</v>
          </cell>
          <cell r="E6340" t="str">
            <v>5.670,82</v>
          </cell>
        </row>
        <row r="6341">
          <cell r="B6341">
            <v>87325</v>
          </cell>
          <cell r="C6341" t="str">
            <v>ARGAMASSA TRAÇO 1:4 (EM VOLUME DE CIMENTO E AREIA GROSSA ÚMIDA) COM ADIÇÃO DE EMULSÃO POLIMÉRICA PARA CHAPISCO ROLADO, PREPARO MECÂNICO COM BETONEIRA 400 L. AF_08/2019</v>
          </cell>
          <cell r="D6341" t="str">
            <v>M3</v>
          </cell>
          <cell r="E6341" t="str">
            <v>5.545,30</v>
          </cell>
        </row>
        <row r="6342">
          <cell r="B6342">
            <v>87326</v>
          </cell>
          <cell r="C6342" t="str">
            <v>ARGAMASSA TRAÇO 1:4 (EM VOLUME DE CIMENTO E AREIA GROSSA ÚMIDA) COM ADIÇÃO DE EMULSÃO POLIMÉRICA PARA CHAPISCO ROLADO, PREPARO MECÂNICO COM BETONEIRA 600 L. AF_08/2019</v>
          </cell>
          <cell r="D6342" t="str">
            <v>M3</v>
          </cell>
          <cell r="E6342" t="str">
            <v>5.581,63</v>
          </cell>
        </row>
        <row r="6343">
          <cell r="B6343">
            <v>87327</v>
          </cell>
          <cell r="C6343" t="str">
            <v>ARGAMASSA TRAÇO 1:7 (EM VOLUME DE CIMENTO E AREIA MÉDIA ÚMIDA) COM ADIÇÃO DE PLASTIFICANTE PARA EMBOÇO/MASSA ÚNICA/ASSENTAMENTO DE ALVENARIA DE VEDAÇÃO, PREPARO MECÂNICO COM MISTURADOR DE EIXO HORIZONTAL DE 300 KG. AF_08/2019</v>
          </cell>
          <cell r="D6343" t="str">
            <v>M3</v>
          </cell>
          <cell r="E6343" t="str">
            <v>454,17</v>
          </cell>
        </row>
        <row r="6344">
          <cell r="B6344">
            <v>87328</v>
          </cell>
          <cell r="C6344" t="str">
            <v>ARGAMASSA TRAÇO 1:7 (EM VOLUME DE CIMENTO E AREIA MÉDIA ÚMIDA) COM ADIÇÃO DE PLASTIFICANTE PARA EMBOÇO/MASSA ÚNICA/ASSENTAMENTO DE ALVENARIA DE VEDAÇÃO, PREPARO MECÂNICO COM MISTURADOR DE EIXO HORIZONTAL DE 600 KG. AF_08/2019</v>
          </cell>
          <cell r="D6344" t="str">
            <v>M3</v>
          </cell>
          <cell r="E6344" t="str">
            <v>411,88</v>
          </cell>
        </row>
        <row r="6345">
          <cell r="B6345">
            <v>87329</v>
          </cell>
          <cell r="C6345" t="str">
            <v>ARGAMASSA TRAÇO 1:6 (EM VOLUME DE CIMENTO E AREIA MÉDIA ÚMIDA) COM ADIÇÃO DE PLASTIFICANTE PARA EMBOÇO/MASSA ÚNICA/ASSENTAMENTO DE ALVENARIA DE VEDAÇÃO, PREPARO MECÂNICO COM MISTURADOR DE EIXO HORIZONTAL DE 300 KG. AF_08/2019</v>
          </cell>
          <cell r="D6345" t="str">
            <v>M3</v>
          </cell>
          <cell r="E6345" t="str">
            <v>487,59</v>
          </cell>
        </row>
        <row r="6346">
          <cell r="B6346">
            <v>87330</v>
          </cell>
          <cell r="C6346" t="str">
            <v>ARGAMASSA TRAÇO 1:6 (EM VOLUME DE CIMENTO E AREIA MÉDIA ÚMIDA) COM ADIÇÃO DE PLASTIFICANTE PARA EMBOÇO/MASSA ÚNICA/ASSENTAMENTO DE ALVENARIA DE VEDAÇÃO, PREPARO MECÂNICO COM MISTURADOR DE EIXO HORIZONTAL DE 600 KG. AF_08/2019</v>
          </cell>
          <cell r="D6346" t="str">
            <v>M3</v>
          </cell>
          <cell r="E6346" t="str">
            <v>439,33</v>
          </cell>
        </row>
        <row r="6347">
          <cell r="B6347">
            <v>87331</v>
          </cell>
          <cell r="C6347" t="str">
            <v>ARGAMASSA TRAÇO 1:1:6 (EM VOLUME DE CIMENTO, CAL E AREIA MÉDIA ÚMIDA) PARA EMBOÇO/MASSA ÚNICA/ASSENTAMENTO DE ALVENARIA DE VEDAÇÃO, PREPARO MECÂNICO COM MISTURADOR DE EIXO HORIZONTAL DE 300 KG. AF_08/2019</v>
          </cell>
          <cell r="D6347" t="str">
            <v>M3</v>
          </cell>
          <cell r="E6347" t="str">
            <v>563,65</v>
          </cell>
        </row>
        <row r="6348">
          <cell r="B6348">
            <v>87332</v>
          </cell>
          <cell r="C6348" t="str">
            <v>ARGAMASSA TRAÇO 1:1:6 (EM VOLUME DE CIMENTO, CAL E AREIA MÉDIA ÚMIDA) PARA EMBOÇO/MASSA ÚNICA/ASSENTAMENTO DE ALVENARIA DE VEDAÇÃO, PREPARO MECÂNICO COM MISTURADOR DE EIXO HORIZONTAL DE 600 KG. AF_08/2019</v>
          </cell>
          <cell r="D6348" t="str">
            <v>M3</v>
          </cell>
          <cell r="E6348" t="str">
            <v>519,88</v>
          </cell>
        </row>
        <row r="6349">
          <cell r="B6349">
            <v>87333</v>
          </cell>
          <cell r="C6349" t="str">
            <v>ARGAMASSA TRAÇO 1:1,5:7,5 (EM VOLUME DE CIMENTO, CAL E AREIA MÉDIA ÚMIDA) PARA EMBOÇO/MASSA ÚNICA/ASSENTAMENTO DE ALVENARIA DE VEDAÇÃO, PREPARO MECÂNICO COM MISTURADOR DE EIXO HORIZONTAL DE 300 KG. AF_08/2019</v>
          </cell>
          <cell r="D6349" t="str">
            <v>M3</v>
          </cell>
          <cell r="E6349" t="str">
            <v>523,24</v>
          </cell>
        </row>
        <row r="6350">
          <cell r="B6350">
            <v>87334</v>
          </cell>
          <cell r="C6350" t="str">
            <v>ARGAMASSA TRAÇO 1:1,5:7,5 (EM VOLUME DE CIMENTO, CAL E AREIA MÉDIA ÚMIDA) PARA EMBOÇO/MASSA ÚNICA/ASSENTAMENTO DE ALVENARIA DE VEDAÇÃO, PREPARO MECÂNICO COM MISTURADOR DE EIXO HORIZONTAL DE 600 KG. AF_08/2019</v>
          </cell>
          <cell r="D6350" t="str">
            <v>M3</v>
          </cell>
          <cell r="E6350" t="str">
            <v>497,08</v>
          </cell>
        </row>
        <row r="6351">
          <cell r="B6351">
            <v>87335</v>
          </cell>
          <cell r="C6351" t="str">
            <v>ARGAMASSA TRAÇO 1:2:8 (EM VOLUME DE CIMENTO, CAL E AREIA MÉDIA ÚMIDA) PARA EMBOÇO/MASSA ÚNICA/ASSENTAMENTO DE ALVENARIA DE VEDAÇÃO, PREPARO MECÂNICO COM MISTURADOR DE EIXO HORIZONTAL DE 300 KG. AF_08/2019</v>
          </cell>
          <cell r="D6351" t="str">
            <v>M3</v>
          </cell>
          <cell r="E6351" t="str">
            <v>518,40</v>
          </cell>
        </row>
        <row r="6352">
          <cell r="B6352">
            <v>87336</v>
          </cell>
          <cell r="C6352" t="str">
            <v>ARGAMASSA TRAÇO 1:2:8 (EM VOLUME DE CIMENTO, CAL E AREIA MÉDIA ÚMIDA) PARA EMBOÇO/MASSA ÚNICA/ASSENTAMENTO DE ALVENARIA DE VEDAÇÃO, PREPARO MECÂNICO COM MISTURADOR DE EIXO HORIZONTAL DE 600 KG. AF_08/2019</v>
          </cell>
          <cell r="D6352" t="str">
            <v>M3</v>
          </cell>
          <cell r="E6352" t="str">
            <v>508,49</v>
          </cell>
        </row>
        <row r="6353">
          <cell r="B6353">
            <v>87337</v>
          </cell>
          <cell r="C6353" t="str">
            <v>ARGAMASSA TRAÇO 1:2:9 (EM VOLUME DE CIMENTO, CAL E AREIA MÉDIA ÚMIDA) PARA EMBOÇO/MASSA ÚNICA/ASSENTAMENTO DE ALVENARIA DE VEDAÇÃO, PREPARO MECÂNICO COM MISTURADOR DE EIXO HORIZONTAL DE 300 KG. AF_08/2019</v>
          </cell>
          <cell r="D6353" t="str">
            <v>M3</v>
          </cell>
          <cell r="E6353" t="str">
            <v>505,81</v>
          </cell>
        </row>
        <row r="6354">
          <cell r="B6354">
            <v>87338</v>
          </cell>
          <cell r="C6354" t="str">
            <v>ARGAMASSA TRAÇO 1:3:12 (EM VOLUME DE CIMENTO, CAL E AREIA MÉDIA ÚMIDA) PARA EMBOÇO/MASSA ÚNICA/ASSENTAMENTO DE ALVENARIA DE VEDAÇÃO, PREPARO MECÂNICO COM MISTURADOR DE EIXO HORIZONTAL DE 600 KG. AF_08/2019</v>
          </cell>
          <cell r="D6354" t="str">
            <v>M3</v>
          </cell>
          <cell r="E6354" t="str">
            <v>483,76</v>
          </cell>
        </row>
        <row r="6355">
          <cell r="B6355">
            <v>87339</v>
          </cell>
          <cell r="C6355" t="str">
            <v>ARGAMASSA TRAÇO 1:3 (EM VOLUME DE CIMENTO E AREIA MÉDIA ÚMIDA) PARA CONTRAPISO, PREPARO MECÂNICO COM MISTURADOR DE EIXO HORIZONTAL DE 160 KG. AF_08/2019</v>
          </cell>
          <cell r="D6355" t="str">
            <v>M3</v>
          </cell>
          <cell r="E6355" t="str">
            <v>786,46</v>
          </cell>
        </row>
        <row r="6356">
          <cell r="B6356">
            <v>87340</v>
          </cell>
          <cell r="C6356" t="str">
            <v>ARGAMASSA TRAÇO 1:3 (EM VOLUME DE CIMENTO E AREIA MÉDIA ÚMIDA) PARA CONTRAPISO, PREPARO MECÂNICO COM MISTURADOR DE EIXO HORIZONTAL DE 300 KG. AF_08/2019</v>
          </cell>
          <cell r="D6356" t="str">
            <v>M3</v>
          </cell>
          <cell r="E6356" t="str">
            <v>695,77</v>
          </cell>
        </row>
        <row r="6357">
          <cell r="B6357">
            <v>87341</v>
          </cell>
          <cell r="C6357" t="str">
            <v>ARGAMASSA TRAÇO 1:3 (EM VOLUME DE CIMENTO E AREIA MÉDIA ÚMIDA) PARA CONTRAPISO, PREPARO MECÂNICO COM MISTURADOR DE EIXO HORIZONTAL DE 600 KG. AF_08/2019</v>
          </cell>
          <cell r="D6357" t="str">
            <v>M3</v>
          </cell>
          <cell r="E6357" t="str">
            <v>674,29</v>
          </cell>
        </row>
        <row r="6358">
          <cell r="B6358">
            <v>87342</v>
          </cell>
          <cell r="C6358" t="str">
            <v>ARGAMASSA TRAÇO 1:4 (EM VOLUME DE CIMENTO E AREIA MÉDIA ÚMIDA) PARA CONTRAPISO, PREPARO MECÂNICO COM MISTURADOR DE EIXO HORIZONTAL DE 160 KG. AF_08/2019</v>
          </cell>
          <cell r="D6358" t="str">
            <v>M3</v>
          </cell>
          <cell r="E6358" t="str">
            <v>672,68</v>
          </cell>
        </row>
        <row r="6359">
          <cell r="B6359">
            <v>87343</v>
          </cell>
          <cell r="C6359" t="str">
            <v>ARGAMASSA TRAÇO 1:4 (EM VOLUME DE CIMENTO E AREIA MÉDIA ÚMIDA) PARA CONTRAPISO, PREPARO MECÂNICO COM MISTURADOR DE EIXO HORIZONTAL DE 300 KG. AF_08/2019</v>
          </cell>
          <cell r="D6359" t="str">
            <v>M3</v>
          </cell>
          <cell r="E6359" t="str">
            <v>621,41</v>
          </cell>
        </row>
        <row r="6360">
          <cell r="B6360">
            <v>87344</v>
          </cell>
          <cell r="C6360" t="str">
            <v>ARGAMASSA TRAÇO 1:4 (EM VOLUME DE CIMENTO E AREIA MÉDIA ÚMIDA) PARA CONTRAPISO, PREPARO MECÂNICO COM MISTURADOR DE EIXO HORIZONTAL DE 600 KG. AF_08/2019</v>
          </cell>
          <cell r="D6360" t="str">
            <v>M3</v>
          </cell>
          <cell r="E6360" t="str">
            <v>594,97</v>
          </cell>
        </row>
        <row r="6361">
          <cell r="B6361">
            <v>87345</v>
          </cell>
          <cell r="C6361" t="str">
            <v>ARGAMASSA TRAÇO 1:5 (EM VOLUME DE CIMENTO E AREIA MÉDIA ÚMIDA) PARA CONTRAPISO, PREPARO MECÂNICO COM MISTURADOR DE EIXO HORIZONTAL DE 160 KG. AF_08/2019</v>
          </cell>
          <cell r="D6361" t="str">
            <v>M3</v>
          </cell>
          <cell r="E6361" t="str">
            <v>603,32</v>
          </cell>
        </row>
        <row r="6362">
          <cell r="B6362">
            <v>87346</v>
          </cell>
          <cell r="C6362" t="str">
            <v>ARGAMASSA TRAÇO 1:5 (EM VOLUME DE CIMENTO E AREIA MÉDIA ÚMIDA) PARA CONTRAPISO, PREPARO MECÂNICO COM MISTURADOR DE EIXO HORIZONTAL DE 300 KG. AF_08/2019</v>
          </cell>
          <cell r="D6362" t="str">
            <v>M3</v>
          </cell>
          <cell r="E6362" t="str">
            <v>561,33</v>
          </cell>
        </row>
        <row r="6363">
          <cell r="B6363">
            <v>87347</v>
          </cell>
          <cell r="C6363" t="str">
            <v>ARGAMASSA TRAÇO 1:5 (EM VOLUME DE CIMENTO E AREIA MÉDIA ÚMIDA) PARA CONTRAPISO, PREPARO MECÂNICO COM MISTURADOR DE EIXO HORIZONTAL DE 600 KG. AF_08/2019</v>
          </cell>
          <cell r="D6363" t="str">
            <v>M3</v>
          </cell>
          <cell r="E6363" t="str">
            <v>540,13</v>
          </cell>
        </row>
        <row r="6364">
          <cell r="B6364">
            <v>87348</v>
          </cell>
          <cell r="C6364" t="str">
            <v>ARGAMASSA TRAÇO 1:6 (EM VOLUME DE CIMENTO E AREIA MÉDIA ÚMIDA) PARA CONTRAPISO, PREPARO MECÂNICO COM MISTURADOR DE EIXO HORIZONTAL DE 160 KG. AF_08/2019</v>
          </cell>
          <cell r="D6364" t="str">
            <v>M3</v>
          </cell>
          <cell r="E6364" t="str">
            <v>552,10</v>
          </cell>
        </row>
        <row r="6365">
          <cell r="B6365">
            <v>87349</v>
          </cell>
          <cell r="C6365" t="str">
            <v>ARGAMASSA TRAÇO 1:6 (EM VOLUME DE CIMENTO E AREIA MÉDIA ÚMIDA) PARA CONTRAPISO, PREPARO MECÂNICO COM MISTURADOR DE EIXO HORIZONTAL DE 600 KG. AF_08/2019</v>
          </cell>
          <cell r="D6365" t="str">
            <v>M3</v>
          </cell>
          <cell r="E6365" t="str">
            <v>498,68</v>
          </cell>
        </row>
        <row r="6366">
          <cell r="B6366">
            <v>87350</v>
          </cell>
          <cell r="C6366" t="str">
            <v>ARGAMASSA TRAÇO 1:5 (EM VOLUME DE CIMENTO E AREIA GROSSA ÚMIDA) PARA CHAPISCO CONVENCIONAL, PREPARO MECÂNICO COM MISTURADOR DE EIXO HORIZONTAL DE 300 KG. AF_08/2019</v>
          </cell>
          <cell r="D6366" t="str">
            <v>M3</v>
          </cell>
          <cell r="E6366" t="str">
            <v>471,96</v>
          </cell>
        </row>
        <row r="6367">
          <cell r="B6367">
            <v>87351</v>
          </cell>
          <cell r="C6367" t="str">
            <v>ARGAMASSA TRAÇO 1:5 (EM VOLUME DE CIMENTO E AREIA GROSSA ÚMIDA) PARA CHAPISCO CONVENCIONAL, PREPARO MECÂNICO COM MISTURADOR DE EIXO HORIZONTAL DE 600 KG. AF_08/2019</v>
          </cell>
          <cell r="D6367" t="str">
            <v>M3</v>
          </cell>
          <cell r="E6367" t="str">
            <v>419,71</v>
          </cell>
        </row>
        <row r="6368">
          <cell r="B6368">
            <v>87352</v>
          </cell>
          <cell r="C6368" t="str">
            <v>ARGAMASSA TRAÇO 1:3 (EM VOLUME DE CIMENTO E AREIA GROSSA ÚMIDA) PARA CHAPISCO CONVENCIONAL, PREPARO MECÂNICO COM MISTURADOR DE EIXO HORIZONTAL DE 160 KG. AF_08/2019</v>
          </cell>
          <cell r="D6368" t="str">
            <v>M3</v>
          </cell>
          <cell r="E6368" t="str">
            <v>598,73</v>
          </cell>
        </row>
        <row r="6369">
          <cell r="B6369">
            <v>87353</v>
          </cell>
          <cell r="C6369" t="str">
            <v>ARGAMASSA TRAÇO 1:3 (EM VOLUME DE CIMENTO E AREIA GROSSA ÚMIDA) PARA CHAPISCO CONVENCIONAL, PREPARO MECÂNICO COM MISTURADOR DE EIXO HORIZONTAL DE 300 KG. AF_08/2019</v>
          </cell>
          <cell r="D6369" t="str">
            <v>M3</v>
          </cell>
          <cell r="E6369" t="str">
            <v>541,85</v>
          </cell>
        </row>
        <row r="6370">
          <cell r="B6370">
            <v>87354</v>
          </cell>
          <cell r="C6370" t="str">
            <v>ARGAMASSA TRAÇO 1:3 (EM VOLUME DE CIMENTO E AREIA GROSSA ÚMIDA) PARA CHAPISCO CONVENCIONAL, PREPARO MECÂNICO COM MISTURADOR DE EIXO HORIZONTAL DE 600 KG. AF_08/2019</v>
          </cell>
          <cell r="D6370" t="str">
            <v>M3</v>
          </cell>
          <cell r="E6370" t="str">
            <v>518,63</v>
          </cell>
        </row>
        <row r="6371">
          <cell r="B6371">
            <v>87355</v>
          </cell>
          <cell r="C6371" t="str">
            <v>ARGAMASSA TRAÇO 1:4 (EM VOLUME DE CIMENTO E AREIA GROSSA ÚMIDA) PARA CHAPISCO CONVENCIONAL, PREPARO MECÂNICO COM MISTURADOR DE EIXO HORIZONTAL DE 160 KG. AF_08/2019</v>
          </cell>
          <cell r="D6371" t="str">
            <v>M3</v>
          </cell>
          <cell r="E6371" t="str">
            <v>511,03</v>
          </cell>
        </row>
        <row r="6372">
          <cell r="B6372">
            <v>87356</v>
          </cell>
          <cell r="C6372" t="str">
            <v>ARGAMASSA TRAÇO 1:4 (EM VOLUME DE CIMENTO E AREIA GROSSA ÚMIDA) PARA CHAPISCO CONVENCIONAL, PREPARO MECÂNICO COM MISTURADOR DE EIXO HORIZONTAL DE 300 KG. AF_08/2019</v>
          </cell>
          <cell r="D6372" t="str">
            <v>M3</v>
          </cell>
          <cell r="E6372" t="str">
            <v>473,47</v>
          </cell>
        </row>
        <row r="6373">
          <cell r="B6373">
            <v>87357</v>
          </cell>
          <cell r="C6373" t="str">
            <v>ARGAMASSA TRAÇO 1:4 (EM VOLUME DE CIMENTO E AREIA GROSSA ÚMIDA) PARA CHAPISCO CONVENCIONAL, PREPARO MECÂNICO COM MISTURADOR DE EIXO HORIZONTAL DE 600 KG. AF_08/2019</v>
          </cell>
          <cell r="D6373" t="str">
            <v>M3</v>
          </cell>
          <cell r="E6373" t="str">
            <v>456,22</v>
          </cell>
        </row>
        <row r="6374">
          <cell r="B6374">
            <v>87358</v>
          </cell>
          <cell r="C6374" t="str">
            <v>ARGAMASSA TRAÇO 1:5 (EM VOLUME DE CIMENTO E AREIA GROSSA ÚMIDA) COM ADIÇÃO DE EMULSÃO POLIMÉRICA PARA CHAPISCO ROLADO, PREPARO MECÂNICO COM MISTURADOR DE EIXO HORIZONTAL DE 300 KG. AF_08/2019</v>
          </cell>
          <cell r="D6374" t="str">
            <v>M3</v>
          </cell>
          <cell r="E6374" t="str">
            <v>5.435,67</v>
          </cell>
        </row>
        <row r="6375">
          <cell r="B6375">
            <v>87359</v>
          </cell>
          <cell r="C6375" t="str">
            <v>ARGAMASSA TRAÇO 1:5 (EM VOLUME DE CIMENTO E AREIA GROSSA ÚMIDA) COM ADIÇÃO DE EMULSÃO POLIMÉRICA PARA CHAPISCO ROLADO, PREPARO MECÂNICO COM MISTURADOR DE EIXO HORIZONTAL DE 600 KG. AF_08/2019</v>
          </cell>
          <cell r="D6375" t="str">
            <v>M3</v>
          </cell>
          <cell r="E6375" t="str">
            <v>5.427,58</v>
          </cell>
        </row>
        <row r="6376">
          <cell r="B6376">
            <v>87360</v>
          </cell>
          <cell r="C6376" t="str">
            <v>ARGAMASSA TRAÇO 1:3 (EM VOLUME DE CIMENTO E AREIA GROSSA ÚMIDA) COM ADIÇÃO DE EMULSÃO POLIMÉRICA PARA CHAPISCO ROLADO, PREPARO MECÂNICO COM MISTURADOR DE EIXO HORIZONTAL DE 160 KG. AF_08/2019</v>
          </cell>
          <cell r="D6376" t="str">
            <v>M3</v>
          </cell>
          <cell r="E6376" t="str">
            <v>5.542,03</v>
          </cell>
        </row>
        <row r="6377">
          <cell r="B6377">
            <v>87361</v>
          </cell>
          <cell r="C6377" t="str">
            <v>ARGAMASSA TRAÇO 1:3 (EM VOLUME DE CIMENTO E AREIA GROSSA ÚMIDA) COM ADIÇÃO DE EMULSÃO POLIMÉRICA PARA CHAPISCO ROLADO, PREPARO MECÂNICO COM MISTURADOR DE EIXO HORIZONTAL DE 300 KG. AF_08/2019</v>
          </cell>
          <cell r="D6377" t="str">
            <v>M3</v>
          </cell>
          <cell r="E6377" t="str">
            <v>5.526,43</v>
          </cell>
        </row>
        <row r="6378">
          <cell r="B6378">
            <v>87362</v>
          </cell>
          <cell r="C6378" t="str">
            <v>ARGAMASSA TRAÇO 1:3 (EM VOLUME DE CIMENTO E AREIA GROSSA ÚMIDA) COM ADIÇÃO DE EMULSÃO POLIMÉRICA PARA CHAPISCO ROLADO, PREPARO MECÂNICO COM MISTURADOR DE EIXO HORIZONTAL DE 600 KG. AF_08/2019</v>
          </cell>
          <cell r="D6378" t="str">
            <v>M3</v>
          </cell>
          <cell r="E6378" t="str">
            <v>5.548,01</v>
          </cell>
        </row>
        <row r="6379">
          <cell r="B6379">
            <v>87363</v>
          </cell>
          <cell r="C6379" t="str">
            <v>ARGAMASSA TRAÇO 1:4 (EM VOLUME DE CIMENTO E AREIA GROSSA ÚMIDA) COM ADIÇÃO DE EMULSÃO POLIMÉRICA PARA CHAPISCO ROLADO, PREPARO MECÂNICO COM MISTURADOR DE EIXO HORIZONTAL DE 300 KG. AF_08/2019</v>
          </cell>
          <cell r="D6379" t="str">
            <v>M3</v>
          </cell>
          <cell r="E6379" t="str">
            <v>5.471,65</v>
          </cell>
        </row>
        <row r="6380">
          <cell r="B6380">
            <v>87364</v>
          </cell>
          <cell r="C6380" t="str">
            <v>ARGAMASSA TRAÇO 1:4 (EM VOLUME DE CIMENTO E AREIA GROSSA ÚMIDA) COM ADIÇÃO DE EMULSÃO POLIMÉRICA PARA CHAPISCO ROLADO, PREPARO MECÂNICO COM MISTURADOR DE EIXO HORIZONTAL DE 600 KG. AF_08/2019</v>
          </cell>
          <cell r="D6380" t="str">
            <v>M3</v>
          </cell>
          <cell r="E6380" t="str">
            <v>5.482,49</v>
          </cell>
        </row>
        <row r="6381">
          <cell r="B6381">
            <v>87365</v>
          </cell>
          <cell r="C6381" t="str">
            <v>ARGAMASSA TRAÇO 1:7 (EM VOLUME DE CIMENTO E AREIA MÉDIA ÚMIDA) COM ADIÇÃO DE PLASTIFICANTE PARA EMBOÇO/MASSA ÚNICA/ASSENTAMENTO DE ALVENARIA DE VEDAÇÃO, PREPARO MANUAL. AF_08/2019</v>
          </cell>
          <cell r="D6381" t="str">
            <v>M3</v>
          </cell>
          <cell r="E6381" t="str">
            <v>545,94</v>
          </cell>
        </row>
        <row r="6382">
          <cell r="B6382">
            <v>87366</v>
          </cell>
          <cell r="C6382" t="str">
            <v>ARGAMASSA TRAÇO 1:6 (EM VOLUME DE CIMENTO E AREIA MÉDIA ÚMIDA) COM ADIÇÃO DE PLASTIFICANTE PARA EMBOÇO/MASSA ÚNICA/ASSENTAMENTO DE ALVENARIA DE VEDAÇÃO, PREPARO MANUAL. AF_08/2019</v>
          </cell>
          <cell r="D6382" t="str">
            <v>M3</v>
          </cell>
          <cell r="E6382" t="str">
            <v>577,51</v>
          </cell>
        </row>
        <row r="6383">
          <cell r="B6383">
            <v>87367</v>
          </cell>
          <cell r="C6383" t="str">
            <v>ARGAMASSA TRAÇO 1:1:6 (EM VOLUME DE CIMENTO, CAL E AREIA MÉDIA ÚMIDA) PARA EMBOÇO/MASSA ÚNICA/ASSENTAMENTO DE ALVENARIA DE VEDAÇÃO, PREPARO MANUAL. AF_08/2019</v>
          </cell>
          <cell r="D6383" t="str">
            <v>M3</v>
          </cell>
          <cell r="E6383" t="str">
            <v>657,09</v>
          </cell>
        </row>
        <row r="6384">
          <cell r="B6384">
            <v>87368</v>
          </cell>
          <cell r="C6384" t="str">
            <v>ARGAMASSA TRAÇO 1:1,5:7,5 (EM VOLUME DE CIMENTO, CAL E AREIA MÉDIA ÚMIDA) PARA EMBOÇO/MASSA ÚNICA/ASSENTAMENTO DE ALVENARIA DE VEDAÇÃO, PREPARO MANUAL. AF_08/2019</v>
          </cell>
          <cell r="D6384" t="str">
            <v>M3</v>
          </cell>
          <cell r="E6384" t="str">
            <v>633,48</v>
          </cell>
        </row>
        <row r="6385">
          <cell r="B6385">
            <v>87369</v>
          </cell>
          <cell r="C6385" t="str">
            <v>ARGAMASSA TRAÇO 1:2:8 (EM VOLUME DE CIMENTO, CAL E AREIA MÉDIA ÚMIDA) PARA EMBOÇO/MASSA ÚNICA/ASSENTAMENTO DE ALVENARIA DE VEDAÇÃO, PREPARO MANUAL. AF_08/2019</v>
          </cell>
          <cell r="D6385" t="str">
            <v>M3</v>
          </cell>
          <cell r="E6385" t="str">
            <v>643,48</v>
          </cell>
        </row>
        <row r="6386">
          <cell r="B6386">
            <v>87370</v>
          </cell>
          <cell r="C6386" t="str">
            <v>ARGAMASSA TRAÇO 1:2:9 (EM VOLUME DE CIMENTO, CAL E AREIA MÉDIA ÚMIDA) PARA EMBOÇO/MASSA ÚNICA/ASSENTAMENTO DE ALVENARIA DE VEDAÇÃO, PREPARO MANUAL. AF_08/2019</v>
          </cell>
          <cell r="D6386" t="str">
            <v>M3</v>
          </cell>
          <cell r="E6386" t="str">
            <v>619,97</v>
          </cell>
        </row>
        <row r="6387">
          <cell r="B6387">
            <v>87371</v>
          </cell>
          <cell r="C6387" t="str">
            <v>ARGAMASSA TRAÇO 1:3:12 (EM VOLUME DE CIMENTO, CAL E AREIA MÉDIA ÚMIDA) PARA EMBOÇO/MASSA ÚNICA/ASSENTAMENTO DE ALVENARIA DE VEDAÇÃO, PREPARO MANUAL. AF_08/2019</v>
          </cell>
          <cell r="D6387" t="str">
            <v>M3</v>
          </cell>
          <cell r="E6387" t="str">
            <v>601,74</v>
          </cell>
        </row>
        <row r="6388">
          <cell r="B6388">
            <v>87372</v>
          </cell>
          <cell r="C6388" t="str">
            <v>ARGAMASSA TRAÇO 1:3 (EM VOLUME DE CIMENTO E AREIA MÉDIA ÚMIDA) PARA CONTRAPISO, PREPARO MANUAL. AF_08/2019</v>
          </cell>
          <cell r="D6388" t="str">
            <v>M3</v>
          </cell>
          <cell r="E6388" t="str">
            <v>823,51</v>
          </cell>
        </row>
        <row r="6389">
          <cell r="B6389">
            <v>87373</v>
          </cell>
          <cell r="C6389" t="str">
            <v>ARGAMASSA TRAÇO 1:4 (EM VOLUME DE CIMENTO E AREIA MÉDIA ÚMIDA) PARA CONTRAPISO, PREPARO MANUAL. AF_08/2019</v>
          </cell>
          <cell r="D6389" t="str">
            <v>M3</v>
          </cell>
          <cell r="E6389" t="str">
            <v>732,11</v>
          </cell>
        </row>
        <row r="6390">
          <cell r="B6390">
            <v>87374</v>
          </cell>
          <cell r="C6390" t="str">
            <v>ARGAMASSA TRAÇO 1:5 (EM VOLUME DE CIMENTO E AREIA MÉDIA ÚMIDA) PARA CONTRAPISO, PREPARO MANUAL. AF_08/2019</v>
          </cell>
          <cell r="D6390" t="str">
            <v>M3</v>
          </cell>
          <cell r="E6390" t="str">
            <v>678,49</v>
          </cell>
        </row>
        <row r="6391">
          <cell r="B6391">
            <v>87375</v>
          </cell>
          <cell r="C6391" t="str">
            <v>ARGAMASSA TRAÇO 1:6 (EM VOLUME DE CIMENTO E AREIA MÉDIA ÚMIDA) PARA CONTRAPISO, PREPARO MANUAL. AF_08/2019</v>
          </cell>
          <cell r="D6391" t="str">
            <v>M3</v>
          </cell>
          <cell r="E6391" t="str">
            <v>643,31</v>
          </cell>
        </row>
        <row r="6392">
          <cell r="B6392">
            <v>87376</v>
          </cell>
          <cell r="C6392" t="str">
            <v>ARGAMASSA TRAÇO 1:5 (EM VOLUME DE CIMENTO E AREIA GROSSA ÚMIDA) PARA CHAPISCO CONVENCIONAL, PREPARO MANUAL. AF_08/2019</v>
          </cell>
          <cell r="D6392" t="str">
            <v>M3</v>
          </cell>
          <cell r="E6392" t="str">
            <v>554,23</v>
          </cell>
        </row>
        <row r="6393">
          <cell r="B6393">
            <v>87377</v>
          </cell>
          <cell r="C6393" t="str">
            <v>ARGAMASSA TRAÇO 1:3 (EM VOLUME DE CIMENTO E AREIA GROSSA ÚMIDA) PARA CHAPISCO CONVENCIONAL, PREPARO MANUAL. AF_08/2019</v>
          </cell>
          <cell r="D6393" t="str">
            <v>M3</v>
          </cell>
          <cell r="E6393" t="str">
            <v>659,93</v>
          </cell>
        </row>
        <row r="6394">
          <cell r="B6394">
            <v>87378</v>
          </cell>
          <cell r="C6394" t="str">
            <v>ARGAMASSA TRAÇO 1:4 (EM VOLUME DE CIMENTO E AREIA GROSSA ÚMIDA) PARA CHAPISCO CONVENCIONAL, PREPARO MANUAL. AF_08/2019</v>
          </cell>
          <cell r="D6394" t="str">
            <v>M3</v>
          </cell>
          <cell r="E6394" t="str">
            <v>592,54</v>
          </cell>
        </row>
        <row r="6395">
          <cell r="B6395">
            <v>87379</v>
          </cell>
          <cell r="C6395" t="str">
            <v>ARGAMASSA TRAÇO 1:5 (EM VOLUME DE CIMENTO E AREIA GROSSA ÚMIDA) COM ADIÇÃO DE EMULSÃO POLIMÉRICA PARA CHAPISCO ROLADO, PREPARO MANUAL. AF_08/2019</v>
          </cell>
          <cell r="D6395" t="str">
            <v>M3</v>
          </cell>
          <cell r="E6395" t="str">
            <v>5.602,99</v>
          </cell>
        </row>
        <row r="6396">
          <cell r="B6396">
            <v>87380</v>
          </cell>
          <cell r="C6396" t="str">
            <v>ARGAMASSA TRAÇO 1:3 (EM VOLUME DE CIMENTO E AREIA GROSSA ÚMIDA) COM ADIÇÃO DE EMULSÃO POLIMÉRICA PARA CHAPISCO ROLADO, PREPARO MANUAL. AF_08/2019</v>
          </cell>
          <cell r="D6396" t="str">
            <v>M3</v>
          </cell>
          <cell r="E6396" t="str">
            <v>5.715,28</v>
          </cell>
        </row>
        <row r="6397">
          <cell r="B6397">
            <v>87381</v>
          </cell>
          <cell r="C6397" t="str">
            <v>ARGAMASSA TRAÇO 1:4 (EM VOLUME DE CIMENTO E AREIA GROSSA ÚMIDA) COM ADIÇÃO DE EMULSÃO POLIMÉRICA PARA CHAPISCO ROLADO, PREPARO MANUAL. AF_08/2019</v>
          </cell>
          <cell r="D6397" t="str">
            <v>M3</v>
          </cell>
          <cell r="E6397" t="str">
            <v>5.643,68</v>
          </cell>
        </row>
        <row r="6398">
          <cell r="B6398">
            <v>87382</v>
          </cell>
          <cell r="C6398" t="str">
            <v>ARGAMASSA INDUSTRIALIZADA MULTIUSO PARA REVESTIMENTOS E ASSENTAMENTO DA ALVENARIA, PREPARO COM MISTURADOR DE EIXO HORIZONTAL DE 160 KG. AF_08/2019</v>
          </cell>
          <cell r="D6398" t="str">
            <v>M3</v>
          </cell>
          <cell r="E6398" t="str">
            <v>1.882,32</v>
          </cell>
        </row>
        <row r="6399">
          <cell r="B6399">
            <v>87383</v>
          </cell>
          <cell r="C6399" t="str">
            <v>ARGAMASSA INDUSTRIALIZADA MULTIUSO PARA REVESTIMENTOS E ASSENTAMENTO DA ALVENARIA, PREPARO COM MISTURADOR DE EIXO HORIZONTAL DE 300 KG. AF_08/2019</v>
          </cell>
          <cell r="D6399" t="str">
            <v>M3</v>
          </cell>
          <cell r="E6399" t="str">
            <v>1.884,68</v>
          </cell>
        </row>
        <row r="6400">
          <cell r="B6400">
            <v>87384</v>
          </cell>
          <cell r="C6400" t="str">
            <v>ARGAMASSA INDUSTRIALIZADA MULTIUSO PARA REVESTIMENTOS E ASSENTAMENTO DA ALVENARIA, PREPARO COM MISTURADOR DE EIXO HORIZONTAL DE 600 KG. AF_08/2019</v>
          </cell>
          <cell r="D6400" t="str">
            <v>M3</v>
          </cell>
          <cell r="E6400" t="str">
            <v>1.883,19</v>
          </cell>
        </row>
        <row r="6401">
          <cell r="B6401">
            <v>87385</v>
          </cell>
          <cell r="C6401" t="str">
            <v>ARGAMASSA PRONTA PARA CONTRAPISO, PREPARO COM MISTURADOR DE EIXO HORIZONTAL DE 160 KG. AF_08/2019</v>
          </cell>
          <cell r="D6401" t="str">
            <v>M3</v>
          </cell>
          <cell r="E6401" t="str">
            <v>2.190,27</v>
          </cell>
        </row>
        <row r="6402">
          <cell r="B6402">
            <v>87386</v>
          </cell>
          <cell r="C6402" t="str">
            <v>ARGAMASSA PRONTA PARA CONTRAPISO, PREPARO COM MISTURADOR DE EIXO HORIZONTAL DE 300 KG. AF_08/2019</v>
          </cell>
          <cell r="D6402" t="str">
            <v>M3</v>
          </cell>
          <cell r="E6402" t="str">
            <v>2.189,67</v>
          </cell>
        </row>
        <row r="6403">
          <cell r="B6403">
            <v>87387</v>
          </cell>
          <cell r="C6403" t="str">
            <v>ARGAMASSA PRONTA PARA CONTRAPISO, PREPARO COM MISTURADOR DE EIXO HORIZONTAL DE 600 KG. AF_08/2019</v>
          </cell>
          <cell r="D6403" t="str">
            <v>M3</v>
          </cell>
          <cell r="E6403" t="str">
            <v>2.191,16</v>
          </cell>
        </row>
        <row r="6404">
          <cell r="B6404">
            <v>87388</v>
          </cell>
          <cell r="C6404" t="str">
            <v>ARGAMASSA PARA REVESTIMENTO DECORATIVO MONOCAMADA (MONOCAPA), PREPARO COM MISTURADOR DE EIXO HORIZONTAL DE 160 KG. AF_08/2019</v>
          </cell>
          <cell r="D6404" t="str">
            <v>M3</v>
          </cell>
          <cell r="E6404" t="str">
            <v>5.292,34</v>
          </cell>
        </row>
        <row r="6405">
          <cell r="B6405">
            <v>87389</v>
          </cell>
          <cell r="C6405" t="str">
            <v>ARGAMASSA PARA REVESTIMENTO DECORATIVO MONOCAMADA (MONOCAPA), PREPARO COM MISTURADOR DE EIXO HORIZONTAL DE 300 KG. AF_08/2019</v>
          </cell>
          <cell r="D6405" t="str">
            <v>M3</v>
          </cell>
          <cell r="E6405" t="str">
            <v>5.319,36</v>
          </cell>
        </row>
        <row r="6406">
          <cell r="B6406">
            <v>87390</v>
          </cell>
          <cell r="C6406" t="str">
            <v>ARGAMASSA PARA REVESTIMENTO DECORATIVO MONOCAMADA (MONOCAPA), PREPARO COM MISTURADOR DE EIXO HORIZONTAL DE 600 KG. AF_08/2019</v>
          </cell>
          <cell r="D6406" t="str">
            <v>M3</v>
          </cell>
          <cell r="E6406" t="str">
            <v>5.352,88</v>
          </cell>
        </row>
        <row r="6407">
          <cell r="B6407">
            <v>87391</v>
          </cell>
          <cell r="C6407" t="str">
            <v>ARGAMASSA INDUSTRIALIZADA PARA CHAPISCO ROLADO, PREPARO COM MISTURADOR DE EIXO HORIZONTAL DE 160 KG. AF_08/2019</v>
          </cell>
          <cell r="D6407" t="str">
            <v>M3</v>
          </cell>
          <cell r="E6407" t="str">
            <v>5.870,89</v>
          </cell>
        </row>
        <row r="6408">
          <cell r="B6408">
            <v>87393</v>
          </cell>
          <cell r="C6408" t="str">
            <v>ARGAMASSA INDUSTRIALIZADA PARA CHAPISCO ROLADO, PREPARO COM MISTURADOR DE EIXO HORIZONTAL DE 300 KG. AF_08/2019</v>
          </cell>
          <cell r="D6408" t="str">
            <v>M3</v>
          </cell>
          <cell r="E6408" t="str">
            <v>5.930,30</v>
          </cell>
        </row>
        <row r="6409">
          <cell r="B6409">
            <v>87394</v>
          </cell>
          <cell r="C6409" t="str">
            <v>ARGAMASSA INDUSTRIALIZADA PARA CHAPISCO ROLADO, PREPARO COM MISTURADOR DE EIXO HORIZONTAL DE 600 KG. AF_08/2019</v>
          </cell>
          <cell r="D6409" t="str">
            <v>M3</v>
          </cell>
          <cell r="E6409" t="str">
            <v>5.989,92</v>
          </cell>
        </row>
        <row r="6410">
          <cell r="B6410">
            <v>87395</v>
          </cell>
          <cell r="C6410" t="str">
            <v>ARGAMASSA INDUSTRIALIZADA PARA CHAPISCO COLANTE, PREPARO COM MISTURADOR DE EIXO HORIZONTAL DE 160 KG. AF_08/2019</v>
          </cell>
          <cell r="D6410" t="str">
            <v>M3</v>
          </cell>
          <cell r="E6410" t="str">
            <v>3.700,87</v>
          </cell>
        </row>
        <row r="6411">
          <cell r="B6411">
            <v>87396</v>
          </cell>
          <cell r="C6411" t="str">
            <v>ARGAMASSA INDUSTRIALIZADA PARA CHAPISCO COLANTE, PREPARO COM MISTURADOR DE EIXO HORIZONTAL DE 300 KG. AF_08/2019</v>
          </cell>
          <cell r="D6411" t="str">
            <v>M3</v>
          </cell>
          <cell r="E6411" t="str">
            <v>3.731,14</v>
          </cell>
        </row>
        <row r="6412">
          <cell r="B6412">
            <v>87397</v>
          </cell>
          <cell r="C6412" t="str">
            <v>ARGAMASSA INDUSTRIALIZADA PARA CHAPISCO COLANTE, PREPARO COM MISTURADOR DE EIXO HORIZONTAL DE 600 KG. AF_08/2019</v>
          </cell>
          <cell r="D6412" t="str">
            <v>M3</v>
          </cell>
          <cell r="E6412" t="str">
            <v>3.762,92</v>
          </cell>
        </row>
        <row r="6413">
          <cell r="B6413">
            <v>87398</v>
          </cell>
          <cell r="C6413" t="str">
            <v>ARGAMASSA INDUSTRIALIZADA MULTIUSO PARA REVESTIMENTOS E ASSENTAMENTO DA ALVENARIA, PREPARO MANUAL. AF_08/2019</v>
          </cell>
          <cell r="D6413" t="str">
            <v>M3</v>
          </cell>
          <cell r="E6413" t="str">
            <v>2.076,55</v>
          </cell>
        </row>
        <row r="6414">
          <cell r="B6414">
            <v>87399</v>
          </cell>
          <cell r="C6414" t="str">
            <v>ARGAMASSA PRONTA PARA CONTRAPISO, PREPARO MANUAL. AF_08/2019</v>
          </cell>
          <cell r="D6414" t="str">
            <v>M3</v>
          </cell>
          <cell r="E6414" t="str">
            <v>2.389,40</v>
          </cell>
        </row>
        <row r="6415">
          <cell r="B6415">
            <v>87401</v>
          </cell>
          <cell r="C6415" t="str">
            <v>ARGAMASSA INDUSTRIALIZADA PARA CHAPISCO ROLADO, PREPARO MANUAL. AF_08/2019</v>
          </cell>
          <cell r="D6415" t="str">
            <v>M3</v>
          </cell>
          <cell r="E6415" t="str">
            <v>6.166,44</v>
          </cell>
        </row>
        <row r="6416">
          <cell r="B6416">
            <v>87402</v>
          </cell>
          <cell r="C6416" t="str">
            <v>ARGAMASSA INDUSTRIALIZADA PARA CHAPISCO COLANTE, PREPARO MANUAL. AF_08/2019</v>
          </cell>
          <cell r="D6416" t="str">
            <v>M3</v>
          </cell>
          <cell r="E6416" t="str">
            <v>3.951,99</v>
          </cell>
        </row>
        <row r="6417">
          <cell r="B6417">
            <v>87404</v>
          </cell>
          <cell r="C6417" t="str">
            <v>ARGAMASSA PARA REVESTIMENTO DECORATIVO MONOCAMADA (MONOCAPA), MISTURA E PROJEÇÃO DE 1,5 M3/H DE ARGAMASSA. AF_08/2019</v>
          </cell>
          <cell r="D6417" t="str">
            <v>M3</v>
          </cell>
          <cell r="E6417" t="str">
            <v>5.487,29</v>
          </cell>
        </row>
        <row r="6418">
          <cell r="B6418">
            <v>87405</v>
          </cell>
          <cell r="C6418" t="str">
            <v>ARGAMASSA PARA REVESTIMENTO DECORATIVO MONOCAMADA (MONOCAPA), MISTURA E PROJEÇÃO DE 2 M3/H DE ARGAMASSA. AF_06/2014</v>
          </cell>
          <cell r="D6418" t="str">
            <v>M3</v>
          </cell>
          <cell r="E6418" t="str">
            <v>5.510,43</v>
          </cell>
        </row>
        <row r="6419">
          <cell r="B6419">
            <v>87407</v>
          </cell>
          <cell r="C6419" t="str">
            <v>ARGAMASSA INDUSTRIALIZADA PARA REVESTIMENTOS, MISTURA E PROJEÇÃO DE 1,5 M³/H DE ARGAMASSA. AF_08/2019</v>
          </cell>
          <cell r="D6419" t="str">
            <v>M3</v>
          </cell>
          <cell r="E6419" t="str">
            <v>1.921,20</v>
          </cell>
        </row>
        <row r="6420">
          <cell r="B6420">
            <v>87408</v>
          </cell>
          <cell r="C6420" t="str">
            <v>ARGAMASSA INDUSTRIALIZADA PARA REVESTIMENTOS, MISTURA E PROJEÇÃO DE 2 M³/H DE ARGAMASSA. AF_06/2014</v>
          </cell>
          <cell r="D6420" t="str">
            <v>M3</v>
          </cell>
          <cell r="E6420" t="str">
            <v>1.915,12</v>
          </cell>
        </row>
        <row r="6421">
          <cell r="B6421">
            <v>87410</v>
          </cell>
          <cell r="C6421" t="str">
            <v>ARGAMASSA À BASE DE GESSO, MISTURA E PROJEÇÃO DE 1,5 M³/H DE ARGAMASSA. AF_08/2019</v>
          </cell>
          <cell r="D6421" t="str">
            <v>M3</v>
          </cell>
          <cell r="E6421" t="str">
            <v>981,85</v>
          </cell>
        </row>
        <row r="6422">
          <cell r="B6422">
            <v>88626</v>
          </cell>
          <cell r="C6422" t="str">
            <v>ARGAMASSA TRAÇO 1:0,5:4,5 (EM VOLUME DE CIMENTO, CAL E AREIA MÉDIA ÚMIDA), PREPARO MECÂNICO COM BETONEIRA 400 L. AF_08/2019</v>
          </cell>
          <cell r="D6422" t="str">
            <v>M3</v>
          </cell>
          <cell r="E6422" t="str">
            <v>547,80</v>
          </cell>
        </row>
        <row r="6423">
          <cell r="B6423">
            <v>88627</v>
          </cell>
          <cell r="C6423" t="str">
            <v>ARGAMASSA TRAÇO 1:0,5:4,5 (EM VOLUME DE CIMENTO, CAL E AREIA MÉDIA ÚMIDA) PARA ASSENTAMENTO DE ALVENARIA, PREPARO MANUAL. AF_08/2019</v>
          </cell>
          <cell r="D6423" t="str">
            <v>M3</v>
          </cell>
          <cell r="E6423" t="str">
            <v>638,47</v>
          </cell>
        </row>
        <row r="6424">
          <cell r="B6424">
            <v>88628</v>
          </cell>
          <cell r="C6424" t="str">
            <v>ARGAMASSA TRAÇO 1:3 (EM VOLUME DE CIMENTO E AREIA MÉDIA ÚMIDA), PREPARO MECÂNICO COM BETONEIRA 400 L. AF_08/2019</v>
          </cell>
          <cell r="D6424" t="str">
            <v>M3</v>
          </cell>
          <cell r="E6424" t="str">
            <v>586,29</v>
          </cell>
        </row>
        <row r="6425">
          <cell r="B6425">
            <v>88629</v>
          </cell>
          <cell r="C6425" t="str">
            <v>ARGAMASSA TRAÇO 1:3 (EM VOLUME DE CIMENTO E AREIA MÉDIA ÚMIDA), PREPARO MANUAL. AF_08/2019</v>
          </cell>
          <cell r="D6425" t="str">
            <v>M3</v>
          </cell>
          <cell r="E6425" t="str">
            <v>680,37</v>
          </cell>
        </row>
        <row r="6426">
          <cell r="B6426">
            <v>88630</v>
          </cell>
          <cell r="C6426" t="str">
            <v>ARGAMASSA TRAÇO 1:4 (CIMENTO E AREIA MÉDIA), PREPARO MECÂNICO COM BETONEIRA 400 L. AF_08/2014</v>
          </cell>
          <cell r="D6426" t="str">
            <v>M3</v>
          </cell>
          <cell r="E6426" t="str">
            <v>495,42</v>
          </cell>
        </row>
        <row r="6427">
          <cell r="B6427">
            <v>88631</v>
          </cell>
          <cell r="C6427" t="str">
            <v>ARGAMASSA TRAÇO 1:4 (EM VOLUME DE CIMENTO E AREIA MÉDIA ÚMIDA), PREPARO MANUAL. AF_08/2019</v>
          </cell>
          <cell r="D6427" t="str">
            <v>M3</v>
          </cell>
          <cell r="E6427" t="str">
            <v>606,03</v>
          </cell>
        </row>
        <row r="6428">
          <cell r="B6428">
            <v>88715</v>
          </cell>
          <cell r="C6428" t="str">
            <v>ARGAMASSA TRAÇO 1:2:9 (EM VOLUME DE CIMENTO, CAL E AREIA MÉDIA ÚMIDA) PARA EMBOÇO/MASSA ÚNICA/ASSENTAMENTO DE ALVENARIA DE VEDAÇÃO, PREPARO MECÂNICO COM BETONEIRA 400 L. AF_08/2019</v>
          </cell>
          <cell r="D6428" t="str">
            <v>M3</v>
          </cell>
          <cell r="E6428" t="str">
            <v>501,15</v>
          </cell>
        </row>
        <row r="6429">
          <cell r="B6429">
            <v>95563</v>
          </cell>
          <cell r="C6429" t="str">
            <v>ARGAMASSA TRAÇO 1:1,93 (EM VOLUME DE CIMENTO E AREIA MÉDIA ÚMIDA), FCK 20 MPA, PREPARO MECÂNICO COM MISTURADOR DUPLO HORIZONTAL DE ALTA TURBULÊNCIA. AF_03/2020</v>
          </cell>
          <cell r="D6429" t="str">
            <v>M3</v>
          </cell>
          <cell r="E6429" t="str">
            <v>846,46</v>
          </cell>
        </row>
        <row r="6430">
          <cell r="B6430">
            <v>100464</v>
          </cell>
          <cell r="C6430" t="str">
            <v>ARGAMASSA TRAÇO 1:0,5:4,5  (EM VOLUME DE CIMENTO, CAL E AREIA MÉDIA ÚMIDA), PREPARO MECÂNICO COM MISTURADOR DE EIXO HORIZONTAL DE 160 KG. AF_08/2019</v>
          </cell>
          <cell r="D6430" t="str">
            <v>M3</v>
          </cell>
          <cell r="E6430" t="str">
            <v>564,25</v>
          </cell>
        </row>
        <row r="6431">
          <cell r="B6431">
            <v>100465</v>
          </cell>
          <cell r="C6431" t="str">
            <v>ARGAMASSA TRAÇO 1:0,5:4,5  (EM VOLUME DE CIMENTO, CAL E AREIA MÉDIA ÚMIDA), PREPARO MECÂNICO COM MISTURADOR DE EIXO HORIZONTAL DE 300 KG. AF_08/2019</v>
          </cell>
          <cell r="D6431" t="str">
            <v>M3</v>
          </cell>
          <cell r="E6431" t="str">
            <v>536,76</v>
          </cell>
        </row>
        <row r="6432">
          <cell r="B6432">
            <v>100466</v>
          </cell>
          <cell r="C6432" t="str">
            <v>ARGAMASSA TRAÇO 1:0,5:4,5  (EM VOLUME DE CIMENTO, CAL E AREIA MÉDIA ÚMIDA), PREPARO MECÂNICO COM MISTURADOR DE EIXO HORIZONTAL DE 600 KG. AF_08/2019</v>
          </cell>
          <cell r="D6432" t="str">
            <v>M3</v>
          </cell>
          <cell r="E6432" t="str">
            <v>524,36</v>
          </cell>
        </row>
        <row r="6433">
          <cell r="B6433">
            <v>100468</v>
          </cell>
          <cell r="C6433" t="str">
            <v>ARGAMASSA TRAÇO 1:3 (EM VOLUME DE CIMENTO E AREIA MÉDIA ÚMIDA), PREPARO MECÂNICO COM MISTURADOR DE EIXO HORIZONTAL DE 160 KG. AF_08/2019</v>
          </cell>
          <cell r="D6433" t="str">
            <v>M3</v>
          </cell>
          <cell r="E6433" t="str">
            <v>679,78</v>
          </cell>
        </row>
        <row r="6434">
          <cell r="B6434">
            <v>100469</v>
          </cell>
          <cell r="C6434" t="str">
            <v>ARGAMASSA TRAÇO 1:3 (EM VOLUME DE CIMENTO E AREIA MÉDIA ÚMIDA), PREPARO MECÂNICO COM MISTURADOR DE EIXO HORIZONTAL DE 300 KG. AF_08/2019</v>
          </cell>
          <cell r="D6434" t="str">
            <v>M3</v>
          </cell>
          <cell r="E6434" t="str">
            <v>576,44</v>
          </cell>
        </row>
        <row r="6435">
          <cell r="B6435">
            <v>100470</v>
          </cell>
          <cell r="C6435" t="str">
            <v>ARGAMASSA TRAÇO 1:3 (EM VOLUME DE CIMENTO E AREIA MÉDIA ÚMIDA), PREPARO MECÂNICO COM MISTURADOR DE EIXO HORIZONTAL DE 600 KG. AF_08/2019</v>
          </cell>
          <cell r="D6435" t="str">
            <v>M3</v>
          </cell>
          <cell r="E6435" t="str">
            <v>513,00</v>
          </cell>
        </row>
        <row r="6436">
          <cell r="B6436">
            <v>100472</v>
          </cell>
          <cell r="C6436" t="str">
            <v>ARGAMASSA TRAÇO 1:4 (EM VOLUME DE CIMENTO E AREIA MÉDIA ÚMIDA), PREPARO MECÂNICO COM MISTURADOR DE EIXO HORIZONTAL DE 160 KG. AF_08/2019</v>
          </cell>
          <cell r="D6436" t="str">
            <v>M3</v>
          </cell>
          <cell r="E6436" t="str">
            <v>548,31</v>
          </cell>
        </row>
        <row r="6437">
          <cell r="B6437">
            <v>100473</v>
          </cell>
          <cell r="C6437" t="str">
            <v>ARGAMASSA TRAÇO 1:4 (EM VOLUME DE CIMENTO E AREIA MÉDIA ÚMIDA), PREPARO MECÂNICO COM MISTURADOR DE EIXO HORIZONTAL DE 300 KG. AF_08/2019</v>
          </cell>
          <cell r="D6437" t="str">
            <v>M3</v>
          </cell>
          <cell r="E6437" t="str">
            <v>512,76</v>
          </cell>
        </row>
        <row r="6438">
          <cell r="B6438">
            <v>100474</v>
          </cell>
          <cell r="C6438" t="str">
            <v>ARGAMASSA TRAÇO 1:4 (EM VOLUME DE CIMENTO E AREIA MÉDIA ÚMIDA), PREPARO MECÂNICO COM MISTURADOR DE EIXO HORIZONTAL DE 600 KG. AF_08/2019</v>
          </cell>
          <cell r="D6438" t="str">
            <v>M3</v>
          </cell>
          <cell r="E6438" t="str">
            <v>499,15</v>
          </cell>
        </row>
        <row r="6439">
          <cell r="B6439">
            <v>100475</v>
          </cell>
          <cell r="C6439" t="str">
            <v>ARGAMASSA TRAÇO 1:3 (EM VOLUME DE CIMENTO E AREIA MÉDIA ÚMIDA) COM ADIÇÃO DE IMPERMEABILIZANTE, PREPARO MECÂNICO COM BETONEIRA 400 L. AF_08/2019</v>
          </cell>
          <cell r="D6439" t="str">
            <v>M3</v>
          </cell>
          <cell r="E6439" t="str">
            <v>758,05</v>
          </cell>
        </row>
        <row r="6440">
          <cell r="B6440">
            <v>100477</v>
          </cell>
          <cell r="C6440" t="str">
            <v>ARGAMASSA TRAÇO 1:3 (EM VOLUME DE CIMENTO E AREIA MÉDIA ÚMIDA) COM ADIÇÃO DE IMPERMEABILIZANTE, PREPARO MECÂNICO COM MISTURADOR DE EIXO HORIZONTAL DE 160 KG. AF_08/2019</v>
          </cell>
          <cell r="D6440" t="str">
            <v>M3</v>
          </cell>
          <cell r="E6440" t="str">
            <v>797,75</v>
          </cell>
        </row>
        <row r="6441">
          <cell r="B6441">
            <v>100478</v>
          </cell>
          <cell r="C6441" t="str">
            <v>ARGAMASSA TRAÇO 1:3 (EM VOLUME DE CIMENTO E AREIA MÉDIA ÚMIDA) COM ADIÇÃO DE IMPERMEABILIZANTE, PREPARO MECÂNICO COM MISTURADOR DE EIXO HORIZONTAL DE 300 KG. AF_08/2019</v>
          </cell>
          <cell r="D6441" t="str">
            <v>M3</v>
          </cell>
          <cell r="E6441" t="str">
            <v>744,02</v>
          </cell>
        </row>
        <row r="6442">
          <cell r="B6442">
            <v>100479</v>
          </cell>
          <cell r="C6442" t="str">
            <v>ARGAMASSA TRAÇO 1:3 (EM VOLUME DE CIMENTO E AREIA MÉDIA ÚMIDA) COM ADIÇÃO DE IMPERMEABILIZANTE, PREPARO MECÂNICO COM MISTURADOR DE EIXO HORIZONTAL DE 600 KG. AF_08/2019</v>
          </cell>
          <cell r="D6442" t="str">
            <v>M3</v>
          </cell>
          <cell r="E6442" t="str">
            <v>734,36</v>
          </cell>
        </row>
        <row r="6443">
          <cell r="B6443">
            <v>100480</v>
          </cell>
          <cell r="C6443" t="str">
            <v>ARGAMASSA TRAÇO 1:3 (EM VOLUME DE CIMENTO E AREIA MÉDIA ÚMIDA) COM ADIÇÃO DE IMPERMEABILIZANTE, PREPARO MANUAL. AF_08/2019</v>
          </cell>
          <cell r="D6443" t="str">
            <v>M3</v>
          </cell>
          <cell r="E6443" t="str">
            <v>851,51</v>
          </cell>
        </row>
        <row r="6444">
          <cell r="B6444">
            <v>100481</v>
          </cell>
          <cell r="C6444" t="str">
            <v>ARGAMASSA TRAÇO 1:4 (EM VOLUME DE CIMENTO E AREIA MÉDIA ÚMIDA) COM ADIÇÃO DE IMPERMEABILIZANTE, PREPARO MECÂNICO COM BETONEIRA 400 L. AF_08/2019</v>
          </cell>
          <cell r="D6444" t="str">
            <v>M3</v>
          </cell>
          <cell r="E6444" t="str">
            <v>650,83</v>
          </cell>
        </row>
        <row r="6445">
          <cell r="B6445">
            <v>100483</v>
          </cell>
          <cell r="C6445" t="str">
            <v>ARGAMASSA TRAÇO 1:4 (EM VOLUME DE CIMENTO E AREIA MÉDIA ÚMIDA) COM ADIÇÃO DE IMPERMEABILIZANTE, PREPARO MECÂNICO COM MISTURADOR DE EIXO HORIZONTAL DE 160 KG. AF_08/2019</v>
          </cell>
          <cell r="D6445" t="str">
            <v>M3</v>
          </cell>
          <cell r="E6445" t="str">
            <v>680,69</v>
          </cell>
        </row>
        <row r="6446">
          <cell r="B6446">
            <v>100484</v>
          </cell>
          <cell r="C6446" t="str">
            <v>ARGAMASSA TRAÇO 1:4 (EM VOLUME DE CIMENTO E AREIA MÉDIA ÚMIDA) COM ADIÇÃO DE IMPERMEABILIZANTE, PREPARO MECÂNICO COM MISTURADOR DE EIXO HORIZONTAL DE 300 KG. AF_08/2019</v>
          </cell>
          <cell r="D6446" t="str">
            <v>M3</v>
          </cell>
          <cell r="E6446" t="str">
            <v>646,35</v>
          </cell>
        </row>
        <row r="6447">
          <cell r="B6447">
            <v>100485</v>
          </cell>
          <cell r="C6447" t="str">
            <v>ARGAMASSA TRAÇO 1:4 (EM VOLUME DE CIMENTO E AREIA MÉDIA ÚMIDA) COM ADIÇÃO DE IMPERMEABILIZANTE, PREPARO MECÂNICO COM MISTURADOR DE EIXO HORIZONTAL DE 600 KG. AF_08/2019</v>
          </cell>
          <cell r="D6447" t="str">
            <v>M3</v>
          </cell>
          <cell r="E6447" t="str">
            <v>635,08</v>
          </cell>
        </row>
        <row r="6448">
          <cell r="B6448">
            <v>100486</v>
          </cell>
          <cell r="C6448" t="str">
            <v>ARGAMASSA TRAÇO 1:4 (EM VOLUME DE CIMENTO E AREIA MÉDIA ÚMIDA) COM ADIÇÃO DE IMPERMEABILIZANTE, PREPARO MANUAL. AF_08/2019</v>
          </cell>
          <cell r="D6448" t="str">
            <v>M3</v>
          </cell>
          <cell r="E6448" t="str">
            <v>749,80</v>
          </cell>
        </row>
        <row r="6449">
          <cell r="B6449">
            <v>100487</v>
          </cell>
          <cell r="C6449" t="str">
            <v>ARGAMASSA TRAÇO 1:2:9 (EM VOLUME DE CIMENTO, CAL E AREIA MÉDIA ÚMIDA) PARA EMBOÇO/MASSA ÚNICA/ASSENTAMENTO DE ALVENARIA DE VEDAÇÃO, PREPARO MECÂNICO COM MISTURADOR DE EIXO HORIZONTAL DE 600 KG. AF_08/2019</v>
          </cell>
          <cell r="D6449" t="str">
            <v>M3</v>
          </cell>
          <cell r="E6449" t="str">
            <v>482,06</v>
          </cell>
        </row>
        <row r="6450">
          <cell r="B6450">
            <v>100488</v>
          </cell>
          <cell r="C6450" t="str">
            <v>ARGAMASSA TRAÇO 1:0,5:4,5 (EM VOLUME DE CIMENTO, CAL E AREIA MÉDIA ÚMIDA), PREPARO MECÂNICO COM BETONEIRA 600 L. AF_08/2019</v>
          </cell>
          <cell r="D6450" t="str">
            <v>M3</v>
          </cell>
          <cell r="E6450" t="str">
            <v>544,50</v>
          </cell>
        </row>
        <row r="6451">
          <cell r="B6451">
            <v>100489</v>
          </cell>
          <cell r="C6451" t="str">
            <v>ARGAMASSA TRAÇO 1:3 (EM VOLUME DE CIMENTO E AREIA MÉDIA ÚMIDA), PREPARO MECÂNICO COM BETONEIRA 600 L. AF_08/2019</v>
          </cell>
          <cell r="D6451" t="str">
            <v>M3</v>
          </cell>
          <cell r="E6451" t="str">
            <v>587,26</v>
          </cell>
        </row>
        <row r="6452">
          <cell r="B6452">
            <v>100490</v>
          </cell>
          <cell r="C6452" t="str">
            <v>ARGAMASSA TRAÇO 1:4 (EM VOLUME DE CIMENTO E AREIA MÉDIA ÚMIDA), PREPARO MECÂNICO COM BETONEIRA 600 L. AF_08/2019</v>
          </cell>
          <cell r="D6452" t="str">
            <v>M3</v>
          </cell>
          <cell r="E6452" t="str">
            <v>515,62</v>
          </cell>
        </row>
        <row r="6453">
          <cell r="B6453">
            <v>100491</v>
          </cell>
          <cell r="C6453" t="str">
            <v>ARGAMASSA TRAÇO 1:3 (EM VOLUME DE CIMENTO E AREIA MÉDIA ÚMIDA) COM ADIÇÃO DE IMPERMEABILIZANTE, PREPARO MECÂNICO COM BETONEIRA 600 L. AF_08/2019</v>
          </cell>
          <cell r="D6453" t="str">
            <v>M3</v>
          </cell>
          <cell r="E6453" t="str">
            <v>760,20</v>
          </cell>
        </row>
        <row r="6454">
          <cell r="B6454">
            <v>100492</v>
          </cell>
          <cell r="C6454" t="str">
            <v>ARGAMASSA TRAÇO 1:4 (EM VOLUME DE CIMENTO E AREIA MÉDIA ÚMIDA) COM ADIÇÃO DE IMPERMEABILIZANTE, PREPARO MECÂNICO COM BETONEIRA 600 L. AF_08/2019</v>
          </cell>
          <cell r="D6454" t="str">
            <v>M3</v>
          </cell>
          <cell r="E6454" t="str">
            <v>653,62</v>
          </cell>
        </row>
        <row r="6455">
          <cell r="B6455">
            <v>92121</v>
          </cell>
          <cell r="C6455" t="str">
            <v>PENEIRAMENTO DE AREIA COM PENEIRA ELÉTRICA. AF_11/2015</v>
          </cell>
          <cell r="D6455" t="str">
            <v>M3</v>
          </cell>
          <cell r="E6455" t="str">
            <v>25,85</v>
          </cell>
        </row>
        <row r="6456">
          <cell r="B6456">
            <v>92122</v>
          </cell>
          <cell r="C6456" t="str">
            <v>PENEIRAMENTO DE AREIA COM PENEIRA MANUAL. AF_11/2015</v>
          </cell>
          <cell r="D6456" t="str">
            <v>M3</v>
          </cell>
          <cell r="E6456" t="str">
            <v>42,73</v>
          </cell>
        </row>
        <row r="6457">
          <cell r="B6457">
            <v>92123</v>
          </cell>
          <cell r="C6457" t="str">
            <v>ENSACAMENTO DE AREIA. AF_11/2015</v>
          </cell>
          <cell r="D6457" t="str">
            <v>M3</v>
          </cell>
          <cell r="E6457" t="str">
            <v>44,36</v>
          </cell>
        </row>
        <row r="6458">
          <cell r="B6458">
            <v>100195</v>
          </cell>
          <cell r="C6458" t="str">
            <v>TRANSPORTE HORIZONTAL MANUAL, DE SACOS DE 50 KG (UNIDADE: KGXKM). AF_07/2019</v>
          </cell>
          <cell r="D6458" t="str">
            <v>KGXKM</v>
          </cell>
          <cell r="E6458" t="str">
            <v>0,65</v>
          </cell>
        </row>
        <row r="6459">
          <cell r="B6459">
            <v>100196</v>
          </cell>
          <cell r="C6459" t="str">
            <v>TRANSPORTE HORIZONTAL MANUAL, DE SACOS DE 30 KG (UNIDADE: KGXKM). AF_07/2019</v>
          </cell>
          <cell r="D6459" t="str">
            <v>KGXKM</v>
          </cell>
          <cell r="E6459" t="str">
            <v>1,09</v>
          </cell>
        </row>
        <row r="6460">
          <cell r="B6460">
            <v>100197</v>
          </cell>
          <cell r="C6460" t="str">
            <v>TRANSPORTE HORIZONTAL MANUAL, DE SACOS DE 20 KG (UNIDADE: KGXKM). AF_07/2019</v>
          </cell>
          <cell r="D6460" t="str">
            <v>KGXKM</v>
          </cell>
          <cell r="E6460" t="str">
            <v>1,63</v>
          </cell>
        </row>
        <row r="6461">
          <cell r="B6461">
            <v>100198</v>
          </cell>
          <cell r="C6461" t="str">
            <v>TRANSPORTE HORIZONTAL COM CARRINHO PLATAFORMA, DE SACOS DE 50 KG (UNIDADE: KGXKM). AF_07/2019</v>
          </cell>
          <cell r="D6461" t="str">
            <v>KGXKM</v>
          </cell>
          <cell r="E6461" t="str">
            <v>0,22</v>
          </cell>
        </row>
        <row r="6462">
          <cell r="B6462">
            <v>100199</v>
          </cell>
          <cell r="C6462" t="str">
            <v>TRANSPORTE HORIZONTAL COM CARRINHO PLATAFORMA, DE SACOS DE 30 KG (UNIDADE: KGXKM). AF_07/2019</v>
          </cell>
          <cell r="D6462" t="str">
            <v>KGXKM</v>
          </cell>
          <cell r="E6462" t="str">
            <v>0,27</v>
          </cell>
        </row>
        <row r="6463">
          <cell r="B6463">
            <v>100200</v>
          </cell>
          <cell r="C6463" t="str">
            <v>TRANSPORTE HORIZONTAL COM CARRINHO PLATAFORMA, DE SACOS DE 20 KG (UNIDADE: KGXKM). AF_07/2019</v>
          </cell>
          <cell r="D6463" t="str">
            <v>KGXKM</v>
          </cell>
          <cell r="E6463" t="str">
            <v>0,33</v>
          </cell>
        </row>
        <row r="6464">
          <cell r="B6464">
            <v>100201</v>
          </cell>
          <cell r="C6464" t="str">
            <v>TRANSPORTE HORIZONTAL COM CARRINHO DE MÃO, DE SACOS DE 50 KG (UNIDADE: KGXKM). AF_07/2019</v>
          </cell>
          <cell r="D6464" t="str">
            <v>KGXKM</v>
          </cell>
          <cell r="E6464" t="str">
            <v>0,66</v>
          </cell>
        </row>
        <row r="6465">
          <cell r="B6465">
            <v>100202</v>
          </cell>
          <cell r="C6465" t="str">
            <v>TRANSPORTE HORIZONTAL COM CARRINHO DE MÃO, DE SACOS DE 30 KG (UNIDADE: KGXKM). AF_07/2019</v>
          </cell>
          <cell r="D6465" t="str">
            <v>KGXKM</v>
          </cell>
          <cell r="E6465" t="str">
            <v>0,77</v>
          </cell>
        </row>
        <row r="6466">
          <cell r="B6466">
            <v>100203</v>
          </cell>
          <cell r="C6466" t="str">
            <v>TRANSPORTE HORIZONTAL COM CARRINHO DE MÃO, DE SACOS DE 20 KG (UNIDADE: KGXKM). AF_07/2019</v>
          </cell>
          <cell r="D6466" t="str">
            <v>KGXKM</v>
          </cell>
          <cell r="E6466" t="str">
            <v>0,91</v>
          </cell>
        </row>
        <row r="6467">
          <cell r="B6467">
            <v>100204</v>
          </cell>
          <cell r="C6467" t="str">
            <v>TRANSPORTE HORIZONTAL COM MANIPULADOR TELESCÓPICO, DE PÁLETE DE SACOS (UNIDADE: KGXKM). AF_07/2019</v>
          </cell>
          <cell r="D6467" t="str">
            <v>KGXKM</v>
          </cell>
          <cell r="E6467" t="str">
            <v>0,10</v>
          </cell>
        </row>
        <row r="6468">
          <cell r="B6468">
            <v>100205</v>
          </cell>
          <cell r="C6468" t="str">
            <v>TRANSPORTE HORIZONTAL COM JERICA DE 60 L, DE MASSA/ GRANEL (UNIDADE: M3XKM). AF_07/2019</v>
          </cell>
          <cell r="D6468" t="str">
            <v>M3XKM</v>
          </cell>
          <cell r="E6468" t="str">
            <v>1.217,22</v>
          </cell>
        </row>
        <row r="6469">
          <cell r="B6469">
            <v>100206</v>
          </cell>
          <cell r="C6469" t="str">
            <v>TRANSPORTE HORIZONTAL COM JERICA DE 90 L, DE MASSA/ GRANEL (UNIDADE: M3XKM). AF_07/2019</v>
          </cell>
          <cell r="D6469" t="str">
            <v>M3XKM</v>
          </cell>
          <cell r="E6469" t="str">
            <v>879,84</v>
          </cell>
        </row>
        <row r="6470">
          <cell r="B6470">
            <v>100207</v>
          </cell>
          <cell r="C6470" t="str">
            <v>TRANSPORTE HORIZONTAL COM CARREGADEIRA, DE MASSA/ GRANEL (UNIDADE: M3XKM). AF_07/2019</v>
          </cell>
          <cell r="D6470" t="str">
            <v>M3XKM</v>
          </cell>
          <cell r="E6470" t="str">
            <v>371,64</v>
          </cell>
        </row>
        <row r="6471">
          <cell r="B6471">
            <v>100208</v>
          </cell>
          <cell r="C6471" t="str">
            <v>TRANSPORTE HORIZONTAL MANUAL, DE BLOCOS VAZADOS DE CONCRETO OU CERÂMICO DE 19X19X39CM (UNIDADE: BLOCOXKM). AF_07/2019</v>
          </cell>
          <cell r="D6471" t="str">
            <v>UNXKM</v>
          </cell>
          <cell r="E6471" t="str">
            <v>16,10</v>
          </cell>
        </row>
        <row r="6472">
          <cell r="B6472">
            <v>100209</v>
          </cell>
          <cell r="C6472" t="str">
            <v>TRANSPORTE HORIZONTAL MANUAL, DE BLOCOS CERÂMICOS FURADOS NA HORIZONTAL DE 9X19X19CM (UNIDADE: BLOCOXKM). AF_07/2019</v>
          </cell>
          <cell r="D6472" t="str">
            <v>UNXKM</v>
          </cell>
          <cell r="E6472" t="str">
            <v>8,05</v>
          </cell>
        </row>
        <row r="6473">
          <cell r="B6473">
            <v>100210</v>
          </cell>
          <cell r="C6473" t="str">
            <v>TRANSPORTE HORIZONTAL COM CARRINHO DE MÃO, DE BLOCOS VAZADOS DE CONCRETO OU CERÂMICO DE 19X19X39CM (UNIDADE: BLOCOXKM). AF_07/2019</v>
          </cell>
          <cell r="D6473" t="str">
            <v>UNXKM</v>
          </cell>
          <cell r="E6473" t="str">
            <v>14,83</v>
          </cell>
        </row>
        <row r="6474">
          <cell r="B6474">
            <v>100211</v>
          </cell>
          <cell r="C6474" t="str">
            <v>TRANSPORTE HORIZONTAL COM CARRINHO DE MÃO, DE BLOCOS CERÂMICOS FURADOS NA HORIZONTAL DE 9X19X19CM (UNIDADE: BLOCOXKM). AF_07/2019</v>
          </cell>
          <cell r="D6474" t="str">
            <v>UNXKM</v>
          </cell>
          <cell r="E6474" t="str">
            <v>5,72</v>
          </cell>
        </row>
        <row r="6475">
          <cell r="B6475">
            <v>100212</v>
          </cell>
          <cell r="C6475" t="str">
            <v>TRANSPORTE HORIZONTAL COM CARRINHO PLATAFORMA, DE BLOCOS VAZADOS DE CONCRETO OU CERÂMICO DE 19X19X39CM (UNIDADE: BLOCOXKM). AF_07/2019</v>
          </cell>
          <cell r="D6475" t="str">
            <v>UNXKM</v>
          </cell>
          <cell r="E6475" t="str">
            <v>6,32</v>
          </cell>
        </row>
        <row r="6476">
          <cell r="B6476">
            <v>100213</v>
          </cell>
          <cell r="C6476" t="str">
            <v>TRANSPORTE HORIZONTAL COM CARRINHO PLATAFORMA, DE BLOCOS CERÂMICOS FURADOS NA HORIZONTAL DE 9X19X19CM (UNIDADE: BLOCOXKM). AF_07/2019</v>
          </cell>
          <cell r="D6476" t="str">
            <v>UNXKM</v>
          </cell>
          <cell r="E6476" t="str">
            <v>2,27</v>
          </cell>
        </row>
        <row r="6477">
          <cell r="B6477">
            <v>100214</v>
          </cell>
          <cell r="C6477" t="str">
            <v>TRANSPORTE HORIZONTAL COM CARRINHO MINI PÁLETES, DE BLOCOS VAZADOS DE CONCRETO DE 19X19X39CM (UNIDADE: BLOCOXKM). AF_07/2019</v>
          </cell>
          <cell r="D6477" t="str">
            <v>UNXKM</v>
          </cell>
          <cell r="E6477" t="str">
            <v>3,48</v>
          </cell>
        </row>
        <row r="6478">
          <cell r="B6478">
            <v>100215</v>
          </cell>
          <cell r="C6478" t="str">
            <v>TRANSPORTE HORIZONTAL COM CARRINHO MINI PÁLETES, DE BLOCOS CERÂMICOS FURADOS NA VERTICAL DE 19X19X39CM (UNIDADE: BLOCOXKM). AF_07/2019</v>
          </cell>
          <cell r="D6478" t="str">
            <v>UNXKM</v>
          </cell>
          <cell r="E6478" t="str">
            <v>2,98</v>
          </cell>
        </row>
        <row r="6479">
          <cell r="B6479">
            <v>100216</v>
          </cell>
          <cell r="C6479" t="str">
            <v>TRANSPORTE HORIZONTAL COM CARRINHO MINI PÁLETES, DE BLOCOS CERÂMICOS FURADOS NA HORIZONTAL DE 9X19X19CM (UNIDADE: BLOCOXKM). AF_07/2019</v>
          </cell>
          <cell r="D6479" t="str">
            <v>UNXKM</v>
          </cell>
          <cell r="E6479" t="str">
            <v>0,80</v>
          </cell>
        </row>
        <row r="6480">
          <cell r="B6480">
            <v>100217</v>
          </cell>
          <cell r="C6480" t="str">
            <v>TRANSPORTE HORIZONTAL COM MANIPULADOR TELESCÓPICO, DE BLOCOS VAZADOS DE CONCRETO DE 19X19X39CM (UNIDADE: BLOCOXKM). AF_07/2019</v>
          </cell>
          <cell r="D6480" t="str">
            <v>UNXKM</v>
          </cell>
          <cell r="E6480" t="str">
            <v>2,68</v>
          </cell>
        </row>
        <row r="6481">
          <cell r="B6481">
            <v>100218</v>
          </cell>
          <cell r="C6481" t="str">
            <v>TRANSPORTE HORIZONTAL COM MANIPULADOR TELESCÓPICO, DE BLOCOS CERÂMICOS FURADOS NA VERTICAL DE 19X19X39CM (UNIDADE: BLOCOXKM). AF_07/2019</v>
          </cell>
          <cell r="D6481" t="str">
            <v>UNXKM</v>
          </cell>
          <cell r="E6481" t="str">
            <v>1,82</v>
          </cell>
        </row>
        <row r="6482">
          <cell r="B6482">
            <v>100219</v>
          </cell>
          <cell r="C6482" t="str">
            <v>TRANSPORTE HORIZONTAL COM MANIPULADOR TELESCÓPICO, DE BLOCOS CERÂMICOS FURADOS NA HORIZONTAL DE 9X19X19CM (UNIDADE: BLOCOXKM). AF_07/2019</v>
          </cell>
          <cell r="D6482" t="str">
            <v>UNXKM</v>
          </cell>
          <cell r="E6482" t="str">
            <v>0,40</v>
          </cell>
        </row>
        <row r="6483">
          <cell r="B6483">
            <v>100220</v>
          </cell>
          <cell r="C6483" t="str">
            <v>TRANSPORTE HORIZONTAL MANUAL, DE CAIXA COM REVESTIMENTO CERÂMICO (UNIDADE: M2XKM). AF_07/2019</v>
          </cell>
          <cell r="D6483" t="str">
            <v>M2XKM</v>
          </cell>
          <cell r="E6483" t="str">
            <v>23,13</v>
          </cell>
        </row>
        <row r="6484">
          <cell r="B6484">
            <v>100221</v>
          </cell>
          <cell r="C6484" t="str">
            <v>TRANSPORTE HORIZONTAL COM CARRINHO DE MÃO, DE CAIXA COM REVESTIMENTO CERÂMICO (UNIDADE: M2XKM). AF_07/2019</v>
          </cell>
          <cell r="D6484" t="str">
            <v>M2XKM</v>
          </cell>
          <cell r="E6484" t="str">
            <v>26,22</v>
          </cell>
        </row>
        <row r="6485">
          <cell r="B6485">
            <v>100222</v>
          </cell>
          <cell r="C6485" t="str">
            <v>TRANSPORTE HORIZONTAL COM CARRINHO PLATAFORMA, DE CAIXA COM REVESTIMENTO CERÂMICO (UNIDADE: M2XKM). AF_07/2019</v>
          </cell>
          <cell r="D6485" t="str">
            <v>M2XKM</v>
          </cell>
          <cell r="E6485" t="str">
            <v>9,93</v>
          </cell>
        </row>
        <row r="6486">
          <cell r="B6486">
            <v>100223</v>
          </cell>
          <cell r="C6486" t="str">
            <v>TRANSPORTE HORIZONTAL COM CARRINHO MINI PÁLETES, DE CAIXA COM REVESTIMENTO CERÂMICO (UNIDADE: M2XKM). AF_07/2019</v>
          </cell>
          <cell r="D6486" t="str">
            <v>M2XKM</v>
          </cell>
          <cell r="E6486" t="str">
            <v>4,64</v>
          </cell>
        </row>
        <row r="6487">
          <cell r="B6487">
            <v>100224</v>
          </cell>
          <cell r="C6487" t="str">
            <v>TRANSPORTE HORIZONTAL COM MANIPULADOR TELESCÓPICO, DE CAIXA COM REVESTIMENTO CERÂMICO (UNIDADE: M2XKM). AF_07/2019</v>
          </cell>
          <cell r="D6487" t="str">
            <v>M2XKM</v>
          </cell>
          <cell r="E6487" t="str">
            <v>2,68</v>
          </cell>
        </row>
        <row r="6488">
          <cell r="B6488">
            <v>100225</v>
          </cell>
          <cell r="C6488" t="str">
            <v>TRANSPORTE HORIZONTAL MANUAL, DE LATA DE 18 LITROS (UNIDADE: LXKM). AF_07/2019</v>
          </cell>
          <cell r="D6488" t="str">
            <v>LXKM</v>
          </cell>
          <cell r="E6488" t="str">
            <v>1,81</v>
          </cell>
        </row>
        <row r="6489">
          <cell r="B6489">
            <v>100226</v>
          </cell>
          <cell r="C6489" t="str">
            <v>TRANSPORTE HORIZONTAL COM CARRINHO PLATAFORMA, DE LATA DE 18 LITROS (UNIDADE: LXKM). AF_07/2019</v>
          </cell>
          <cell r="D6489" t="str">
            <v>LXKM</v>
          </cell>
          <cell r="E6489" t="str">
            <v>0,57</v>
          </cell>
        </row>
        <row r="6490">
          <cell r="B6490">
            <v>100227</v>
          </cell>
          <cell r="C6490" t="str">
            <v>TRANSPORTE HORIZONTAL COM CARRINHO RACIONAL, DE LATA DE 18 LITROS (UNIDADE: LXKM). AF_07/2019</v>
          </cell>
          <cell r="D6490" t="str">
            <v>LXKM</v>
          </cell>
          <cell r="E6490" t="str">
            <v>0,84</v>
          </cell>
        </row>
        <row r="6491">
          <cell r="B6491">
            <v>100228</v>
          </cell>
          <cell r="C6491" t="str">
            <v>TRANSPORTE HORIZONTAL COM MANIPULADOR TELESCÓPICO, DE LATA DE 18 LITROS (UNIDADE: LXKM). AF_07/2019</v>
          </cell>
          <cell r="D6491" t="str">
            <v>LXKM</v>
          </cell>
          <cell r="E6491" t="str">
            <v>0,26</v>
          </cell>
        </row>
        <row r="6492">
          <cell r="B6492">
            <v>100229</v>
          </cell>
          <cell r="C6492" t="str">
            <v>TRANSPORTE VERTICAL MANUAL, 1 PAVIMENTO, DE SACOS DE 50 KG (UNIDADE: KG). AF_07/2019</v>
          </cell>
          <cell r="D6492" t="str">
            <v>KG</v>
          </cell>
          <cell r="E6492" t="str">
            <v>0,01</v>
          </cell>
        </row>
        <row r="6493">
          <cell r="B6493">
            <v>100230</v>
          </cell>
          <cell r="C6493" t="str">
            <v>TRANSPORTE VERTICAL MANUAL, 1 PAVIMENTO, DE SACOS DE 30 KG (UNIDADE: KG). AF_07/2019</v>
          </cell>
          <cell r="D6493" t="str">
            <v>KG</v>
          </cell>
          <cell r="E6493" t="str">
            <v>0,02</v>
          </cell>
        </row>
        <row r="6494">
          <cell r="B6494">
            <v>100231</v>
          </cell>
          <cell r="C6494" t="str">
            <v>TRANSPORTE VERTICAL MANUAL, 1 PAVIMENTO, DE SACOS DE 20 KG (UNIDADE: KG). AF_07/2019</v>
          </cell>
          <cell r="D6494" t="str">
            <v>KG</v>
          </cell>
          <cell r="E6494" t="str">
            <v>0,03</v>
          </cell>
        </row>
        <row r="6495">
          <cell r="B6495">
            <v>100232</v>
          </cell>
          <cell r="C6495" t="str">
            <v>TRANSPORTE VERTICAL MANUAL, 1 PAVIMENTO, DE BLOCOS VAZADOS DE CONCRETO OU CERÂMICO DE 19X19X39CM (UNIDADE: BLOCO). AF_07/2019</v>
          </cell>
          <cell r="D6495" t="str">
            <v>UN</v>
          </cell>
          <cell r="E6495" t="str">
            <v>0,30</v>
          </cell>
        </row>
        <row r="6496">
          <cell r="B6496">
            <v>100233</v>
          </cell>
          <cell r="C6496" t="str">
            <v>TRANSPORTE VERTICAL MANUAL, 1 PAVIMENTO, DE BLOCOS CERÂMICOS FURADOS NA HORIZONTAL DE 9X19X19CM (UNIDADE: BLOCO). AF_07/2019</v>
          </cell>
          <cell r="D6496" t="str">
            <v>UN</v>
          </cell>
          <cell r="E6496" t="str">
            <v>0,15</v>
          </cell>
        </row>
        <row r="6497">
          <cell r="B6497">
            <v>100234</v>
          </cell>
          <cell r="C6497" t="str">
            <v>TRANSPORTE VERTICAL MANUAL, 1 PAVIMENTO, DE CAIXA COM REVESTIMENTO CERÂMICO (UNIDADE: M2). AF_07/2019</v>
          </cell>
          <cell r="D6497" t="str">
            <v>M2</v>
          </cell>
          <cell r="E6497" t="str">
            <v>0,45</v>
          </cell>
        </row>
        <row r="6498">
          <cell r="B6498">
            <v>100235</v>
          </cell>
          <cell r="C6498" t="str">
            <v>TRANSPORTE VERTICAL MANUAL, 1 PAVIMENTO, DE LATA DE 18 LITROS (UNIDADE: L). AF_07/2019</v>
          </cell>
          <cell r="D6498" t="str">
            <v>L</v>
          </cell>
          <cell r="E6498" t="str">
            <v>0,03</v>
          </cell>
        </row>
        <row r="6499">
          <cell r="B6499">
            <v>100236</v>
          </cell>
          <cell r="C6499" t="str">
            <v>TRANSPORTE HORIZONTAL MANUAL, DE TUBO DE PVC SOLDÁVEL COM DIÂMETRO MENOR OU IGUAL A 60 MM (UNIDADE: MXKM). AF_07/2019</v>
          </cell>
          <cell r="D6499" t="str">
            <v>MXKM</v>
          </cell>
          <cell r="E6499" t="str">
            <v>2,30</v>
          </cell>
        </row>
        <row r="6500">
          <cell r="B6500">
            <v>100237</v>
          </cell>
          <cell r="C6500" t="str">
            <v>TRANSPORTE HORIZONTAL MANUAL, DE TUBO DE PVC SOLDÁVEL COM DIÂMETRO MAIOR QUE 60 MM E MENOR OU IGUAL A 85 MM (UNIDADE: MXKM). AF_07/2019</v>
          </cell>
          <cell r="D6500" t="str">
            <v>MXKM</v>
          </cell>
          <cell r="E6500" t="str">
            <v>2,76</v>
          </cell>
        </row>
        <row r="6501">
          <cell r="B6501">
            <v>100238</v>
          </cell>
          <cell r="C6501" t="str">
            <v>TRANSPORTE HORIZONTAL MANUAL, DE TUBO DE CPVC COM DIÂMETRO MENOR OU IGUAL A 73 MM (UNIDADE: MXKM). AF_07/2019</v>
          </cell>
          <cell r="D6501" t="str">
            <v>MXKM</v>
          </cell>
          <cell r="E6501" t="str">
            <v>4,42</v>
          </cell>
        </row>
        <row r="6502">
          <cell r="B6502">
            <v>100239</v>
          </cell>
          <cell r="C6502" t="str">
            <v>TRANSPORTE HORIZONTAL MANUAL, DE TUBO DE CPVC COM DIÂMETRO MAIOR QUE 73 MM E MENOR OU IGUAL A 89 MM (UNIDADE: MXKM). AF_07/2019</v>
          </cell>
          <cell r="D6502" t="str">
            <v>MXKM</v>
          </cell>
          <cell r="E6502" t="str">
            <v>5,53</v>
          </cell>
        </row>
        <row r="6503">
          <cell r="B6503">
            <v>100240</v>
          </cell>
          <cell r="C6503" t="str">
            <v>TRANSPORTE HORIZONTAL MANUAL, DE TUBO DE PPR - PN12 OU PN25 - COM DIÂMETRO MENOR OU IGUAL A 50 MM (UNIDADE: MXKM). AF_07/2019</v>
          </cell>
          <cell r="D6503" t="str">
            <v>MXKM</v>
          </cell>
          <cell r="E6503" t="str">
            <v>3,31</v>
          </cell>
        </row>
        <row r="6504">
          <cell r="B6504">
            <v>100241</v>
          </cell>
          <cell r="C6504" t="str">
            <v>TRANSPORTE HORIZONTAL MANUAL, DE TUBO DE PPR - PN12 OU PN25 - COM DIÂMETRO MAIOR QUE 50 MM E MENOR OU IGUAL A 75 MM (UNIDADE: MXKM). AF_07/2019</v>
          </cell>
          <cell r="D6504" t="str">
            <v>MXKM</v>
          </cell>
          <cell r="E6504" t="str">
            <v>5,53</v>
          </cell>
        </row>
        <row r="6505">
          <cell r="B6505">
            <v>100242</v>
          </cell>
          <cell r="C6505" t="str">
            <v>TRANSPORTE HORIZONTAL MANUAL, DE TUBO DE PPR - PN12 OU PN25 - COM DIÂMETRO MAIOR QUE 75 MM E MENOR OU IGUAL A 110 MM (UNIDADE: MXKM). AF_07/2019</v>
          </cell>
          <cell r="D6505" t="str">
            <v>MXKM</v>
          </cell>
          <cell r="E6505" t="str">
            <v>16,35</v>
          </cell>
        </row>
        <row r="6506">
          <cell r="B6506">
            <v>100243</v>
          </cell>
          <cell r="C6506" t="str">
            <v>TRANSPORTE HORIZONTAL MANUAL, DE TUBO DE COBRE - CLASSE E - COM DIÂMETRO MENOR OU IGUAL A 54 MM (UNIDADE: MXKM). AF_07/2019</v>
          </cell>
          <cell r="D6506" t="str">
            <v>MXKM</v>
          </cell>
          <cell r="E6506" t="str">
            <v>2,65</v>
          </cell>
        </row>
        <row r="6507">
          <cell r="B6507">
            <v>100244</v>
          </cell>
          <cell r="C6507" t="str">
            <v>TRANSPORTE HORIZONTAL MANUAL, DE TUBO DE COBRE - CLASSE E - COM DIÂMETRO MAIOR QUE 54 MM E MENOR OU IGUAL A 79 MM (UNIDADE: MXKM). AF_07/2019</v>
          </cell>
          <cell r="D6507" t="str">
            <v>MXKM</v>
          </cell>
          <cell r="E6507" t="str">
            <v>3,31</v>
          </cell>
        </row>
        <row r="6508">
          <cell r="B6508">
            <v>100245</v>
          </cell>
          <cell r="C6508" t="str">
            <v>TRANSPORTE HORIZONTAL MANUAL, DE TUBO DE COBRE - CLASSE E - COM DIÂMETRO MAIOR QUE 79 MM E MENOR OU IGUAL A 104 MM (UNIDADE: MXKM). AF_07/2019</v>
          </cell>
          <cell r="D6508" t="str">
            <v>MXKM</v>
          </cell>
          <cell r="E6508" t="str">
            <v>6,64</v>
          </cell>
        </row>
        <row r="6509">
          <cell r="B6509">
            <v>100246</v>
          </cell>
          <cell r="C6509" t="str">
            <v>TRANSPORTE HORIZONTAL MANUAL, DE TUBO DE PVC SÉRIE NORMAL - ESGOTO PREDIAL, OU REFORÇADO PARA ESGOTO OU ÁGUAS PLUVIAIS PREDIAL, COM DIÂMETRO MENOR OU IGUAL A 75 MM (UNIDADE: MXKM). AF_07/2019</v>
          </cell>
          <cell r="D6509" t="str">
            <v>MXKM</v>
          </cell>
          <cell r="E6509" t="str">
            <v>2,21</v>
          </cell>
        </row>
        <row r="6510">
          <cell r="B6510">
            <v>100247</v>
          </cell>
          <cell r="C6510" t="str">
            <v>TRANSPORTE HORIZONTAL MANUAL, DE TUBO DE PVC SÉRIE NORMAL - ESGOTO PREDIAL, OU REFORÇADO PARA ESGOTO OU ÁGUAS PLUVIAIS PREDIAL, COM DIÂMETRO MAIOR QUE 75 MM E MENOR OU IGUAL A 100 MM (UNIDADE: MXKM). AF_07/2019</v>
          </cell>
          <cell r="D6510" t="str">
            <v>MXKM</v>
          </cell>
          <cell r="E6510" t="str">
            <v>2,76</v>
          </cell>
        </row>
        <row r="6511">
          <cell r="B6511">
            <v>100248</v>
          </cell>
          <cell r="C6511" t="str">
            <v>TRANSPORTE HORIZONTAL MANUAL, DE TUBO DE PVC SÉRIE NORMAL - ESGOTO PREDIAL, OU REFORÇADO PARA ESGOTO OU ÁGUAS PLUVIAIS PREDIAL, COM DIÂMETRO MAIOR QUE 100 MM E MENOR OU IGUAL A 150 MM (UNIDADE: MXKM). AF_07/2019</v>
          </cell>
          <cell r="D6511" t="str">
            <v>MXKM</v>
          </cell>
          <cell r="E6511" t="str">
            <v>10,90</v>
          </cell>
        </row>
        <row r="6512">
          <cell r="B6512">
            <v>100249</v>
          </cell>
          <cell r="C6512" t="str">
            <v>TRANSPORTE HORIZONTAL MANUAL, DE TUBO DE AÇO CARBONO LEVE OU MÉDIO, PRETO OU GALVANIZADO, COM DIÂMETRO MENOR OU IGUAL A 20 MM (UNIDADE: MXKM). AF_07/2019</v>
          </cell>
          <cell r="D6512" t="str">
            <v>MXKM</v>
          </cell>
          <cell r="E6512" t="str">
            <v>2,21</v>
          </cell>
        </row>
        <row r="6513">
          <cell r="B6513">
            <v>100250</v>
          </cell>
          <cell r="C6513" t="str">
            <v>TRANSPORTE HORIZONTAL MANUAL, DE TUBO DE AÇO CARBONO LEVE OU MÉDIO, PRETO OU GALVANIZADO, COM DIÂMETRO MAIOR QUE 20 MM E MENOR OU IGUAL A 32 MM (UNIDADE: MXKM). AF_07/2019</v>
          </cell>
          <cell r="D6513" t="str">
            <v>MXKM</v>
          </cell>
          <cell r="E6513" t="str">
            <v>3,68</v>
          </cell>
        </row>
        <row r="6514">
          <cell r="B6514">
            <v>100251</v>
          </cell>
          <cell r="C6514" t="str">
            <v>TRANSPORTE HORIZONTAL MANUAL, DE TUBO DE AÇO CARBONO LEVE OU MÉDIO, PRETO OU GALVANIZADO, COM DIÂMETRO MAIOR QUE 32 MM E MENOR OU IGUAL A 65 MM (UNIDADE: MXKM). AF_07/2019</v>
          </cell>
          <cell r="D6514" t="str">
            <v>MXKM</v>
          </cell>
          <cell r="E6514" t="str">
            <v>10,90</v>
          </cell>
        </row>
        <row r="6515">
          <cell r="B6515">
            <v>100252</v>
          </cell>
          <cell r="C6515" t="str">
            <v>TRANSPORTE HORIZONTAL MANUAL, DE TUBO DE AÇO CARBONO LEVE OU MÉDIO, PRETO OU GALVANIZADO, COM DIÂMETRO MAIOR QUE 65 MM E MENOR OU IGUAL A 90 MM (UNIDADE: MXKM). AF_07/2019</v>
          </cell>
          <cell r="D6515" t="str">
            <v>MXKM</v>
          </cell>
          <cell r="E6515" t="str">
            <v>16,35</v>
          </cell>
        </row>
        <row r="6516">
          <cell r="B6516">
            <v>100253</v>
          </cell>
          <cell r="C6516" t="str">
            <v>TRANSPORTE HORIZONTAL MANUAL, DE TUBO DE AÇO CARBONO LEVE OU MÉDIO, PRETO OU GALVANIZADO, COM DIÂMETRO MAIOR QUE 90 MM E MENOR OU IGUAL A 125 MM (UNIDADE: MXKM). AF_07/2019</v>
          </cell>
          <cell r="D6516" t="str">
            <v>MXKM</v>
          </cell>
          <cell r="E6516" t="str">
            <v>21,80</v>
          </cell>
        </row>
        <row r="6517">
          <cell r="B6517">
            <v>100254</v>
          </cell>
          <cell r="C6517" t="str">
            <v>TRANSPORTE HORIZONTAL MANUAL, DE TUBO DE AÇO CARBONO LEVE OU MÉDIO, PRETO OU GALVANIZADO, COM DIÂMETRO MAIOR QUE 125 MM E MENOR OU IGUAL A 150 MM (UNIDADE: MXKM). AF_07/2019</v>
          </cell>
          <cell r="D6517" t="str">
            <v>MXKM</v>
          </cell>
          <cell r="E6517" t="str">
            <v>32,70</v>
          </cell>
        </row>
        <row r="6518">
          <cell r="B6518">
            <v>100255</v>
          </cell>
          <cell r="C6518" t="str">
            <v>TRANSPORTE HORIZONTAL MANUAL, DE TÁBUAS DE MADEIRA COM SEÇÃO TRANSVERSAL DE 2,5 X 25 CM E 2,5 X 30 CM (UNIDADE: MXKM). AF_07/2019</v>
          </cell>
          <cell r="D6518" t="str">
            <v>MXKM</v>
          </cell>
          <cell r="E6518" t="str">
            <v>11,06</v>
          </cell>
        </row>
        <row r="6519">
          <cell r="B6519">
            <v>100256</v>
          </cell>
          <cell r="C6519" t="str">
            <v>TRANSPORTE HORIZONTAL MANUAL, DE CAIBROS DE MADEIRA COM SEÇÃO TRANSVERSAL DE 7,5 X 6 CM E 6 X 8 CM (UNIDADE: MXKM). AF_07/2019</v>
          </cell>
          <cell r="D6519" t="str">
            <v>MXKM</v>
          </cell>
          <cell r="E6519" t="str">
            <v>7,37</v>
          </cell>
        </row>
        <row r="6520">
          <cell r="B6520">
            <v>100257</v>
          </cell>
          <cell r="C6520" t="str">
            <v>TRANSPORTE HORIZONTAL MANUAL, DE RIPAS DE MADEIRA COM SEÇÃO TRANSVERSAL DE 1 X 5 CM E 2 X 5 CM (UNIDADE: MXKM). AF_07/2019</v>
          </cell>
          <cell r="D6520" t="str">
            <v>MXKM</v>
          </cell>
          <cell r="E6520" t="str">
            <v>4,42</v>
          </cell>
        </row>
        <row r="6521">
          <cell r="B6521">
            <v>100258</v>
          </cell>
          <cell r="C6521" t="str">
            <v>TRANSPORTE HORIZONTAL MANUAL, DE VIGAS DE MADEIRA COM SEÇÃO TRANSVERSAL DE 5 X 12 CM (UNIDADE: MXKM). AF_07/2019</v>
          </cell>
          <cell r="D6521" t="str">
            <v>MXKM</v>
          </cell>
          <cell r="E6521" t="str">
            <v>11,06</v>
          </cell>
        </row>
        <row r="6522">
          <cell r="B6522">
            <v>100259</v>
          </cell>
          <cell r="C6522" t="str">
            <v>TRANSPORTE HORIZONTAL MANUAL, DE VIGAS DE MADEIRA COM SEÇÃO TRANSVERSAL DE 6 X 16 CM (UNIDADE: MXKM). AF_07/2019</v>
          </cell>
          <cell r="D6522" t="str">
            <v>MXKM</v>
          </cell>
          <cell r="E6522" t="str">
            <v>21,80</v>
          </cell>
        </row>
        <row r="6523">
          <cell r="B6523">
            <v>100260</v>
          </cell>
          <cell r="C6523" t="str">
            <v>TRANSPORTE HORIZONTAL MANUAL, DE VERGALHÕES DE AÇO COM DIÂMETRO DE 5 MM (UNIDADE: KGXKM). AF_07/2019</v>
          </cell>
          <cell r="D6523" t="str">
            <v>KGXKM</v>
          </cell>
          <cell r="E6523" t="str">
            <v>7,18</v>
          </cell>
        </row>
        <row r="6524">
          <cell r="B6524">
            <v>100261</v>
          </cell>
          <cell r="C6524" t="str">
            <v>TRANSPORTE HORIZONTAL MANUAL, DE VERGALHÕES DE AÇO COM DIÂMETRO DE 6,3 MM (UNIDADE: KGXKM). AF_07/2019</v>
          </cell>
          <cell r="D6524" t="str">
            <v>KGXKM</v>
          </cell>
          <cell r="E6524" t="str">
            <v>4,51</v>
          </cell>
        </row>
        <row r="6525">
          <cell r="B6525">
            <v>100262</v>
          </cell>
          <cell r="C6525" t="str">
            <v>TRANSPORTE HORIZONTAL MANUAL, DE VERGALHÕES DE AÇO COM DIÂMETRO DE 8 MM (UNIDADE: KGXKM). AF_07/2019</v>
          </cell>
          <cell r="D6525" t="str">
            <v>KGXKM</v>
          </cell>
          <cell r="E6525" t="str">
            <v>2,80</v>
          </cell>
        </row>
        <row r="6526">
          <cell r="B6526">
            <v>100263</v>
          </cell>
          <cell r="C6526" t="str">
            <v>TRANSPORTE HORIZONTAL MANUAL, DE VERGALHÕES DE AÇO COM DIÂMETRO DE 10 MM; 12,5 MM; 16 MM; 20 MM; 25 MM OU 32 MM (UNIDADE: KGXKM). AF_07/2019</v>
          </cell>
          <cell r="D6526" t="str">
            <v>KGXKM</v>
          </cell>
          <cell r="E6526" t="str">
            <v>1,79</v>
          </cell>
        </row>
        <row r="6527">
          <cell r="B6527">
            <v>100264</v>
          </cell>
          <cell r="C6527" t="str">
            <v>TRANSPORTE HORIZONTAL MANUAL, DE JANELA (UNIDADE: M2XKM). AF_07/2019</v>
          </cell>
          <cell r="D6527" t="str">
            <v>M2XKM</v>
          </cell>
          <cell r="E6527" t="str">
            <v>32,65</v>
          </cell>
        </row>
        <row r="6528">
          <cell r="B6528">
            <v>100265</v>
          </cell>
          <cell r="C6528" t="str">
            <v>TRANSPORTE VERTICAL MANUAL, 1 PAVIMENTO, DE JANELA (UNIDADE: M2). AF_07/2019</v>
          </cell>
          <cell r="D6528" t="str">
            <v>M2</v>
          </cell>
          <cell r="E6528" t="str">
            <v>0,68</v>
          </cell>
        </row>
        <row r="6529">
          <cell r="B6529">
            <v>100266</v>
          </cell>
          <cell r="C6529" t="str">
            <v>TRANSPORTE HORIZONTAL MANUAL, DE PORTA (UNIDADE: UNIDXKM). AF_07/2019</v>
          </cell>
          <cell r="D6529" t="str">
            <v>UNXKM</v>
          </cell>
          <cell r="E6529" t="str">
            <v>69,40</v>
          </cell>
        </row>
        <row r="6530">
          <cell r="B6530">
            <v>100267</v>
          </cell>
          <cell r="C6530" t="str">
            <v>TRANSPORTE VERTICAL MANUAL, 1 PAVIMENTO, DE PORTA (UNIDADE: UNID). AF_07/2019</v>
          </cell>
          <cell r="D6530" t="str">
            <v>UN</v>
          </cell>
          <cell r="E6530" t="str">
            <v>1,37</v>
          </cell>
        </row>
        <row r="6531">
          <cell r="B6531">
            <v>100268</v>
          </cell>
          <cell r="C6531" t="str">
            <v>TRANSPORTE HORIZONTAL MANUAL, DE BANCADA DE MÁRMORE OU GRANITO PARA COZINHA/LAVATÓRIO OU MÁRMORE SINTÉTICO COM CUBA INTEGRADA (UNIDADE: UNIDXKM). AF_07/2019</v>
          </cell>
          <cell r="D6531" t="str">
            <v>UNXKM</v>
          </cell>
          <cell r="E6531" t="str">
            <v>69,40</v>
          </cell>
        </row>
        <row r="6532">
          <cell r="B6532">
            <v>100269</v>
          </cell>
          <cell r="C6532" t="str">
            <v>TRANSPORTE VERTICAL, BANCADA DE MÁRMORE OU GRANITO PARA COZINHA/LAVATÓRIO OU MÁRMORE SINTÉTICO COM CUBA INTEGRADA, MANUAL, 1 PAVIMENTO, (UNIDADE: UNID). AF_07/2019</v>
          </cell>
          <cell r="D6532" t="str">
            <v>UN</v>
          </cell>
          <cell r="E6532" t="str">
            <v>1,37</v>
          </cell>
        </row>
        <row r="6533">
          <cell r="B6533">
            <v>100270</v>
          </cell>
          <cell r="C6533" t="str">
            <v>TRANSPORTE HORIZONTAL COM CARRINHO PLATAFORMA, DE BANCADA DE MÁRMORE OU GRANITO PARA COZINHA/LAVATÓRIO OU MÁRMORE SINTÉTICO COM CUBA INTEGRADA (UNIDADE: UNIDXKM). AF_07/2019</v>
          </cell>
          <cell r="D6533" t="str">
            <v>UNXKM</v>
          </cell>
          <cell r="E6533" t="str">
            <v>52,02</v>
          </cell>
        </row>
        <row r="6534">
          <cell r="B6534">
            <v>100271</v>
          </cell>
          <cell r="C6534" t="str">
            <v>TRANSPORTE HORIZONTAL MANUAL, DE VIDRO (UNIDADE: M2XKM). AF_07/2019</v>
          </cell>
          <cell r="D6534" t="str">
            <v>M2XKM</v>
          </cell>
          <cell r="E6534" t="str">
            <v>52,05</v>
          </cell>
        </row>
        <row r="6535">
          <cell r="B6535">
            <v>100272</v>
          </cell>
          <cell r="C6535" t="str">
            <v>TRANSPORTE VERTICAL MANUAL, 1 PAVIMENTO, DE VIDRO (UNIDADE: M2). AF_07/2019</v>
          </cell>
          <cell r="D6535" t="str">
            <v>M2</v>
          </cell>
          <cell r="E6535" t="str">
            <v>1,03</v>
          </cell>
        </row>
        <row r="6536">
          <cell r="B6536">
            <v>100273</v>
          </cell>
          <cell r="C6536" t="str">
            <v>TRANSPORTE HORIZONTAL MANUAL, DE TELA DE AÇO (UNIDADE: KGXKM). AF_07/2019</v>
          </cell>
          <cell r="D6536" t="str">
            <v>KGXKM</v>
          </cell>
          <cell r="E6536" t="str">
            <v>2,71</v>
          </cell>
        </row>
        <row r="6537">
          <cell r="B6537">
            <v>100274</v>
          </cell>
          <cell r="C6537" t="str">
            <v>TRANSPORTE HORIZONTAL MANUAL, DE COMPENSADO DE MADEIRA (UNIDADE: M2XKM). AF_07/2019</v>
          </cell>
          <cell r="D6537" t="str">
            <v>M2XKM</v>
          </cell>
          <cell r="E6537" t="str">
            <v>23,14</v>
          </cell>
        </row>
        <row r="6538">
          <cell r="B6538">
            <v>100275</v>
          </cell>
          <cell r="C6538" t="str">
            <v>TRANSPORTE HORIZONTAL MANUAL, DE TELHA TERMOACÚSTICA OU TELHA DE AÇO ZINCADO (UNIDADE: M2XKM). AF_07/2019</v>
          </cell>
          <cell r="D6538" t="str">
            <v>M2XKM</v>
          </cell>
          <cell r="E6538" t="str">
            <v>14,96</v>
          </cell>
        </row>
        <row r="6539">
          <cell r="B6539">
            <v>100276</v>
          </cell>
          <cell r="C6539" t="str">
            <v>TRANSPORTE HORIZONTAL MANUAL, DE TELHA DE FIBROCIMENTO OU TELHA ESTRUTURAL DE FIBROCIMENTO, CANALETE 90 OU KALHETÃO (UNIDADE: M2XKM). AF_07/2019</v>
          </cell>
          <cell r="D6539" t="str">
            <v>M2XKM</v>
          </cell>
          <cell r="E6539" t="str">
            <v>27,30</v>
          </cell>
        </row>
        <row r="6540">
          <cell r="B6540">
            <v>100277</v>
          </cell>
          <cell r="C6540" t="str">
            <v>TRANSPORTE HORIZONTAL COM MANIPULADOR TELESCÓPICO, DE TELHAS TERMOACÚSTICAS, FIBROCIMENTO, AÇO ZINCADO, FIBROCIMENTO ESTRUTURAL, CANALETE 90 OU KALHETÃO (UNIDADE: M2XKM). AF_07/2019</v>
          </cell>
          <cell r="D6540" t="str">
            <v>M2XKM</v>
          </cell>
          <cell r="E6540" t="str">
            <v>1,71</v>
          </cell>
        </row>
        <row r="6541">
          <cell r="B6541">
            <v>100278</v>
          </cell>
          <cell r="C6541" t="str">
            <v>TRANSPORTE HORIZONTAL MANUAL, DE BACIA SANITÁRIA, CAIXA ACOPLADA, TANQUE OU PIA (UNIDADE: UNIDXKM). AF_07/2019</v>
          </cell>
          <cell r="D6541" t="str">
            <v>UNXKM</v>
          </cell>
          <cell r="E6541" t="str">
            <v>33,20</v>
          </cell>
        </row>
        <row r="6542">
          <cell r="B6542">
            <v>100279</v>
          </cell>
          <cell r="C6542" t="str">
            <v>TRANSPORTE VERTICAL MANUAL, 1 PAVIMENTO, DE BACIA SANITÁRIA, CAIXA ACOPLADA, TANQUE OU PIA (UNIDADE: UNID). AF_07/2019</v>
          </cell>
          <cell r="D6542" t="str">
            <v>UN</v>
          </cell>
          <cell r="E6542" t="str">
            <v>0,64</v>
          </cell>
        </row>
        <row r="6543">
          <cell r="B6543">
            <v>100280</v>
          </cell>
          <cell r="C6543" t="str">
            <v>TRANSPORTE HORIZONTAL COM CARRINHO PLATAFORMA, DE BACIA SANITÁRIA, CAIXA ACOPLADA, TANQUE OU PIA (UNIDADE: UNIDXKM). AF_07/2019</v>
          </cell>
          <cell r="D6543" t="str">
            <v>UNXKM</v>
          </cell>
          <cell r="E6543" t="str">
            <v>15,24</v>
          </cell>
        </row>
        <row r="6544">
          <cell r="B6544">
            <v>100281</v>
          </cell>
          <cell r="C6544" t="str">
            <v>TRANSPORTE HORIZONTAL COM MANIPULADOR TELESCÓPICO, DE BACIA SANITÁRIA, CAIXA ACOPLADA, TANQUE OU PIA (UNIDADE: UNIDXKM). AF_07/2019</v>
          </cell>
          <cell r="D6544" t="str">
            <v>UNXKM</v>
          </cell>
          <cell r="E6544" t="str">
            <v>3,28</v>
          </cell>
        </row>
        <row r="6545">
          <cell r="B6545">
            <v>100282</v>
          </cell>
          <cell r="C6545" t="str">
            <v>TRANSPORTE HORIZONTAL MANUAL, DE TELHA DE CONCRETO OU CERÂMICA (UNIDADE: M2XKM). AF_07/2019</v>
          </cell>
          <cell r="D6545" t="str">
            <v>M2XKM</v>
          </cell>
          <cell r="E6545" t="str">
            <v>130,02</v>
          </cell>
        </row>
        <row r="6546">
          <cell r="B6546">
            <v>100283</v>
          </cell>
          <cell r="C6546" t="str">
            <v>TRANSPORTE HORIZONTAL COM CARRINHO PLATAFORMA, DE TELHA DE CONCRETO OU CERÂMICA (UNIDADE: M2XKM). AF_07/2019</v>
          </cell>
          <cell r="D6546" t="str">
            <v>M2XKM</v>
          </cell>
          <cell r="E6546" t="str">
            <v>21,00</v>
          </cell>
        </row>
        <row r="6547">
          <cell r="B6547">
            <v>100284</v>
          </cell>
          <cell r="C6547" t="str">
            <v>TRANSPORTE HORIZONTAL COM MANIPULADOR TELESCÓPICO, DE TELHA DE CONCRETO OU CERÂMICA (UNIDADE: M2XKM). AF_07/2019</v>
          </cell>
          <cell r="D6547" t="str">
            <v>M2XKM</v>
          </cell>
          <cell r="E6547" t="str">
            <v>9,60</v>
          </cell>
        </row>
        <row r="6548">
          <cell r="B6548">
            <v>100285</v>
          </cell>
          <cell r="C6548" t="str">
            <v>TRANSPORTE HORIZONTAL MANUAL, DE BARRAMENTO BLINDADO (UNIDADE: MXKM). AF_07/2019</v>
          </cell>
          <cell r="D6548" t="str">
            <v>MXKM</v>
          </cell>
          <cell r="E6548" t="str">
            <v>34,93</v>
          </cell>
        </row>
        <row r="6549">
          <cell r="B6549">
            <v>100286</v>
          </cell>
          <cell r="C6549" t="str">
            <v>TRANSPORTE HORIZONTAL COM CARRINHO PLATAFORMA, DE BARRAMENTO BLINDADO (UNIDADE: MXKM). AF_07/2019</v>
          </cell>
          <cell r="D6549" t="str">
            <v>MXKM</v>
          </cell>
          <cell r="E6549" t="str">
            <v>11,38</v>
          </cell>
        </row>
        <row r="6550">
          <cell r="B6550">
            <v>100287</v>
          </cell>
          <cell r="C6550" t="str">
            <v>TRANSPORTE HORIZONTAL MANUAL, DE CALHA QUADRADA NÚMERO 24  CORTE 33 (UNIDADE: MXKM). AF_07/2019</v>
          </cell>
          <cell r="D6550" t="str">
            <v>MXKM</v>
          </cell>
          <cell r="E6550" t="str">
            <v>10,90</v>
          </cell>
        </row>
        <row r="6551">
          <cell r="B6551">
            <v>99802</v>
          </cell>
          <cell r="C6551" t="str">
            <v>LIMPEZA DE PISO CERÂMICO OU PORCELANATO COM VASSOURA A SECO. AF_04/2019</v>
          </cell>
          <cell r="D6551" t="str">
            <v>M2</v>
          </cell>
          <cell r="E6551" t="str">
            <v>0,44</v>
          </cell>
        </row>
        <row r="6552">
          <cell r="B6552">
            <v>99803</v>
          </cell>
          <cell r="C6552" t="str">
            <v>LIMPEZA DE PISO CERÂMICO OU PORCELANATO COM PANO ÚMIDO. AF_04/2019</v>
          </cell>
          <cell r="D6552" t="str">
            <v>M2</v>
          </cell>
          <cell r="E6552" t="str">
            <v>1,72</v>
          </cell>
        </row>
        <row r="6553">
          <cell r="B6553">
            <v>99804</v>
          </cell>
          <cell r="C6553" t="str">
            <v>LIMPEZA DE PISO CERÂMICO OU PORCELANATO UTILIZANDO DETERGENTE NEUTRO E ESCOVAÇÃO MANUAL. AF_04/2019</v>
          </cell>
          <cell r="D6553" t="str">
            <v>M2</v>
          </cell>
          <cell r="E6553" t="str">
            <v>4,46</v>
          </cell>
        </row>
        <row r="6554">
          <cell r="B6554">
            <v>99805</v>
          </cell>
          <cell r="C6554" t="str">
            <v>LIMPEZA DE PISO CERÂMICO OU COM PEDRAS RÚSTICAS UTILIZANDO ÁCIDO MURIÁTICO. AF_04/2019</v>
          </cell>
          <cell r="D6554" t="str">
            <v>M2</v>
          </cell>
          <cell r="E6554" t="str">
            <v>9,30</v>
          </cell>
        </row>
        <row r="6555">
          <cell r="B6555">
            <v>99806</v>
          </cell>
          <cell r="C6555" t="str">
            <v>LIMPEZA DE REVESTIMENTO CERÂMICO EM PAREDE COM PANO ÚMIDO AF_04/2019</v>
          </cell>
          <cell r="D6555" t="str">
            <v>M2</v>
          </cell>
          <cell r="E6555" t="str">
            <v>0,71</v>
          </cell>
        </row>
        <row r="6556">
          <cell r="B6556">
            <v>99807</v>
          </cell>
          <cell r="C6556" t="str">
            <v>LIMPEZA DE REVESTIMENTO CERÂMICO EM PAREDE UTILIZANDO DETERGENTE NEUTRO E ESCOVAÇÃO MANUAL. AF_04/2019</v>
          </cell>
          <cell r="D6556" t="str">
            <v>M2</v>
          </cell>
          <cell r="E6556" t="str">
            <v>1,35</v>
          </cell>
        </row>
        <row r="6557">
          <cell r="B6557">
            <v>99808</v>
          </cell>
          <cell r="C6557" t="str">
            <v>LIMPEZA DE REVESTIMENTO CERÂMICO EM PAREDE UTILIZANDO ÁCIDO MURIÁTICO. AF_04/2019</v>
          </cell>
          <cell r="D6557" t="str">
            <v>M2</v>
          </cell>
          <cell r="E6557" t="str">
            <v>3,24</v>
          </cell>
        </row>
        <row r="6558">
          <cell r="B6558">
            <v>99809</v>
          </cell>
          <cell r="C6558" t="str">
            <v>LIMPEZA DE PISO DE LADRILHO HIDRÁULICO COM PANO ÚMIDO. AF_04/2019</v>
          </cell>
          <cell r="D6558" t="str">
            <v>M2</v>
          </cell>
          <cell r="E6558" t="str">
            <v>4,91</v>
          </cell>
        </row>
        <row r="6559">
          <cell r="B6559">
            <v>99810</v>
          </cell>
          <cell r="C6559" t="str">
            <v>LIMPEZA DE PISO DE MÁRMORE/GRANITO UTILIZANDO DETERGENTE NEUTRO E ESCOVAÇÃO MANUAL. AF_04/2019</v>
          </cell>
          <cell r="D6559" t="str">
            <v>M2</v>
          </cell>
          <cell r="E6559" t="str">
            <v>6,10</v>
          </cell>
        </row>
        <row r="6560">
          <cell r="B6560">
            <v>99811</v>
          </cell>
          <cell r="C6560" t="str">
            <v>LIMPEZA DE CONTRAPISO COM VASSOURA A SECO. AF_04/2019</v>
          </cell>
          <cell r="D6560" t="str">
            <v>M2</v>
          </cell>
          <cell r="E6560" t="str">
            <v>2,94</v>
          </cell>
        </row>
        <row r="6561">
          <cell r="B6561">
            <v>99812</v>
          </cell>
          <cell r="C6561" t="str">
            <v>LIMPEZA DE LADRILHO HIDRÁULICO EM PAREDE COM PANO ÚMIDO. AF_04/2019</v>
          </cell>
          <cell r="D6561" t="str">
            <v>M2</v>
          </cell>
          <cell r="E6561" t="str">
            <v>0,94</v>
          </cell>
        </row>
        <row r="6562">
          <cell r="B6562">
            <v>99813</v>
          </cell>
          <cell r="C6562" t="str">
            <v>LIMPEZA DE MÁRMORE/GRANITO EM PAREDE UTILIZANDO DETERGENTE NEUTRO E ESCOVAÇÃO MANUAL. AF_04/2019</v>
          </cell>
          <cell r="D6562" t="str">
            <v>M2</v>
          </cell>
          <cell r="E6562" t="str">
            <v>0,79</v>
          </cell>
        </row>
        <row r="6563">
          <cell r="B6563">
            <v>99814</v>
          </cell>
          <cell r="C6563" t="str">
            <v>LIMPEZA DE SUPERFÍCIE COM JATO DE ALTA PRESSÃO. AF_04/2019</v>
          </cell>
          <cell r="D6563" t="str">
            <v>M2</v>
          </cell>
          <cell r="E6563" t="str">
            <v>1,65</v>
          </cell>
        </row>
        <row r="6564">
          <cell r="B6564">
            <v>99815</v>
          </cell>
          <cell r="C6564" t="str">
            <v>LIMPEZA DE PIA INOX COM BANCADA DE PEDRA, INCLUSIVE METAIS CORRESPONDENTES. AF_04/2019</v>
          </cell>
          <cell r="D6564" t="str">
            <v>UN</v>
          </cell>
          <cell r="E6564" t="str">
            <v>7,07</v>
          </cell>
        </row>
        <row r="6565">
          <cell r="B6565">
            <v>99816</v>
          </cell>
          <cell r="C6565" t="str">
            <v>LIMPEZA DE TANQUE OU LAVATÓRIO DE LOUÇA ISOLADO, INCLUSIVE METAIS CORRESPONDENTES. AF_04/2019</v>
          </cell>
          <cell r="D6565" t="str">
            <v>UN</v>
          </cell>
          <cell r="E6565" t="str">
            <v>7,52</v>
          </cell>
        </row>
        <row r="6566">
          <cell r="B6566">
            <v>99817</v>
          </cell>
          <cell r="C6566" t="str">
            <v>LIMPEZA DE LAVATÓRIO DE LOUÇA COM BANCADA DE PEDRA, INCLUSIVE METAIS CORRESPONDENTES. AF_04/2019</v>
          </cell>
          <cell r="D6566" t="str">
            <v>UN</v>
          </cell>
          <cell r="E6566" t="str">
            <v>4,41</v>
          </cell>
        </row>
        <row r="6567">
          <cell r="B6567">
            <v>99818</v>
          </cell>
          <cell r="C6567" t="str">
            <v>LIMPEZA DE BACIA SANITÁRIA, BIDÊ OU MICTÓRIO EM LOUÇA, INCLUSIVE METAIS CORRESPONDENTES. AF_04/2019</v>
          </cell>
          <cell r="D6567" t="str">
            <v>UN</v>
          </cell>
          <cell r="E6567" t="str">
            <v>4,41</v>
          </cell>
        </row>
        <row r="6568">
          <cell r="B6568">
            <v>99819</v>
          </cell>
          <cell r="C6568" t="str">
            <v>LIMPEZA DE BANCADA DE PEDRA (MÁRMORE OU GRANITO). AF_04/2019</v>
          </cell>
          <cell r="D6568" t="str">
            <v>M2</v>
          </cell>
          <cell r="E6568" t="str">
            <v>13,98</v>
          </cell>
        </row>
        <row r="6569">
          <cell r="B6569">
            <v>99820</v>
          </cell>
          <cell r="C6569" t="str">
            <v>LIMPEZA DE JANELA INTEIRAMENTE DE VIDRO. AF_04/2019</v>
          </cell>
          <cell r="D6569" t="str">
            <v>M2</v>
          </cell>
          <cell r="E6569" t="str">
            <v>1,59</v>
          </cell>
        </row>
        <row r="6570">
          <cell r="B6570">
            <v>99821</v>
          </cell>
          <cell r="C6570" t="str">
            <v>LIMPEZA DE JANELA DE VIDRO COM CAIXILHO EM AÇO/ALUMÍNIO/PVC. AF_04/2019</v>
          </cell>
          <cell r="D6570" t="str">
            <v>M2</v>
          </cell>
          <cell r="E6570" t="str">
            <v>2,46</v>
          </cell>
        </row>
        <row r="6571">
          <cell r="B6571">
            <v>99822</v>
          </cell>
          <cell r="C6571" t="str">
            <v>LIMPEZA DE PORTA DE MADEIRA. AF_04/2019</v>
          </cell>
          <cell r="D6571" t="str">
            <v>M2</v>
          </cell>
          <cell r="E6571" t="str">
            <v>0,83</v>
          </cell>
        </row>
        <row r="6572">
          <cell r="B6572">
            <v>99823</v>
          </cell>
          <cell r="C6572" t="str">
            <v>LIMPEZA DE PORTA INTEIRAMENTE DE VIDRO. AF_04/2019</v>
          </cell>
          <cell r="D6572" t="str">
            <v>M2</v>
          </cell>
          <cell r="E6572" t="str">
            <v>1,87</v>
          </cell>
        </row>
        <row r="6573">
          <cell r="B6573">
            <v>99824</v>
          </cell>
          <cell r="C6573" t="str">
            <v>LIMPEZA DE PORTA EM AÇO/ALUMÍNIO. AF_04/2019</v>
          </cell>
          <cell r="D6573" t="str">
            <v>M2</v>
          </cell>
          <cell r="E6573" t="str">
            <v>2,06</v>
          </cell>
        </row>
        <row r="6574">
          <cell r="B6574">
            <v>99825</v>
          </cell>
          <cell r="C6574" t="str">
            <v>LIMPEZA DE PORTA DE VIDRO COM CAIXILHO EM AÇO/ ALUMÍNIO/ PVC. AF_04/2019</v>
          </cell>
          <cell r="D6574" t="str">
            <v>M2</v>
          </cell>
          <cell r="E6574" t="str">
            <v>2,89</v>
          </cell>
        </row>
        <row r="6575">
          <cell r="B6575">
            <v>99826</v>
          </cell>
          <cell r="C6575" t="str">
            <v>LIMPEZA DE FORRO REMOVÍVEL COM PANO ÚMIDO. AF_04/2019</v>
          </cell>
          <cell r="D6575" t="str">
            <v>M2</v>
          </cell>
          <cell r="E6575" t="str">
            <v>1,28</v>
          </cell>
        </row>
        <row r="6576">
          <cell r="B6576">
            <v>97010</v>
          </cell>
          <cell r="C6576" t="str">
            <v>GUARDA-CORPO FIXADO EM FÔRMA DE MADEIRA COM TRAVESSÕES EM MADEIRA PREGADA E FECHAMENTO EM TELA DE POLIPROPILENO PARA EDIFICAÇÕES COM ATÉ 2 PAVIMENTOS. AF_11/2017</v>
          </cell>
          <cell r="D6576" t="str">
            <v>M</v>
          </cell>
          <cell r="E6576" t="str">
            <v>57,66</v>
          </cell>
        </row>
        <row r="6577">
          <cell r="B6577">
            <v>97011</v>
          </cell>
          <cell r="C6577" t="str">
            <v>GUARDA-CORPO FIXADO EM FÔRMA DE MADEIRA COM TRAVESSÕES EM MADEIRA PREGADA E FECHAMENTO EM TELA DE POLIPROPILENO PARA EDIFICAÇÕES COM  3 PAVIMENTOS. AF_11/2017</v>
          </cell>
          <cell r="D6577" t="str">
            <v>M</v>
          </cell>
          <cell r="E6577" t="str">
            <v>44,20</v>
          </cell>
        </row>
        <row r="6578">
          <cell r="B6578">
            <v>97012</v>
          </cell>
          <cell r="C6578" t="str">
            <v>GUARDA-CORPO FIXADO EM FÔRMA DE MADEIRA COM TRAVESSÕES EM MADEIRA PREGADA E FECHAMENTO EM TELA DE POLIPROPILENO PARA EDIFICAÇÕES COM ALTURA IGUAL OU SUPERIOR A 4 PAVIMENTOS. AF_11/2017</v>
          </cell>
          <cell r="D6578" t="str">
            <v>M</v>
          </cell>
          <cell r="E6578" t="str">
            <v>37,46</v>
          </cell>
        </row>
        <row r="6579">
          <cell r="B6579">
            <v>97013</v>
          </cell>
          <cell r="C6579" t="str">
            <v>GUARDA-CORPO FIXADO EM FÔRMA DE MADEIRA COM TRAVESSÕES EM MADEIRA PREGADA E FECHAMENTO EM PAINEL COMPENSADO PARA EDIFICAÇÕES COM ATÉ 2 PAVIMENTOS. AF_11/2017</v>
          </cell>
          <cell r="D6579" t="str">
            <v>M</v>
          </cell>
          <cell r="E6579" t="str">
            <v>106,61</v>
          </cell>
        </row>
        <row r="6580">
          <cell r="B6580">
            <v>97014</v>
          </cell>
          <cell r="C6580" t="str">
            <v>GUARDA-CORPO FIXADO EM FÔRMA DE MADEIRA COM TRAVESSÕES EM MADEIRA PREGADA E FECHAMENTO EM PAINEL COMPENSADO PARA EDIFICAÇÕES COM 3 PAVIMENTOS. AF_11/2017</v>
          </cell>
          <cell r="D6580" t="str">
            <v>M</v>
          </cell>
          <cell r="E6580" t="str">
            <v>77,02</v>
          </cell>
        </row>
        <row r="6581">
          <cell r="B6581">
            <v>97015</v>
          </cell>
          <cell r="C6581" t="str">
            <v>GUARDA-CORPO FIXADO EM FÔRMA DE MADEIRA COM TRAVESSÕES EM MADEIRA PREGADA E FECHAMENTO EM PAINEL COMPENSADO PARA EDIFICAÇÕES COM ALTURA IGUAL OU SUPERIOR A 4 PAVIMENTOS. AF_11/2017</v>
          </cell>
          <cell r="D6581" t="str">
            <v>M</v>
          </cell>
          <cell r="E6581" t="str">
            <v>62,11</v>
          </cell>
        </row>
        <row r="6582">
          <cell r="B6582">
            <v>97016</v>
          </cell>
          <cell r="C6582" t="str">
            <v>GUARDA-CORPO FIXADO EM FÔRMA DE MADEIRA COM TRAVESSÕES EM MADEIRA PREGADA PRÉ-MONTADA E ENCAIXE NA FÔRMA. PARA EDIFICAÇÕES COM ATÉ 2 PAVIMENTOS. AF_11/2017</v>
          </cell>
          <cell r="D6582" t="str">
            <v>M</v>
          </cell>
          <cell r="E6582" t="str">
            <v>51,35</v>
          </cell>
        </row>
        <row r="6583">
          <cell r="B6583">
            <v>97017</v>
          </cell>
          <cell r="C6583" t="str">
            <v>GUARDA-CORPO FIXADO EM FÔRMA DE MADEIRA COM TRAVESSÕES EM MADEIRA PREGADA PRÉ-MONTADA E ENCAIXE NA FÔRMA PARA EDIFICAÇÕES COM 3 PAVIMENTOS. AF_11/2017</v>
          </cell>
          <cell r="D6583" t="str">
            <v>M</v>
          </cell>
          <cell r="E6583" t="str">
            <v>38,50</v>
          </cell>
        </row>
        <row r="6584">
          <cell r="B6584">
            <v>97018</v>
          </cell>
          <cell r="C6584" t="str">
            <v>GUARDA-CORPO FIXADO EM FÔRMA DE MADEIRA COM TRAVESSÕES EM MADEIRA PREGADA PRÉ-MONTADA E ENCAIXE NA FÔRMA. PARA EDIFICAÇÕES COM ALTURA IGUAL OU SUPERIOR A 4 PAVIMENTOS. AF_11/2017</v>
          </cell>
          <cell r="D6584" t="str">
            <v>M</v>
          </cell>
          <cell r="E6584" t="str">
            <v>31,84</v>
          </cell>
        </row>
        <row r="6585">
          <cell r="B6585">
            <v>97031</v>
          </cell>
          <cell r="C6585" t="str">
            <v>GUARDA-CORPO EM LAJE PÓS-DESFÔRMA, PARA ESTRUTURAS EM CONCRETO, COM ESCORAS DE MADEIRA ESTRONCADAS NA ESTRUTURA, TRAVESSÕES DE MADEIRA PREGADOS E FECHAMENTO EM TELA DE POLIPROPILENO PARA EDIFICAÇÕES COM ALTURA ATÉ 4 PAVIMENTOS (1 MONTAGEM POR OBRA). AF_11/2017</v>
          </cell>
          <cell r="D6585" t="str">
            <v>M</v>
          </cell>
          <cell r="E6585" t="str">
            <v>87,10</v>
          </cell>
        </row>
        <row r="6586">
          <cell r="B6586">
            <v>97032</v>
          </cell>
          <cell r="C6586" t="str">
            <v>GUARDA-CORPO EM LAJE PÓS-DESFÔRMA, PARA ESTRUTURAS EM CONCRETO, COM ESCORAS DE MADEIRA ESTRONCADAS NA ESTRUTURA, TRAVESSÕES DE MADEIRA PREGADOS E FECHAMENTO EM TELA DE POLIPROPILENO PARA EDIFICAÇÕES ACIMA DE 4 PAV. (2 MONTAGENS POR OBRA). AF_11/2017</v>
          </cell>
          <cell r="D6586" t="str">
            <v>M</v>
          </cell>
          <cell r="E6586" t="str">
            <v>52,86</v>
          </cell>
        </row>
        <row r="6587">
          <cell r="B6587">
            <v>97033</v>
          </cell>
          <cell r="C6587" t="str">
            <v>GUARDA-CORPO EM LAJE PÓS-DESFORMA, PARA ESTRUTURAS EM CONCRETO, COM ESCORAS METÁLICAS ESTRONCADAS NA ESTRUTURA, TRAVESSÕES DE MADEIRA E FECHAMENTO EM TELA DE POLIPROPILENO PARA EDIFICAÇÕES COM ALTURA ATÉ 4 PAVIMENTOS (1 MONTAGEM POR OBRA). AF_11/2017</v>
          </cell>
          <cell r="D6587" t="str">
            <v>M</v>
          </cell>
          <cell r="E6587" t="str">
            <v>91,21</v>
          </cell>
        </row>
        <row r="6588">
          <cell r="B6588">
            <v>97034</v>
          </cell>
          <cell r="C6588" t="str">
            <v>GUARDA-CORPO EM LAJE PÓS-DESFORMA, PARA ESTRUTURAS EM CONCRETO, COM ESCORAS METÁLICAS ESTRONCADAS NA ESTRUTURA, TRAVESSÕES DE MADEIRA E FECHAMENTO EM TELA DE POLIPROPILENO PARA EDIFICAÇÕES ACIMA DE 4 PAVIMENTOS (2 MONTAGENS POR OBRA). AF_11/2017</v>
          </cell>
          <cell r="D6588" t="str">
            <v>M</v>
          </cell>
          <cell r="E6588" t="str">
            <v>53,73</v>
          </cell>
        </row>
        <row r="6589">
          <cell r="B6589">
            <v>97039</v>
          </cell>
          <cell r="C6589" t="str">
            <v>FECHAMENTO REMOVÍVEL DE VÃO DE PORTAS, EM MADEIRA (VÃO DO ELEVADOR)  1 MONTAGEM EM OBRA. AF_11/2017</v>
          </cell>
          <cell r="D6589" t="str">
            <v>M2</v>
          </cell>
          <cell r="E6589" t="str">
            <v>53,65</v>
          </cell>
        </row>
        <row r="6590">
          <cell r="B6590">
            <v>97040</v>
          </cell>
          <cell r="C6590" t="str">
            <v>FECHAMENTO REMOVÍVEL DE ABERTURA DE CAIXILHO, EM MADEIRA  4 MONTAGENS EM OBRA. AF_11/2017</v>
          </cell>
          <cell r="D6590" t="str">
            <v>M2</v>
          </cell>
          <cell r="E6590" t="str">
            <v>16,22</v>
          </cell>
        </row>
        <row r="6591">
          <cell r="B6591">
            <v>97041</v>
          </cell>
          <cell r="C6591" t="str">
            <v>FECHAMENTO REMOVÍVEL DE ABERTURA NO PISO, EM MADEIRA  1 MONTAGEM EM OBRA. AF_11/2017</v>
          </cell>
          <cell r="D6591" t="str">
            <v>M2</v>
          </cell>
          <cell r="E6591" t="str">
            <v>229,51</v>
          </cell>
        </row>
        <row r="6592">
          <cell r="B6592">
            <v>97046</v>
          </cell>
          <cell r="C6592" t="str">
            <v>PONTEIRAS DE PROTEÇÃO DE VERGALHÕES EXPOSTOS EM FUNDAÇÕES. AF_11/2017</v>
          </cell>
          <cell r="D6592" t="str">
            <v>M2</v>
          </cell>
          <cell r="E6592" t="str">
            <v>0,36</v>
          </cell>
        </row>
        <row r="6593">
          <cell r="B6593">
            <v>97047</v>
          </cell>
          <cell r="C6593" t="str">
            <v>PONTEIRAS DE PROTEÇÃO DE VERGALHÕES EXPOSTOS EM ESTRUTURAS DE CONCRETO ARMADO CONVENCIONAL. AF_11/2017</v>
          </cell>
          <cell r="D6593" t="str">
            <v>M2</v>
          </cell>
          <cell r="E6593" t="str">
            <v>0,13</v>
          </cell>
        </row>
        <row r="6594">
          <cell r="B6594">
            <v>97048</v>
          </cell>
          <cell r="C6594" t="str">
            <v>PONTEIRAS DE PROTEÇÃO DE VERGALHÕES EXPOSTOS EM ALVENARIA ESTRUTURAL. AF_11/2017</v>
          </cell>
          <cell r="D6594" t="str">
            <v>M2</v>
          </cell>
          <cell r="E6594" t="str">
            <v>0,10</v>
          </cell>
        </row>
        <row r="6595">
          <cell r="B6595">
            <v>97054</v>
          </cell>
          <cell r="C6595" t="str">
            <v>INSTALAÇÃO DE SINALIZADOR NOTURNO LED. AF_11/2017</v>
          </cell>
          <cell r="D6595" t="str">
            <v>UN</v>
          </cell>
          <cell r="E6595" t="str">
            <v>27,05</v>
          </cell>
        </row>
        <row r="6596">
          <cell r="B6596">
            <v>97062</v>
          </cell>
          <cell r="C6596" t="str">
            <v>COLOCAÇÃO DE TELA EM ANDAIME FACHADEIRO. AF_11/2017</v>
          </cell>
          <cell r="D6596" t="str">
            <v>M2</v>
          </cell>
          <cell r="E6596" t="str">
            <v>6,58</v>
          </cell>
        </row>
        <row r="6597">
          <cell r="B6597">
            <v>97063</v>
          </cell>
          <cell r="C6597" t="str">
            <v>MONTAGEM E DESMONTAGEM DE ANDAIME MODULAR FACHADEIRO, COM PISO METÁLICO, PARA EDIFICAÇÕES COM MÚLTIPLOS PAVIMENTOS (EXCLUSIVE ANDAIME E LIMPEZA). AF_11/2017</v>
          </cell>
          <cell r="D6597" t="str">
            <v>M2</v>
          </cell>
          <cell r="E6597" t="str">
            <v>7,62</v>
          </cell>
        </row>
        <row r="6598">
          <cell r="B6598">
            <v>97064</v>
          </cell>
          <cell r="C6598" t="str">
            <v>MONTAGEM E DESMONTAGEM DE ANDAIME TUBULAR TIPO TORRE (EXCLUSIVE ANDAIME E LIMPEZA). AF_11/2017</v>
          </cell>
          <cell r="D6598" t="str">
            <v>M</v>
          </cell>
          <cell r="E6598" t="str">
            <v>14,22</v>
          </cell>
        </row>
        <row r="6599">
          <cell r="B6599">
            <v>97065</v>
          </cell>
          <cell r="C6599" t="str">
            <v>MONTAGEM E DESMONTAGEM DE ANDAIME MULTIDIRECIONAL (EXCLUSIVE ANDAIME E LIMPEZA). AF_11/2017</v>
          </cell>
          <cell r="D6599" t="str">
            <v>M3</v>
          </cell>
          <cell r="E6599" t="str">
            <v>5,08</v>
          </cell>
        </row>
        <row r="6600">
          <cell r="B6600">
            <v>97066</v>
          </cell>
          <cell r="C6600" t="str">
            <v>COBERTURA PARA PROTEÇÃO DE PEDESTRES SOBRE ESTRUTURA DE ANDAIME, INCLUSIVE MONTAGEM E DESMONTAGEM. AF_11/2017</v>
          </cell>
          <cell r="D6600" t="str">
            <v>M2</v>
          </cell>
          <cell r="E6600" t="str">
            <v>121,75</v>
          </cell>
        </row>
        <row r="6601">
          <cell r="B6601">
            <v>97067</v>
          </cell>
          <cell r="C6601" t="str">
            <v>PLATAFORMA DE PROTEÇÃO PRINCIPAL PARA ALVENARIA ESTRUTURAL PARA SER APOIADA EM ANDAIME, INCLUSIVE MONTAGEM E DESMONTAGEM. AF_11/2017</v>
          </cell>
          <cell r="D6601" t="str">
            <v>M</v>
          </cell>
          <cell r="E6601" t="str">
            <v>611,08</v>
          </cell>
        </row>
        <row r="6602">
          <cell r="B6602">
            <v>97621</v>
          </cell>
          <cell r="C6602" t="str">
            <v>DEMOLIÇÃO DE ALVENARIA DE BLOCO FURADO, DE FORMA MANUAL, COM REAPROVEITAMENTO. AF_12/2017</v>
          </cell>
          <cell r="D6602" t="str">
            <v>M3</v>
          </cell>
          <cell r="E6602" t="str">
            <v>95,33</v>
          </cell>
        </row>
        <row r="6603">
          <cell r="B6603">
            <v>97622</v>
          </cell>
          <cell r="C6603" t="str">
            <v>DEMOLIÇÃO DE ALVENARIA DE BLOCO FURADO, DE FORMA MANUAL, SEM REAPROVEITAMENTO. AF_12/2017</v>
          </cell>
          <cell r="D6603" t="str">
            <v>M3</v>
          </cell>
          <cell r="E6603" t="str">
            <v>46,46</v>
          </cell>
        </row>
        <row r="6604">
          <cell r="B6604">
            <v>97623</v>
          </cell>
          <cell r="C6604" t="str">
            <v>DEMOLIÇÃO DE ALVENARIA DE TIJOLO MACIÇO, DE FORMA MANUAL, COM REAPROVEITAMENTO. AF_12/2017</v>
          </cell>
          <cell r="D6604" t="str">
            <v>M3</v>
          </cell>
          <cell r="E6604" t="str">
            <v>142,33</v>
          </cell>
        </row>
        <row r="6605">
          <cell r="B6605">
            <v>97624</v>
          </cell>
          <cell r="C6605" t="str">
            <v>DEMOLIÇÃO DE ALVENARIA DE TIJOLO MACIÇO, DE FORMA MANUAL, SEM REAPROVEITAMENTO. AF_12/2017</v>
          </cell>
          <cell r="D6605" t="str">
            <v>M3</v>
          </cell>
          <cell r="E6605" t="str">
            <v>87,35</v>
          </cell>
        </row>
        <row r="6606">
          <cell r="B6606">
            <v>97625</v>
          </cell>
          <cell r="C6606" t="str">
            <v>DEMOLIÇÃO DE ALVENARIA PARA QUALQUER TIPO DE BLOCO, DE FORMA MECANIZADA, SEM REAPROVEITAMENTO. AF_12/2017</v>
          </cell>
          <cell r="D6606" t="str">
            <v>M3</v>
          </cell>
          <cell r="E6606" t="str">
            <v>49,52</v>
          </cell>
        </row>
        <row r="6607">
          <cell r="B6607">
            <v>97626</v>
          </cell>
          <cell r="C6607" t="str">
            <v>DEMOLIÇÃO DE PILARES E VIGAS EM CONCRETO ARMADO, DE FORMA MANUAL, SEM REAPROVEITAMENTO. AF_12/2017</v>
          </cell>
          <cell r="D6607" t="str">
            <v>M3</v>
          </cell>
          <cell r="E6607" t="str">
            <v>498,84</v>
          </cell>
        </row>
        <row r="6608">
          <cell r="B6608">
            <v>97627</v>
          </cell>
          <cell r="C6608" t="str">
            <v>DEMOLIÇÃO DE PILARES E VIGAS EM CONCRETO ARMADO, DE FORMA MECANIZADA COM MARTELETE, SEM REAPROVEITAMENTO. AF_12/2017</v>
          </cell>
          <cell r="D6608" t="str">
            <v>M3</v>
          </cell>
          <cell r="E6608" t="str">
            <v>226,18</v>
          </cell>
        </row>
        <row r="6609">
          <cell r="B6609">
            <v>97628</v>
          </cell>
          <cell r="C6609" t="str">
            <v>DEMOLIÇÃO DE LAJES, DE FORMA MANUAL, SEM REAPROVEITAMENTO. AF_12/2017</v>
          </cell>
          <cell r="D6609" t="str">
            <v>M3</v>
          </cell>
          <cell r="E6609" t="str">
            <v>229,62</v>
          </cell>
        </row>
        <row r="6610">
          <cell r="B6610">
            <v>97629</v>
          </cell>
          <cell r="C6610" t="str">
            <v>DEMOLIÇÃO DE LAJES, DE FORMA MECANIZADA COM MARTELETE, SEM REAPROVEITAMENTO. AF_12/2017</v>
          </cell>
          <cell r="D6610" t="str">
            <v>M3</v>
          </cell>
          <cell r="E6610" t="str">
            <v>98,94</v>
          </cell>
        </row>
        <row r="6611">
          <cell r="B6611">
            <v>97631</v>
          </cell>
          <cell r="C6611" t="str">
            <v>DEMOLIÇÃO DE ARGAMASSAS, DE FORMA MANUAL, SEM REAPROVEITAMENTO. AF_12/2017</v>
          </cell>
          <cell r="D6611" t="str">
            <v>M2</v>
          </cell>
          <cell r="E6611" t="str">
            <v>2,70</v>
          </cell>
        </row>
        <row r="6612">
          <cell r="B6612">
            <v>97632</v>
          </cell>
          <cell r="C6612" t="str">
            <v>DEMOLIÇÃO DE RODAPÉ CERÂMICO, DE FORMA MANUAL, SEM REAPROVEITAMENTO. AF_12/2017</v>
          </cell>
          <cell r="D6612" t="str">
            <v>M</v>
          </cell>
          <cell r="E6612" t="str">
            <v>2,12</v>
          </cell>
        </row>
        <row r="6613">
          <cell r="B6613">
            <v>97633</v>
          </cell>
          <cell r="C6613" t="str">
            <v>DEMOLIÇÃO DE REVESTIMENTO CERÂMICO, DE FORMA MANUAL, SEM REAPROVEITAMENTO. AF_12/2017</v>
          </cell>
          <cell r="D6613" t="str">
            <v>M2</v>
          </cell>
          <cell r="E6613" t="str">
            <v>18,51</v>
          </cell>
        </row>
        <row r="6614">
          <cell r="B6614">
            <v>97634</v>
          </cell>
          <cell r="C6614" t="str">
            <v>DEMOLIÇÃO DE REVESTIMENTO CERÂMICO, DE FORMA MECANIZADA COM MARTELETE, SEM REAPROVEITAMENTO. AF_12/2017</v>
          </cell>
          <cell r="D6614" t="str">
            <v>M2</v>
          </cell>
          <cell r="E6614" t="str">
            <v>9,71</v>
          </cell>
        </row>
        <row r="6615">
          <cell r="B6615">
            <v>97635</v>
          </cell>
          <cell r="C6615" t="str">
            <v>DEMOLIÇÃO DE PAVIMENTO INTERTRAVADO, DE FORMA MANUAL, COM REAPROVEITAMENTO. AF_12/2017</v>
          </cell>
          <cell r="D6615" t="str">
            <v>M2</v>
          </cell>
          <cell r="E6615" t="str">
            <v>12,28</v>
          </cell>
        </row>
        <row r="6616">
          <cell r="B6616">
            <v>97636</v>
          </cell>
          <cell r="C6616" t="str">
            <v>DEMOLIÇÃO PARCIAL DE PAVIMENTO ASFÁLTICO, DE FORMA MECANIZADA, SEM REAPROVEITAMENTO. AF_12/2017</v>
          </cell>
          <cell r="D6616" t="str">
            <v>M2</v>
          </cell>
          <cell r="E6616" t="str">
            <v>16,58</v>
          </cell>
        </row>
        <row r="6617">
          <cell r="B6617">
            <v>97637</v>
          </cell>
          <cell r="C6617" t="str">
            <v>REMOÇÃO DE TAPUME/ CHAPAS METÁLICAS E DE MADEIRA, DE FORMA MANUAL, SEM REAPROVEITAMENTO. AF_12/2017</v>
          </cell>
          <cell r="D6617" t="str">
            <v>M2</v>
          </cell>
          <cell r="E6617" t="str">
            <v>2,07</v>
          </cell>
        </row>
        <row r="6618">
          <cell r="B6618">
            <v>97638</v>
          </cell>
          <cell r="C6618" t="str">
            <v>REMOÇÃO DE CHAPAS E PERFIS DE DRYWALL, DE FORMA MANUAL, SEM REAPROVEITAMENTO. AF_12/2017</v>
          </cell>
          <cell r="D6618" t="str">
            <v>M2</v>
          </cell>
          <cell r="E6618" t="str">
            <v>6,06</v>
          </cell>
        </row>
        <row r="6619">
          <cell r="B6619">
            <v>97639</v>
          </cell>
          <cell r="C6619" t="str">
            <v>REMOÇÃO DE PLACAS E PILARETES DE CONCRETO, DE FORMA MANUAL, SEM REAPROVEITAMENTO. AF_12/2017</v>
          </cell>
          <cell r="D6619" t="str">
            <v>M2</v>
          </cell>
          <cell r="E6619" t="str">
            <v>16,32</v>
          </cell>
        </row>
        <row r="6620">
          <cell r="B6620">
            <v>97640</v>
          </cell>
          <cell r="C6620" t="str">
            <v>REMOÇÃO DE FORROS DE DRYWALL, PVC E FIBROMINERAL, DE FORMA MANUAL, SEM REAPROVEITAMENTO. AF_12/2017</v>
          </cell>
          <cell r="D6620" t="str">
            <v>M2</v>
          </cell>
          <cell r="E6620" t="str">
            <v>1,31</v>
          </cell>
        </row>
        <row r="6621">
          <cell r="B6621">
            <v>97641</v>
          </cell>
          <cell r="C6621" t="str">
            <v>REMOÇÃO DE FORRO DE GESSO, DE FORMA MANUAL, SEM REAPROVEITAMENTO. AF_12/2017</v>
          </cell>
          <cell r="D6621" t="str">
            <v>M2</v>
          </cell>
          <cell r="E6621" t="str">
            <v>4,02</v>
          </cell>
        </row>
        <row r="6622">
          <cell r="B6622">
            <v>97642</v>
          </cell>
          <cell r="C6622" t="str">
            <v>REMOÇÃO DE TRAMA METÁLICA OU DE MADEIRA PARA FORRO, DE FORMA MANUAL, SEM REAPROVEITAMENTO. AF_12/2017</v>
          </cell>
          <cell r="D6622" t="str">
            <v>M2</v>
          </cell>
          <cell r="E6622" t="str">
            <v>2,35</v>
          </cell>
        </row>
        <row r="6623">
          <cell r="B6623">
            <v>97643</v>
          </cell>
          <cell r="C6623" t="str">
            <v>REMOÇÃO DE PISO DE MADEIRA (ASSOALHO E BARROTE), DE FORMA MANUAL, SEM REAPROVEITAMENTO. AF_12/2017</v>
          </cell>
          <cell r="D6623" t="str">
            <v>M2</v>
          </cell>
          <cell r="E6623" t="str">
            <v>20,01</v>
          </cell>
        </row>
        <row r="6624">
          <cell r="B6624">
            <v>97644</v>
          </cell>
          <cell r="C6624" t="str">
            <v>REMOÇÃO DE PORTAS, DE FORMA MANUAL, SEM REAPROVEITAMENTO. AF_12/2017</v>
          </cell>
          <cell r="D6624" t="str">
            <v>M2</v>
          </cell>
          <cell r="E6624" t="str">
            <v>7,54</v>
          </cell>
        </row>
        <row r="6625">
          <cell r="B6625">
            <v>97645</v>
          </cell>
          <cell r="C6625" t="str">
            <v>REMOÇÃO DE JANELAS, DE FORMA MANUAL, SEM REAPROVEITAMENTO. AF_12/2017</v>
          </cell>
          <cell r="D6625" t="str">
            <v>M2</v>
          </cell>
          <cell r="E6625" t="str">
            <v>27,75</v>
          </cell>
        </row>
        <row r="6626">
          <cell r="B6626">
            <v>97647</v>
          </cell>
          <cell r="C6626" t="str">
            <v>REMOÇÃO DE TELHAS, DE FIBROCIMENTO, METÁLICA E CERÂMICA, DE FORMA MANUAL, SEM REAPROVEITAMENTO. AF_12/2017</v>
          </cell>
          <cell r="D6626" t="str">
            <v>M2</v>
          </cell>
          <cell r="E6626" t="str">
            <v>2,81</v>
          </cell>
        </row>
        <row r="6627">
          <cell r="B6627">
            <v>97648</v>
          </cell>
          <cell r="C6627" t="str">
            <v>REMOÇÃO DE PROTEÇÃO TÉRMICA PARA COBERTURA EM EPS, DE FORMA MANUAL, SEM REAPROVEITAMENTO. AF_12/2017</v>
          </cell>
          <cell r="D6627" t="str">
            <v>M2</v>
          </cell>
          <cell r="E6627" t="str">
            <v>1,61</v>
          </cell>
        </row>
        <row r="6628">
          <cell r="B6628">
            <v>97649</v>
          </cell>
          <cell r="C6628" t="str">
            <v>REMOÇÃO DE TELHAS DE FIBROCIMENTO, METÁLICA E CERÂMICA, DE FORMA MECANIZADA, COM USO DE GUINDASTE, SEM REAPROVEITAMENTO. AF_12/2017</v>
          </cell>
          <cell r="D6628" t="str">
            <v>M2</v>
          </cell>
          <cell r="E6628" t="str">
            <v>3,55</v>
          </cell>
        </row>
        <row r="6629">
          <cell r="B6629">
            <v>97650</v>
          </cell>
          <cell r="C6629" t="str">
            <v>REMOÇÃO DE TRAMA DE MADEIRA PARA COBERTURA, DE FORMA MANUAL, SEM REAPROVEITAMENTO. AF_12/2017</v>
          </cell>
          <cell r="D6629" t="str">
            <v>M2</v>
          </cell>
          <cell r="E6629" t="str">
            <v>6,03</v>
          </cell>
        </row>
        <row r="6630">
          <cell r="B6630">
            <v>97651</v>
          </cell>
          <cell r="C6630" t="str">
            <v>REMOÇÃO DE TESOURAS DE MADEIRA, COM VÃO MENOR QUE 8M, DE FORMA MANUAL, SEM REAPROVEITAMENTO. AF_12/2017</v>
          </cell>
          <cell r="D6630" t="str">
            <v>UN</v>
          </cell>
          <cell r="E6630" t="str">
            <v>66,85</v>
          </cell>
        </row>
        <row r="6631">
          <cell r="B6631">
            <v>97652</v>
          </cell>
          <cell r="C6631" t="str">
            <v>REMOÇÃO DE TESOURAS DE MADEIRA, COM VÃO MAIOR OU IGUAL A 8M, DE FORMA MANUAL, SEM REAPROVEITAMENTO. AF_12/2017</v>
          </cell>
          <cell r="D6631" t="str">
            <v>UN</v>
          </cell>
          <cell r="E6631" t="str">
            <v>151,57</v>
          </cell>
        </row>
        <row r="6632">
          <cell r="B6632">
            <v>97653</v>
          </cell>
          <cell r="C6632" t="str">
            <v>REMOÇÃO DE TESOURAS DE MADEIRA, COM VÃO MENOR QUE 8M, DE FORMA MECANIZADA, COM REAPROVEITAMENTO. AF_12/2017</v>
          </cell>
          <cell r="D6632" t="str">
            <v>UN</v>
          </cell>
          <cell r="E6632" t="str">
            <v>107,01</v>
          </cell>
        </row>
        <row r="6633">
          <cell r="B6633">
            <v>97654</v>
          </cell>
          <cell r="C6633" t="str">
            <v>REMOÇÃO DE TESOURAS DE MADEIRA, COM VÃO MAIOR OU IGUAL A 8M, DE FORMA MECANIZADA, COM REAPROVEITAMENTO. AF_12/2017</v>
          </cell>
          <cell r="D6633" t="str">
            <v>UN</v>
          </cell>
          <cell r="E6633" t="str">
            <v>130,20</v>
          </cell>
        </row>
        <row r="6634">
          <cell r="B6634">
            <v>97655</v>
          </cell>
          <cell r="C6634" t="str">
            <v>REMOÇÃO DE TRAMA METÁLICA PARA COBERTURA, DE FORMA MANUAL, SEM REAPROVEITAMENTO. AF_12/2017</v>
          </cell>
          <cell r="D6634" t="str">
            <v>M2</v>
          </cell>
          <cell r="E6634" t="str">
            <v>19,69</v>
          </cell>
        </row>
        <row r="6635">
          <cell r="B6635">
            <v>97656</v>
          </cell>
          <cell r="C6635" t="str">
            <v>REMOÇÃO DE TESOURAS METÁLICAS, COM VÃO MENOR QUE 8M, DE FORMA MANUAL, SEM REAPROVEITAMENTO. AF_12/2017</v>
          </cell>
          <cell r="D6635" t="str">
            <v>UN</v>
          </cell>
          <cell r="E6635" t="str">
            <v>192,48</v>
          </cell>
        </row>
        <row r="6636">
          <cell r="B6636">
            <v>97657</v>
          </cell>
          <cell r="C6636" t="str">
            <v>REMOÇÃO DE TESOURAS METÁLICAS, COM VÃO MAIOR OU IGUAL A 8M, DE FORMA MANUAL, SEM REAPROVEITAMENTO. AF_12/2017</v>
          </cell>
          <cell r="D6636" t="str">
            <v>UN</v>
          </cell>
          <cell r="E6636" t="str">
            <v>381,52</v>
          </cell>
        </row>
        <row r="6637">
          <cell r="B6637">
            <v>97658</v>
          </cell>
          <cell r="C6637" t="str">
            <v>REMOÇÃO DE TESOURAS METÁLICAS, COM VÃO MENOR QUE 8M, DE FORMA MECANIZADA, COM REAPROVEITAMENTO. AF_12/2017</v>
          </cell>
          <cell r="D6637" t="str">
            <v>UN</v>
          </cell>
          <cell r="E6637" t="str">
            <v>153,86</v>
          </cell>
        </row>
        <row r="6638">
          <cell r="B6638">
            <v>97659</v>
          </cell>
          <cell r="C6638" t="str">
            <v>REMOÇÃO DE TESOURAS METÁLICAS, COM VÃO MAIOR OU IGUAL A 8M, DE FORMA MECANIZADA, COM REAPROVEITAMENTO. AF_12/2017</v>
          </cell>
          <cell r="D6638" t="str">
            <v>UN</v>
          </cell>
          <cell r="E6638" t="str">
            <v>206,74</v>
          </cell>
        </row>
        <row r="6639">
          <cell r="B6639">
            <v>97660</v>
          </cell>
          <cell r="C6639" t="str">
            <v>REMOÇÃO DE INTERRUPTORES/TOMADAS ELÉTRICAS, DE FORMA MANUAL, SEM REAPROVEITAMENTO. AF_12/2017</v>
          </cell>
          <cell r="D6639" t="str">
            <v>UN</v>
          </cell>
          <cell r="E6639" t="str">
            <v>0,55</v>
          </cell>
        </row>
        <row r="6640">
          <cell r="B6640">
            <v>97661</v>
          </cell>
          <cell r="C6640" t="str">
            <v>REMOÇÃO DE CABOS ELÉTRICOS, DE FORMA MANUAL, SEM REAPROVEITAMENTO. AF_12/2017</v>
          </cell>
          <cell r="D6640" t="str">
            <v>M</v>
          </cell>
          <cell r="E6640" t="str">
            <v>0,55</v>
          </cell>
        </row>
        <row r="6641">
          <cell r="B6641">
            <v>97662</v>
          </cell>
          <cell r="C6641" t="str">
            <v>REMOÇÃO DE TUBULAÇÕES (TUBOS E CONEXÕES) DE ÁGUA FRIA, DE FORMA MANUAL, SEM REAPROVEITAMENTO. AF_12/2017</v>
          </cell>
          <cell r="D6641" t="str">
            <v>M</v>
          </cell>
          <cell r="E6641" t="str">
            <v>0,39</v>
          </cell>
        </row>
        <row r="6642">
          <cell r="B6642">
            <v>97663</v>
          </cell>
          <cell r="C6642" t="str">
            <v>REMOÇÃO DE LOUÇAS, DE FORMA MANUAL, SEM REAPROVEITAMENTO. AF_12/2017</v>
          </cell>
          <cell r="D6642" t="str">
            <v>UN</v>
          </cell>
          <cell r="E6642" t="str">
            <v>10,06</v>
          </cell>
        </row>
        <row r="6643">
          <cell r="B6643">
            <v>97664</v>
          </cell>
          <cell r="C6643" t="str">
            <v>REMOÇÃO DE ACESSÓRIOS, DE FORMA MANUAL, SEM REAPROVEITAMENTO. AF_12/2017</v>
          </cell>
          <cell r="D6643" t="str">
            <v>UN</v>
          </cell>
          <cell r="E6643" t="str">
            <v>1,24</v>
          </cell>
        </row>
        <row r="6644">
          <cell r="B6644">
            <v>97665</v>
          </cell>
          <cell r="C6644" t="str">
            <v>REMOÇÃO DE LUMINÁRIAS, DE FORMA MANUAL, SEM REAPROVEITAMENTO. AF_12/2017</v>
          </cell>
          <cell r="D6644" t="str">
            <v>UN</v>
          </cell>
          <cell r="E6644" t="str">
            <v>1,05</v>
          </cell>
        </row>
        <row r="6645">
          <cell r="B6645">
            <v>97666</v>
          </cell>
          <cell r="C6645" t="str">
            <v>REMOÇÃO DE METAIS SANITÁRIOS, DE FORMA MANUAL, SEM REAPROVEITAMENTO. AF_12/2017</v>
          </cell>
          <cell r="D6645" t="str">
            <v>UN</v>
          </cell>
          <cell r="E6645" t="str">
            <v>7,33</v>
          </cell>
        </row>
        <row r="6646">
          <cell r="B6646">
            <v>95967</v>
          </cell>
          <cell r="C6646" t="str">
            <v>SERVIÇOS TÉCNICOS ESPECIALIZADOS PARA ACOMPANHAMENTO DE EXECUÇÃO DE FUNDAÇÕES PROFUNDAS E ESTRUTURAS DE CONTENÇÃO</v>
          </cell>
          <cell r="D6646" t="str">
            <v>H</v>
          </cell>
          <cell r="E6646" t="str">
            <v>131,97</v>
          </cell>
        </row>
        <row r="6647">
          <cell r="B6647">
            <v>99058</v>
          </cell>
          <cell r="C6647" t="str">
            <v>LOCAÇÃO DE PONTO PARA REFERÊNCIA TOPOGRÁFICA. AF_10/2018</v>
          </cell>
          <cell r="D6647" t="str">
            <v>UN</v>
          </cell>
          <cell r="E6647" t="str">
            <v>6,86</v>
          </cell>
        </row>
        <row r="6648">
          <cell r="B6648">
            <v>99059</v>
          </cell>
          <cell r="C6648" t="str">
            <v>LOCACAO CONVENCIONAL DE OBRA, UTILIZANDO GABARITO DE TÁBUAS CORRIDAS PONTALETADAS A CADA 2,00M -  2 UTILIZAÇÕES. AF_10/2018</v>
          </cell>
          <cell r="D6648" t="str">
            <v>M</v>
          </cell>
          <cell r="E6648" t="str">
            <v>51,61</v>
          </cell>
        </row>
        <row r="6649">
          <cell r="B6649">
            <v>99060</v>
          </cell>
          <cell r="C6649" t="str">
            <v>LOCAÇÃO COM CAVALETE COM ALTURA DE 1,00 M - 2 UTILIZAÇÕES. AF_10/2018</v>
          </cell>
          <cell r="D6649" t="str">
            <v>UN</v>
          </cell>
          <cell r="E6649" t="str">
            <v>133,39</v>
          </cell>
        </row>
        <row r="6650">
          <cell r="B6650">
            <v>99061</v>
          </cell>
          <cell r="C6650" t="str">
            <v>LOCAÇÃO COM CAVALETE COM ALTURA DE 0,50 M - 2 UTILIZAÇÕES. AF_10/2018</v>
          </cell>
          <cell r="D6650" t="str">
            <v>UN</v>
          </cell>
          <cell r="E6650" t="str">
            <v>89,68</v>
          </cell>
        </row>
        <row r="6651">
          <cell r="B6651">
            <v>99062</v>
          </cell>
          <cell r="C6651" t="str">
            <v>MARCAÇÃO DE PONTOS EM GABARITO OU CAVALETE. AF_10/2018</v>
          </cell>
          <cell r="D6651" t="str">
            <v>UN</v>
          </cell>
          <cell r="E6651" t="str">
            <v>2,11</v>
          </cell>
        </row>
        <row r="6652">
          <cell r="B6652">
            <v>99063</v>
          </cell>
          <cell r="C6652" t="str">
            <v>LOCAÇÃO DE REDE DE ÁGUA OU ESGOTO. AF_10/2018</v>
          </cell>
          <cell r="D6652" t="str">
            <v>M</v>
          </cell>
          <cell r="E6652" t="str">
            <v>4,48</v>
          </cell>
        </row>
        <row r="6653">
          <cell r="B6653">
            <v>99064</v>
          </cell>
          <cell r="C6653" t="str">
            <v>LOCAÇÃO DE PAVIMENTAÇÃO. AF_10/2018</v>
          </cell>
          <cell r="D6653" t="str">
            <v>M</v>
          </cell>
          <cell r="E6653" t="str">
            <v>0,34</v>
          </cell>
        </row>
        <row r="6654">
          <cell r="B6654">
            <v>93588</v>
          </cell>
          <cell r="C6654" t="str">
            <v>TRANSPORTE COM CAMINHÃO BASCULANTE DE 10 M³, EM VIA URBANA EM LEITO NATURAL (UNIDADE: M3XKM). AF_07/2020</v>
          </cell>
          <cell r="D6654" t="str">
            <v>M3XKM</v>
          </cell>
          <cell r="E6654" t="str">
            <v>2,96</v>
          </cell>
        </row>
        <row r="6655">
          <cell r="B6655">
            <v>93589</v>
          </cell>
          <cell r="C6655" t="str">
            <v>TRANSPORTE COM CAMINHÃO BASCULANTE DE 10 M³, EM VIA URBANA EM REVESTIMENTO PRIMÁRIO (UNIDADE: M3XKM). AF_07/2020</v>
          </cell>
          <cell r="D6655" t="str">
            <v>M3XKM</v>
          </cell>
          <cell r="E6655" t="str">
            <v>2,54</v>
          </cell>
        </row>
        <row r="6656">
          <cell r="B6656">
            <v>93590</v>
          </cell>
          <cell r="C6656" t="str">
            <v>TRANSPORTE COM CAMINHÃO BASCULANTE DE 10 M³, EM VIA URBANA PAVIMENTADA, ADICIONAL PARA DMT EXCEDENTE A 30 KM (UNIDADE: M3XKM). AF_07/2020</v>
          </cell>
          <cell r="D6656" t="str">
            <v>M3XKM</v>
          </cell>
          <cell r="E6656" t="str">
            <v>0,92</v>
          </cell>
        </row>
        <row r="6657">
          <cell r="B6657">
            <v>93591</v>
          </cell>
          <cell r="C6657" t="str">
            <v>TRANSPORTE COM CAMINHÃO BASCULANTE DE 14 M³, EM VIA URBANA EM LEITO NATURAL (UNIDADE: M3XKM). AF_07/2020</v>
          </cell>
          <cell r="D6657" t="str">
            <v>M3XKM</v>
          </cell>
          <cell r="E6657" t="str">
            <v>2,61</v>
          </cell>
        </row>
        <row r="6658">
          <cell r="B6658">
            <v>93592</v>
          </cell>
          <cell r="C6658" t="str">
            <v>TRANSPORTE COM CAMINHÃO BASCULANTE DE 14 M³, EM VIA URBANA EM REVESTIMENTO PRIMÁRIO (UNIDADE: M3XKM). AF_07/2020</v>
          </cell>
          <cell r="D6658" t="str">
            <v>M3XKM</v>
          </cell>
          <cell r="E6658" t="str">
            <v>2,26</v>
          </cell>
        </row>
        <row r="6659">
          <cell r="B6659">
            <v>93593</v>
          </cell>
          <cell r="C6659" t="str">
            <v>TRANSPORTE COM CAMINHÃO BASCULANTE DE 14 M³, EM VIA URBANA PAVIMENTADA, ADICIONAL PARA DMT EXCEDENTE A 30 KM (UNIDADE: M3XKM). AF_07/2020</v>
          </cell>
          <cell r="D6659" t="str">
            <v>M3XKM</v>
          </cell>
          <cell r="E6659" t="str">
            <v>0,82</v>
          </cell>
        </row>
        <row r="6660">
          <cell r="B6660">
            <v>93594</v>
          </cell>
          <cell r="C6660" t="str">
            <v>TRANSPORTE COM CAMINHÃO BASCULANTE DE 10 M³, EM VIA URBANA EM LEITO NATURAL (UNIDADE: TXKM). AF_07/2020</v>
          </cell>
          <cell r="D6660" t="str">
            <v>TXKM</v>
          </cell>
          <cell r="E6660" t="str">
            <v>1,96</v>
          </cell>
        </row>
        <row r="6661">
          <cell r="B6661">
            <v>93595</v>
          </cell>
          <cell r="C6661" t="str">
            <v>TRANSPORTE COM CAMINHÃO BASCULANTE DE 10 M³, EM VIA URBANA EM REVESTIMENTO PRIMÁRIO (UNIDADE: TXKM). AF_07/2020</v>
          </cell>
          <cell r="D6661" t="str">
            <v>TXKM</v>
          </cell>
          <cell r="E6661" t="str">
            <v>1,71</v>
          </cell>
        </row>
        <row r="6662">
          <cell r="B6662">
            <v>93596</v>
          </cell>
          <cell r="C6662" t="str">
            <v>TRANSPORTE COM CAMINHÃO BASCULANTE DE 10 M³, EM VIA URBANA PAVIMENTADA, ADICIONAL PARA DMT EXCEDENTE A 30 KM (UNIDADE: TXKM). AF_07/2020</v>
          </cell>
          <cell r="D6662" t="str">
            <v>TXKM</v>
          </cell>
          <cell r="E6662" t="str">
            <v>0,61</v>
          </cell>
        </row>
        <row r="6663">
          <cell r="B6663">
            <v>93597</v>
          </cell>
          <cell r="C6663" t="str">
            <v>TRANSPORTE COM CAMINHÃO BASCULANTE DE 14 M³, EM VIA URBANA EM LEITO NATURAL (UNIDADE: TXKM). AF_07/2020</v>
          </cell>
          <cell r="D6663" t="str">
            <v>TXKM</v>
          </cell>
          <cell r="E6663" t="str">
            <v>1,73</v>
          </cell>
        </row>
        <row r="6664">
          <cell r="B6664">
            <v>93598</v>
          </cell>
          <cell r="C6664" t="str">
            <v>TRANSPORTE COM CAMINHÃO BASCULANTE DE 14 M³, EM VIA URBANA EM REVESTIMENTO PRIMÁRIO (UNIDADE: TXKM). AF_07/2020</v>
          </cell>
          <cell r="D6664" t="str">
            <v>TXKM</v>
          </cell>
          <cell r="E6664" t="str">
            <v>1,49</v>
          </cell>
        </row>
        <row r="6665">
          <cell r="B6665">
            <v>93599</v>
          </cell>
          <cell r="C6665" t="str">
            <v>TRANSPORTE COM CAMINHÃO BASCULANTE DE 14 M³, EM VIA URBANA PAVIMENTADA, ADICIONAL PARA DMT EXCEDENTE A 30 KM (UNIDADE: TXKM). AF_07/2020</v>
          </cell>
          <cell r="D6665" t="str">
            <v>TXKM</v>
          </cell>
          <cell r="E6665" t="str">
            <v>0,55</v>
          </cell>
        </row>
        <row r="6666">
          <cell r="B6666">
            <v>95425</v>
          </cell>
          <cell r="C6666" t="str">
            <v>TRANSPORTE COM CAMINHÃO BASCULANTE DE 18 M³, EM VIA URBANA EM LEITO NATURAL (UNIDADE: M3XKM). AF_07/2020</v>
          </cell>
          <cell r="D6666" t="str">
            <v>M3XKM</v>
          </cell>
          <cell r="E6666" t="str">
            <v>2,24</v>
          </cell>
        </row>
        <row r="6667">
          <cell r="B6667">
            <v>95426</v>
          </cell>
          <cell r="C6667" t="str">
            <v>TRANSPORTE COM CAMINHÃO BASCULANTE DE 18 M³, EM VIA URBANA EM REVESTIMENTO PRIMÁRIO (UNIDADE: M3XKM). AF_07/2020</v>
          </cell>
          <cell r="D6667" t="str">
            <v>M3XKM</v>
          </cell>
          <cell r="E6667" t="str">
            <v>1,93</v>
          </cell>
        </row>
        <row r="6668">
          <cell r="B6668">
            <v>95427</v>
          </cell>
          <cell r="C6668" t="str">
            <v>TRANSPORTE COM CAMINHÃO BASCULANTE DE 18 M³, EM VIA URBANA PAVIMENTADA, ADICIONAL PARA DMT EXCEDENTE A 30 KM (UNIDADE: M3XKM). AF_07/2020</v>
          </cell>
          <cell r="D6668" t="str">
            <v>M3XKM</v>
          </cell>
          <cell r="E6668" t="str">
            <v>0,73</v>
          </cell>
        </row>
        <row r="6669">
          <cell r="B6669">
            <v>95428</v>
          </cell>
          <cell r="C6669" t="str">
            <v>TRANSPORTE COM CAMINHÃO BASCULANTE DE 18 M³, EM VIA URBANA EM LEITO NATURAL (UNIDADE: TXKM). AF_07/2020</v>
          </cell>
          <cell r="D6669" t="str">
            <v>TXKM</v>
          </cell>
          <cell r="E6669" t="str">
            <v>1,51</v>
          </cell>
        </row>
        <row r="6670">
          <cell r="B6670">
            <v>95429</v>
          </cell>
          <cell r="C6670" t="str">
            <v>TRANSPORTE COM CAMINHÃO BASCULANTE DE 18 M³, EM VIA URBANA EM REVESTIMENTO PRIMÁRIO (UNIDADE: TXKM). AF_07/2020</v>
          </cell>
          <cell r="D6670" t="str">
            <v>TXKM</v>
          </cell>
          <cell r="E6670" t="str">
            <v>1,31</v>
          </cell>
        </row>
        <row r="6671">
          <cell r="B6671">
            <v>95430</v>
          </cell>
          <cell r="C6671" t="str">
            <v>TRANSPORTE COM CAMINHÃO BASCULANTE DE 18 M³, EM VIA URBANA PAVIMENTADA, ADICIONAL PARA DMT EXCEDENTE A 30 KM (UNIDADE: TXKM). AF_07/2020</v>
          </cell>
          <cell r="D6671" t="str">
            <v>TXKM</v>
          </cell>
          <cell r="E6671" t="str">
            <v>0,46</v>
          </cell>
        </row>
        <row r="6672">
          <cell r="B6672">
            <v>95875</v>
          </cell>
          <cell r="C6672" t="str">
            <v>TRANSPORTE COM CAMINHÃO BASCULANTE DE 10 M³, EM VIA URBANA PAVIMENTADA, DMT ATÉ 30 KM (UNIDADE: M3XKM). AF_07/2020</v>
          </cell>
          <cell r="D6672" t="str">
            <v>M3XKM</v>
          </cell>
          <cell r="E6672" t="str">
            <v>2,33</v>
          </cell>
        </row>
        <row r="6673">
          <cell r="B6673">
            <v>95876</v>
          </cell>
          <cell r="C6673" t="str">
            <v>TRANSPORTE COM CAMINHÃO BASCULANTE DE 14 M³, EM VIA URBANA PAVIMENTADA, DMT ATÉ 30 KM (UNIDADE: M3XKM). AF_07/2020</v>
          </cell>
          <cell r="D6673" t="str">
            <v>M3XKM</v>
          </cell>
          <cell r="E6673" t="str">
            <v>2,04</v>
          </cell>
        </row>
        <row r="6674">
          <cell r="B6674">
            <v>95877</v>
          </cell>
          <cell r="C6674" t="str">
            <v>TRANSPORTE COM CAMINHÃO BASCULANTE DE 18 M³, EM VIA URBANA PAVIMENTADA, DMT ATÉ 30 KM (UNIDADE: M3XKM). AF_07/2020</v>
          </cell>
          <cell r="D6674" t="str">
            <v>M3XKM</v>
          </cell>
          <cell r="E6674" t="str">
            <v>1,78</v>
          </cell>
        </row>
        <row r="6675">
          <cell r="B6675">
            <v>95878</v>
          </cell>
          <cell r="C6675" t="str">
            <v>TRANSPORTE COM CAMINHÃO BASCULANTE DE 10 M³, EM VIA URBANA PAVIMENTADA, DMT ATÉ 30 KM (UNIDADE: TXKM). AF_07/2020</v>
          </cell>
          <cell r="D6675" t="str">
            <v>TXKM</v>
          </cell>
          <cell r="E6675" t="str">
            <v>1,57</v>
          </cell>
        </row>
        <row r="6676">
          <cell r="B6676">
            <v>95879</v>
          </cell>
          <cell r="C6676" t="str">
            <v>TRANSPORTE COM CAMINHÃO BASCULANTE DE 14 M³, EM VIA URBANA PAVIMENTADA, DMT ATÉ 30 KM (UNIDADE: TXKM). AF_07/2020</v>
          </cell>
          <cell r="D6676" t="str">
            <v>TXKM</v>
          </cell>
          <cell r="E6676" t="str">
            <v>1,39</v>
          </cell>
        </row>
        <row r="6677">
          <cell r="B6677">
            <v>95880</v>
          </cell>
          <cell r="C6677" t="str">
            <v>TRANSPORTE COM CAMINHÃO BASCULANTE DE 18 M³, EM VIA URBANA PAVIMENTADA, DMT ATÉ 30 KM (UNIDADE: TXKM). AF_07/2020</v>
          </cell>
          <cell r="D6677" t="str">
            <v>TXKM</v>
          </cell>
          <cell r="E6677" t="str">
            <v>1,20</v>
          </cell>
        </row>
        <row r="6678">
          <cell r="B6678">
            <v>97912</v>
          </cell>
          <cell r="C6678" t="str">
            <v>TRANSPORTE COM CAMINHÃO BASCULANTE DE 6 M³, EM VIA URBANA EM LEITO NATURAL (UNIDADE: M3XKM). AF_07/2020</v>
          </cell>
          <cell r="D6678" t="str">
            <v>M3XKM</v>
          </cell>
          <cell r="E6678" t="str">
            <v>3,35</v>
          </cell>
        </row>
        <row r="6679">
          <cell r="B6679">
            <v>97913</v>
          </cell>
          <cell r="C6679" t="str">
            <v>TRANSPORTE COM CAMINHÃO BASCULANTE DE 6 M³, EM VIA URBANA EM REVESTIMENTO PRIMÁRIO (UNIDADE: M3XKM). AF_07/2020</v>
          </cell>
          <cell r="D6679" t="str">
            <v>M3XKM</v>
          </cell>
          <cell r="E6679" t="str">
            <v>2,90</v>
          </cell>
        </row>
        <row r="6680">
          <cell r="B6680">
            <v>97914</v>
          </cell>
          <cell r="C6680" t="str">
            <v>TRANSPORTE COM CAMINHÃO BASCULANTE DE 6 M³, EM VIA URBANA PAVIMENTADA, DMT ATÉ 30 KM (UNIDADE: M3XKM). AF_07/2020</v>
          </cell>
          <cell r="D6680" t="str">
            <v>M3XKM</v>
          </cell>
          <cell r="E6680" t="str">
            <v>2,66</v>
          </cell>
        </row>
        <row r="6681">
          <cell r="B6681">
            <v>97915</v>
          </cell>
          <cell r="C6681" t="str">
            <v>TRANSPORTE COM CAMINHÃO BASCULANTE DE 6 M³, EM VIA URBANA PAVIMENTADA, ADICIONAL PARA DMT EXCEDENTE A 30 KM (UNIDADE: M3XKM). AF_07/2020</v>
          </cell>
          <cell r="D6681" t="str">
            <v>M3XKM</v>
          </cell>
          <cell r="E6681" t="str">
            <v>1,07</v>
          </cell>
        </row>
        <row r="6682">
          <cell r="B6682">
            <v>100937</v>
          </cell>
          <cell r="C6682" t="str">
            <v>TRANSPORTE COM CAMINHÃO BASCULANTE DE 6 M³, EM VIA INTERNA (DENTRO DO CANTEIRO - UNIDADE: M3XKM). AF_07/2020</v>
          </cell>
          <cell r="D6682" t="str">
            <v>M3XKM</v>
          </cell>
          <cell r="E6682" t="str">
            <v>7,99</v>
          </cell>
        </row>
        <row r="6683">
          <cell r="B6683">
            <v>100938</v>
          </cell>
          <cell r="C6683" t="str">
            <v>TRANSPORTE COM CAMINHÃO BASCULANTE DE 10 M³, EM VIA INTERNA (DENTRO DO CANTEIRO - UNIDADE: M3XKM). AF_07/2020</v>
          </cell>
          <cell r="D6683" t="str">
            <v>M3XKM</v>
          </cell>
          <cell r="E6683" t="str">
            <v>7,06</v>
          </cell>
        </row>
        <row r="6684">
          <cell r="B6684">
            <v>100939</v>
          </cell>
          <cell r="C6684" t="str">
            <v>TRANSPORTE COM CAMINHÃO BASCULANTE DE 14 M³, EM VIA INTERNA (DENTRO DO CANTEIRO - UNIDADE:M3XKM). AF_07/2020</v>
          </cell>
          <cell r="D6684" t="str">
            <v>M3XKM</v>
          </cell>
          <cell r="E6684" t="str">
            <v>6,23</v>
          </cell>
        </row>
        <row r="6685">
          <cell r="B6685">
            <v>100940</v>
          </cell>
          <cell r="C6685" t="str">
            <v>TRANSPORTE COM CAMINHÃO BASCULANTE DE 18 M³, EM VIA INTERNA (DENTRO DO CANTEIRO - UNIDADE: M3XKM). AF_07/2020</v>
          </cell>
          <cell r="D6685" t="str">
            <v>M3XKM</v>
          </cell>
          <cell r="E6685" t="str">
            <v>5,40</v>
          </cell>
        </row>
        <row r="6686">
          <cell r="B6686">
            <v>100941</v>
          </cell>
          <cell r="C6686" t="str">
            <v>TRANSPORTE COM CAMINHÃO BASCULANTE DE 6 M³, EM VIA INTERNA (DENTRO DO CANTEIRO - UNIDADE: TXKM). AF_07/2020</v>
          </cell>
          <cell r="D6686" t="str">
            <v>TXKM</v>
          </cell>
          <cell r="E6686" t="str">
            <v>5,32</v>
          </cell>
        </row>
        <row r="6687">
          <cell r="B6687">
            <v>100942</v>
          </cell>
          <cell r="C6687" t="str">
            <v>TRANSPORTE COM CAMINHÃO BASCULANTE DE 10 M³, EM VIA INTERNA A OBRA (UNIDADE: TXKM). AF_07/2020</v>
          </cell>
          <cell r="D6687" t="str">
            <v>TXKM</v>
          </cell>
          <cell r="E6687" t="str">
            <v>4,71</v>
          </cell>
        </row>
        <row r="6688">
          <cell r="B6688">
            <v>100943</v>
          </cell>
          <cell r="C6688" t="str">
            <v>TRANSPORTE COM CAMINHÃO BASCULANTE DE 14 M³, EM VIA INTERNA (DENTRO DO CANTEIRO - UNIDADE: TXKM). AF_07/2020</v>
          </cell>
          <cell r="D6688" t="str">
            <v>TXKM</v>
          </cell>
          <cell r="E6688" t="str">
            <v>4,14</v>
          </cell>
        </row>
        <row r="6689">
          <cell r="B6689">
            <v>100944</v>
          </cell>
          <cell r="C6689" t="str">
            <v>TRANSPORTE COM CAMINHÃO BASCULANTE DE 18 M³, EM VIA INTERNA (DENTRO DO CANTEIRO - UNIDADE: TXKM). AF_07/2020</v>
          </cell>
          <cell r="D6689" t="str">
            <v>TXKM</v>
          </cell>
          <cell r="E6689" t="str">
            <v>3,61</v>
          </cell>
        </row>
        <row r="6690">
          <cell r="B6690">
            <v>100945</v>
          </cell>
          <cell r="C6690" t="str">
            <v>TRANSPORTE COM CAMINHÃO CARROCERIA 9T, EM VIA URBANA EM LEITO NATURAL (UNIDADE: TXKM). AF_07/2020</v>
          </cell>
          <cell r="D6690" t="str">
            <v>TXKM</v>
          </cell>
          <cell r="E6690" t="str">
            <v>2,67</v>
          </cell>
        </row>
        <row r="6691">
          <cell r="B6691">
            <v>100946</v>
          </cell>
          <cell r="C6691" t="str">
            <v>TRANSPORTE COM CAMINHÃO CARROCERIA 9T, EM VIA URBANA EM REVESTIMENTO PRIMÁRIO (UNIDADE: TXKM). AF_07/2020</v>
          </cell>
          <cell r="D6691" t="str">
            <v>TXKM</v>
          </cell>
          <cell r="E6691" t="str">
            <v>2,30</v>
          </cell>
        </row>
        <row r="6692">
          <cell r="B6692">
            <v>100947</v>
          </cell>
          <cell r="C6692" t="str">
            <v>TRANSPORTE COM CAMINHÃO CARROCERIA 9T, EM VIA URBANA PAVIMENTADA, DMT ATÉ 30KM (UNIDADE: TXKM). AF_07/2020</v>
          </cell>
          <cell r="D6692" t="str">
            <v>TXKM</v>
          </cell>
          <cell r="E6692" t="str">
            <v>2,12</v>
          </cell>
        </row>
        <row r="6693">
          <cell r="B6693">
            <v>100948</v>
          </cell>
          <cell r="C6693" t="str">
            <v>TRANSPORTE COM CAMINHÃO CARROCERIA 9T, EM VIA URBANA PAVIMENTADA, ADICIONAL PARA DMT EXCEDENTE A 30 KM (UNIDADE: TXKM). AF_07/2020</v>
          </cell>
          <cell r="D6693" t="str">
            <v>TXKM</v>
          </cell>
          <cell r="E6693" t="str">
            <v>0,84</v>
          </cell>
        </row>
        <row r="6694">
          <cell r="B6694">
            <v>100949</v>
          </cell>
          <cell r="C6694" t="str">
            <v>TRANSPORTE COM CAMINHÃO CARROCERIA 9T, EM VIA INTERNA (DENTRO DO CANTEIRO - UNIDADE: TXKM). AF_07/2020</v>
          </cell>
          <cell r="D6694" t="str">
            <v>TXKM</v>
          </cell>
          <cell r="E6694" t="str">
            <v>6,36</v>
          </cell>
        </row>
        <row r="6695">
          <cell r="B6695">
            <v>100950</v>
          </cell>
          <cell r="C6695" t="str">
            <v>TRANSPORTE COM CAMINHÃO CARROCERIA COM GUINDAUTO (MUNCK),  MOMENTO MÁXIMO DE CARGA 11,7 TM, EM VIA URBANA EM LEITO NATURAL (UNIDADE: TXKM). AF_07/2020</v>
          </cell>
          <cell r="D6695" t="str">
            <v>TXKM</v>
          </cell>
          <cell r="E6695" t="str">
            <v>3,49</v>
          </cell>
        </row>
        <row r="6696">
          <cell r="B6696">
            <v>100951</v>
          </cell>
          <cell r="C6696" t="str">
            <v>TRANSPORTE COM CAMINHÃO CARROCERIA COM GUINDAUTO (MUNCK),  MOMENTO MÁXIMO DE CARGA 11,7 TM, EM VIA URBANA EM REVESTIMENTO PRIMÁRIO (UNIDADE: TXKM). AF_07/2020</v>
          </cell>
          <cell r="D6696" t="str">
            <v>TXKM</v>
          </cell>
          <cell r="E6696" t="str">
            <v>3,00</v>
          </cell>
        </row>
        <row r="6697">
          <cell r="B6697">
            <v>100952</v>
          </cell>
          <cell r="C6697" t="str">
            <v>TRANSPORTE COM CAMINHÃO CARROCERIA COM GUINDAUTO (MUNCK),  MOMENTO MÁXIMO DE CARGA 11,7 TM, EM VIA URBANA PAVIMENTADA, DMT ATÉ 30KM (UNIDADE: TXKM). AF_07/2020</v>
          </cell>
          <cell r="D6697" t="str">
            <v>TXKM</v>
          </cell>
          <cell r="E6697" t="str">
            <v>2,77</v>
          </cell>
        </row>
        <row r="6698">
          <cell r="B6698">
            <v>100953</v>
          </cell>
          <cell r="C6698" t="str">
            <v>TRANSPORTE COM CAMINHÃO CARROCERIA COM GUINDAUTO (MUNCK),  MOMENTO MÁXIMO DE CARGA 11,7 TM, EM VIA URBANA PAVIMENTADA, ADICIONAL PARA DMT EXCEDENTE A 30 KM (UNIDADE: TXKM). AF_07/2020</v>
          </cell>
          <cell r="D6698" t="str">
            <v>TXKM</v>
          </cell>
          <cell r="E6698" t="str">
            <v>1,10</v>
          </cell>
        </row>
        <row r="6699">
          <cell r="B6699">
            <v>100954</v>
          </cell>
          <cell r="C6699" t="str">
            <v>TRANSPORTE COM CAMINHÃO CARROCERIA COM GUINDAUTO (MUNCK),  MOMENTO MÁXIMO DE CARGA 11,7 TM, EM VIA INTERNA (DENTRO DO CANTEIRO - UNIDADE: TXKM). AF_07/2020</v>
          </cell>
          <cell r="D6699" t="str">
            <v>TXKM</v>
          </cell>
          <cell r="E6699" t="str">
            <v>8,30</v>
          </cell>
        </row>
        <row r="6700">
          <cell r="B6700">
            <v>100955</v>
          </cell>
          <cell r="C6700" t="str">
            <v>TRANSPORTE COM CAMINHÃO PIPA DE 6 M³, EM VIA URBANA EM LEITO NATURAL (UNIDADE: M3XKM). AF_07/2020</v>
          </cell>
          <cell r="D6700" t="str">
            <v>M3XKM</v>
          </cell>
          <cell r="E6700" t="str">
            <v>4,87</v>
          </cell>
        </row>
        <row r="6701">
          <cell r="B6701">
            <v>100956</v>
          </cell>
          <cell r="C6701" t="str">
            <v>TRANSPORTE COM CAMINHÃO PIPA DE 6 M³, EM VIA URBANA EM REVESTIMENTO PRIMÁRIO (UNIDADE: M3XKM). AF_07/2020</v>
          </cell>
          <cell r="D6701" t="str">
            <v>M3XKM</v>
          </cell>
          <cell r="E6701" t="str">
            <v>4,23</v>
          </cell>
        </row>
        <row r="6702">
          <cell r="B6702">
            <v>100957</v>
          </cell>
          <cell r="C6702" t="str">
            <v>TRANSPORTE COM CAMINHÃO PIPA DE 6 M³, EM VIA URBANA PAVIMENTADA, DMT ATÉ 30KM (UNIDADE: M3XKM). AF_07/2020</v>
          </cell>
          <cell r="D6702" t="str">
            <v>M3XKM</v>
          </cell>
          <cell r="E6702" t="str">
            <v>3,87</v>
          </cell>
        </row>
        <row r="6703">
          <cell r="B6703">
            <v>100958</v>
          </cell>
          <cell r="C6703" t="str">
            <v>TRANSPORTE COM CAMINHÃO PIPA DE 6 M³, EM VIA URBANA PAVIMENTADA, ADICIONAL PARA DMT EXCEDENTE A 30 KM (UNIDADE: M3XKM). AF_07/2020</v>
          </cell>
          <cell r="D6703" t="str">
            <v>M3XKM</v>
          </cell>
          <cell r="E6703" t="str">
            <v>1,56</v>
          </cell>
        </row>
        <row r="6704">
          <cell r="B6704">
            <v>100959</v>
          </cell>
          <cell r="C6704" t="str">
            <v>TRANSPORTE COM CAMINHÃO PIPA DE 6 M³, EM VIA INTERNA (DENTRO DO CANTEIRO - UNIDADE: M3XKM). AF_07/2020</v>
          </cell>
          <cell r="D6704" t="str">
            <v>M3XKM</v>
          </cell>
          <cell r="E6704" t="str">
            <v>11,63</v>
          </cell>
        </row>
        <row r="6705">
          <cell r="B6705">
            <v>100960</v>
          </cell>
          <cell r="C6705" t="str">
            <v>TRANSPORTE COM CAMINHÃO PIPA DE 10 M³, EM VIA URBANA EM LEITO NATURAL (UNIDADE: M3XKM). AF_07/2020</v>
          </cell>
          <cell r="D6705" t="str">
            <v>M3XKM</v>
          </cell>
          <cell r="E6705" t="str">
            <v>3,62</v>
          </cell>
        </row>
        <row r="6706">
          <cell r="B6706">
            <v>100961</v>
          </cell>
          <cell r="C6706" t="str">
            <v>TRANSPORTE COM CAMINHÃO PIPA DE 10 M³, EM VIA URBANA EM REVESTIMENTO PRIMÁRIO (UNIDADE: M3XKM). AF_07/2020</v>
          </cell>
          <cell r="D6706" t="str">
            <v>M3XKM</v>
          </cell>
          <cell r="E6706" t="str">
            <v>3,13</v>
          </cell>
        </row>
        <row r="6707">
          <cell r="B6707">
            <v>100962</v>
          </cell>
          <cell r="C6707" t="str">
            <v>TRANSPORTE COM CAMINHÃO PIPA DE 10 M³, EM VIA URBANA PAVIMENTADA, DMT ATÉ 30KM (UNIDADE: M3XKM). AF_07/2020</v>
          </cell>
          <cell r="D6707" t="str">
            <v>M3XKM</v>
          </cell>
          <cell r="E6707" t="str">
            <v>2,86</v>
          </cell>
        </row>
        <row r="6708">
          <cell r="B6708">
            <v>100963</v>
          </cell>
          <cell r="C6708" t="str">
            <v>TRANSPORTE COM CAMINHÃO PIPA DE 10 M³, EM VIA URBANA PAVIMENTADA, ADICIONAL PARA DMT EXCEDENTE A 30 KM (UNIDADE: M3XKM). AF_07/2020</v>
          </cell>
          <cell r="D6708" t="str">
            <v>M3XKM</v>
          </cell>
          <cell r="E6708" t="str">
            <v>1,13</v>
          </cell>
        </row>
        <row r="6709">
          <cell r="B6709">
            <v>100964</v>
          </cell>
          <cell r="C6709" t="str">
            <v>TRANSPORTE COM CAMINHÃO PIPA DE 10 M³, EM VIA INTERNA (DENTRO DO CANTEIRO - UNIDADE: M3XKM). AF_07/2020</v>
          </cell>
          <cell r="D6709" t="str">
            <v>M3XKM</v>
          </cell>
          <cell r="E6709" t="str">
            <v>8,68</v>
          </cell>
        </row>
        <row r="6710">
          <cell r="B6710">
            <v>100973</v>
          </cell>
          <cell r="C6710" t="str">
            <v>CARGA, MANOBRA E DESCARGA DE SOLOS E MATERIAIS GRANULARES EM CAMINHÃO BASCULANTE 6 M³ - CARGA COM PÁ CARREGADEIRA (CAÇAMBA DE 1,7 A 2,8 M³ / 128 HP) E DESCARGA LIVRE (UNIDADE: M3). AF_07/2020</v>
          </cell>
          <cell r="D6710" t="str">
            <v>M3</v>
          </cell>
          <cell r="E6710" t="str">
            <v>7,78</v>
          </cell>
        </row>
        <row r="6711">
          <cell r="B6711">
            <v>100974</v>
          </cell>
          <cell r="C6711" t="str">
            <v>CARGA, MANOBRA E DESCARGA DE SOLOS E MATERIAIS GRANULARES EM CAMINHÃO BASCULANTE 10 M³ - CARGA COM PÁ CARREGADEIRA (CAÇAMBA DE 1,7 A 2,8 M³ / 128 HP) E DESCARGA LIVRE (UNIDADE: M3). AF_07/2020</v>
          </cell>
          <cell r="D6711" t="str">
            <v>M3</v>
          </cell>
          <cell r="E6711" t="str">
            <v>7,88</v>
          </cell>
        </row>
        <row r="6712">
          <cell r="B6712">
            <v>100975</v>
          </cell>
          <cell r="C6712" t="str">
            <v>CARGA, MANOBRA E DESCARGA DE SOLOS E MATERIAIS GRANULARES EM CAMINHÃO BASCULANTE 14 M³ - CARGA COM PÁ CARREGADEIRA (CAÇAMBA DE 1,7 A 2,8 M³ / 128 HP) E DESCARGA LIVRE (UNIDADE: M3). AF_07/2020</v>
          </cell>
          <cell r="D6712" t="str">
            <v>M3</v>
          </cell>
          <cell r="E6712" t="str">
            <v>8,02</v>
          </cell>
        </row>
        <row r="6713">
          <cell r="B6713">
            <v>100965</v>
          </cell>
          <cell r="C6713" t="str">
            <v>TRANSPORTE COM CAMINHÃO TANQUE DE TRANSPORTE DE MATERIAL ASFÁLTICO DE 30000 L, EM VIA URBANA EM  LEITO NATURAL (UNIDADE: TXKM). AF_07/2020</v>
          </cell>
          <cell r="D6713" t="str">
            <v>TXKM</v>
          </cell>
          <cell r="E6713" t="str">
            <v>1,78</v>
          </cell>
        </row>
        <row r="6714">
          <cell r="B6714">
            <v>100966</v>
          </cell>
          <cell r="C6714" t="str">
            <v>TRANSPORTE COM CAMINHÃO TANQUE DE TRANSPORTE DE MATERIAL ASFÁLTICO DE 30000 L, EM VIA URBANA EM  REVESTIMENTO PRIMÁRIO (UNIDADE: TXKM). AF_07/2020</v>
          </cell>
          <cell r="D6714" t="str">
            <v>TXKM</v>
          </cell>
          <cell r="E6714" t="str">
            <v>1,52</v>
          </cell>
        </row>
        <row r="6715">
          <cell r="B6715">
            <v>100969</v>
          </cell>
          <cell r="C6715" t="str">
            <v>TRANSPORTE COM CAMINHÃO TANQUE DE TRANSPORTE DE MATERIAL ASFÁLTICO DE 20000 L, EM VIA URBANA EM LEITO NATURAL (UNIDADE: TXKM). AF_07/2020</v>
          </cell>
          <cell r="D6715" t="str">
            <v>TXKM</v>
          </cell>
          <cell r="E6715" t="str">
            <v>2,37</v>
          </cell>
        </row>
        <row r="6716">
          <cell r="B6716">
            <v>100970</v>
          </cell>
          <cell r="C6716" t="str">
            <v>TRANSPORTE COM CAMINHÃO TANQUE DE TRANSPORTE DE MATERIAL ASFÁLTICO DE 20000 L, EM VIA URBANA EM  REVESTIMENTO PRIMÁRIO (UNIDADE: TXKM). AF_07/2020</v>
          </cell>
          <cell r="D6716" t="str">
            <v>TXKM</v>
          </cell>
          <cell r="E6716" t="str">
            <v>2,01</v>
          </cell>
        </row>
        <row r="6717">
          <cell r="B6717">
            <v>102330</v>
          </cell>
          <cell r="C6717" t="str">
            <v>TRANSPORTE COM CAMINHÃO TANQUE DE TRANSPORTE DE MATERIAL ASFÁLTICO DE 30000 L, EM VIA URBANA PAVIMENTADA, DMT ATÉ 30KM (UNIDADE: TXKM). AF_07/2020</v>
          </cell>
          <cell r="D6717" t="str">
            <v>TXKM</v>
          </cell>
          <cell r="E6717" t="str">
            <v>1,43</v>
          </cell>
        </row>
        <row r="6718">
          <cell r="B6718">
            <v>102331</v>
          </cell>
          <cell r="C6718" t="str">
            <v>TRANSPORTE COM CAMINHÃO TANQUE DE TRANSPORTE DE MATERIAL ASFÁLTICO DE 30000 L, EM VIA URBANA PAVIMENTADA, ADICIONAL PARA DMT EXCEDENTE A 30 KM (UNIDADE: TXKM). AF_07/2020</v>
          </cell>
          <cell r="D6718" t="str">
            <v>TXKM</v>
          </cell>
          <cell r="E6718" t="str">
            <v>0,56</v>
          </cell>
        </row>
        <row r="6719">
          <cell r="B6719">
            <v>102332</v>
          </cell>
          <cell r="C6719" t="str">
            <v>TRANSPORTE COM CAMINHÃO TANQUE DE TRANSPORTE DE MATERIAL ASFÁLTICO DE 20000 L, EM VIA URBANA PAVIMENTADA, DMT ATÉ 30KM (UNIDADE: TXKM). AF_07/2020</v>
          </cell>
          <cell r="D6719" t="str">
            <v>TXKM</v>
          </cell>
          <cell r="E6719" t="str">
            <v>1,87</v>
          </cell>
        </row>
        <row r="6720">
          <cell r="B6720">
            <v>102333</v>
          </cell>
          <cell r="C6720" t="str">
            <v>TRANSPORTE COM CAMINHÃO TANQUE DE TRANSPORTE DE MATERIAL ASFÁLTICO DE 20000 L, EM VIA URBANA PAVIMENTADA, ADICIONAL PARA DMT EXCEDENTE A 30 KM (UNIDADE: TXKM). AF_07/2020</v>
          </cell>
          <cell r="D6720" t="str">
            <v>TXKM</v>
          </cell>
          <cell r="E6720" t="str">
            <v>0,75</v>
          </cell>
        </row>
        <row r="6721">
          <cell r="B6721">
            <v>101019</v>
          </cell>
          <cell r="C6721" t="str">
            <v>CARGA, MANOBRA E DESCARGA MANUAL DE TUBOS PLÁSTICOS, DN MENOR OU IGUAL A 100 MM, EM CAMINHÃO CARROCERIA 9T. AF_07/2020</v>
          </cell>
          <cell r="D6721" t="str">
            <v>T</v>
          </cell>
          <cell r="E6721" t="str">
            <v>524,45</v>
          </cell>
        </row>
        <row r="6722">
          <cell r="B6722">
            <v>101479</v>
          </cell>
          <cell r="C6722" t="str">
            <v>CARGA, MANOBRA E DESCARGA MANUAL DE TUBOS PLÁSTICOS, DN 200 MM, EM CAMINHÃO CARROCERIA 9T. AF_07/2020</v>
          </cell>
          <cell r="D6722" t="str">
            <v>T</v>
          </cell>
          <cell r="E6722" t="str">
            <v>152,79</v>
          </cell>
        </row>
        <row r="6723">
          <cell r="B6723">
            <v>102568</v>
          </cell>
          <cell r="C6723" t="str">
            <v>CARGA, MANOBRA E DESCARGA MANUAL DE TUBOS PLÁSTICOS, DN 150 MM, EM CAMINHÃO CARROCERIA 9T. AF_06/2021</v>
          </cell>
          <cell r="D6723" t="str">
            <v>T</v>
          </cell>
          <cell r="E6723" t="str">
            <v>260,31</v>
          </cell>
        </row>
        <row r="6724">
          <cell r="B6724">
            <v>100976</v>
          </cell>
          <cell r="C6724" t="str">
            <v>CARGA, MANOBRA E DESCARGA DE SOLOS E MATERIAIS GRANULARES EM CAMINHÃO BASCULANTE 18 M³ - CARGA COM PÁ CARREGADEIRA (CAÇAMBA DE 1,7 A 2,8 M³ / 128 HP) E DESCARGA LIVRE (UNIDADE: M3). AF_07/2020</v>
          </cell>
          <cell r="D6724" t="str">
            <v>M3</v>
          </cell>
          <cell r="E6724" t="str">
            <v>7,97</v>
          </cell>
        </row>
        <row r="6725">
          <cell r="B6725">
            <v>100977</v>
          </cell>
          <cell r="C6725" t="str">
            <v>CARGA, MANOBRA E DESCARGA DE SOLOS E MATERIAIS GRANULARES EM CAMINHÃO BASCULANTE 6 M³ - CARGA COM ESCAVADEIRA HIDRÁULICA (CAÇAMBA DE 1,20 M³ / 155 HP) E DESCARGA LIVRE (UNIDADE: M3). AF_07/2020</v>
          </cell>
          <cell r="D6725" t="str">
            <v>M3</v>
          </cell>
          <cell r="E6725" t="str">
            <v>6,82</v>
          </cell>
        </row>
        <row r="6726">
          <cell r="B6726">
            <v>100978</v>
          </cell>
          <cell r="C6726" t="str">
            <v>CARGA, MANOBRA E DESCARGA DE SOLOS E MATERIAIS GRANULARES EM CAMINHÃO BASCULANTE 10 M³ - CARGA COM ESCAVADEIRA HIDRÁULICA (CAÇAMBA DE 1,20 M³ / 155 HP) E DESCARGA LIVRE (UNIDADE: M3). AF_07/2020</v>
          </cell>
          <cell r="D6726" t="str">
            <v>M3</v>
          </cell>
          <cell r="E6726" t="str">
            <v>6,45</v>
          </cell>
        </row>
        <row r="6727">
          <cell r="B6727">
            <v>100979</v>
          </cell>
          <cell r="C6727" t="str">
            <v>CARGA, MANOBRA E DESCARGA DE SOLOS E MATERIAIS GRANULARES EM CAMINHÃO BASCULANTE 14 M³ - CARGA COM ESCAVADEIRA HIDRÁULICA (CAÇAMBA DE 1,20 M³ / 155 HP) E DESCARGA LIVRE (UNIDADE: M3). AF_07/2020</v>
          </cell>
          <cell r="D6727" t="str">
            <v>M3</v>
          </cell>
          <cell r="E6727" t="str">
            <v>6,25</v>
          </cell>
        </row>
        <row r="6728">
          <cell r="B6728">
            <v>100980</v>
          </cell>
          <cell r="C6728" t="str">
            <v>CARGA, MANOBRA E DESCARGA DE SOLOS E MATERIAIS GRANULARES EM CAMINHÃO BASCULANTE 18 M³ - CARGA COM ESCAVADEIRA HIDRÁULICA (CAÇAMBA DE 1,20 M³ / 155 HP) E DESCARGA LIVRE (UNIDADE: M3). AF_07/2020</v>
          </cell>
          <cell r="D6728" t="str">
            <v>M3</v>
          </cell>
          <cell r="E6728" t="str">
            <v>6,00</v>
          </cell>
        </row>
        <row r="6729">
          <cell r="B6729">
            <v>100981</v>
          </cell>
          <cell r="C6729" t="str">
            <v>CARGA, MANOBRA E DESCARGA DE ENTULHO EM CAMINHÃO BASCULANTE 6 M³ - CARGA COM ESCAVADEIRA HIDRÁULICA  (CAÇAMBA DE 0,80 M³ / 111 HP) E DESCARGA LIVRE (UNIDADE: M3). AF_07/2020</v>
          </cell>
          <cell r="D6729" t="str">
            <v>M3</v>
          </cell>
          <cell r="E6729" t="str">
            <v>8,35</v>
          </cell>
        </row>
        <row r="6730">
          <cell r="B6730">
            <v>100982</v>
          </cell>
          <cell r="C6730" t="str">
            <v>CARGA, MANOBRA E DESCARGA DE ENTULHO EM CAMINHÃO BASCULANTE 10 M³ - CARGA COM ESCAVADEIRA HIDRÁULICA  (CAÇAMBA DE 0,80 M³ / 111 HP) E DESCARGA LIVRE (UNIDADE: M3). AF_07/2020</v>
          </cell>
          <cell r="D6730" t="str">
            <v>M3</v>
          </cell>
          <cell r="E6730" t="str">
            <v>8,37</v>
          </cell>
        </row>
        <row r="6731">
          <cell r="B6731">
            <v>100983</v>
          </cell>
          <cell r="C6731" t="str">
            <v>CARGA, MANOBRA E DESCARGA DE ENTULHO EM CAMINHÃO BASCULANTE 14 M³ - CARGA COM ESCAVADEIRA HIDRÁULICA  (CAÇAMBA DE 0,80 M³ / 111 HP) E DESCARGA LIVRE (UNIDADE: M3). AF_07/2020</v>
          </cell>
          <cell r="D6731" t="str">
            <v>M3</v>
          </cell>
          <cell r="E6731" t="str">
            <v>8,48</v>
          </cell>
        </row>
        <row r="6732">
          <cell r="B6732">
            <v>100984</v>
          </cell>
          <cell r="C6732" t="str">
            <v>CARGA, MANOBRA E DESCARGA DE ENTULHO EM CAMINHÃO BASCULANTE 18 M³ - CARGA COM ESCAVADEIRA HIDRÁULICA  (CAÇAMBA DE 0,80 M³ / 111 HP) E DESCARGA LIVRE (UNIDADE: M3). AF_07/2020</v>
          </cell>
          <cell r="D6732" t="str">
            <v>M3</v>
          </cell>
          <cell r="E6732" t="str">
            <v>8,41</v>
          </cell>
        </row>
        <row r="6733">
          <cell r="B6733">
            <v>100985</v>
          </cell>
          <cell r="C6733" t="str">
            <v>CARGA DE MISTURA ASFÁLTICA EM CAMINHÃO BASCULANTE 6 M³ (UNIDADE: M3). AF_07/2020</v>
          </cell>
          <cell r="D6733" t="str">
            <v>M3</v>
          </cell>
          <cell r="E6733" t="str">
            <v>6,61</v>
          </cell>
        </row>
        <row r="6734">
          <cell r="B6734">
            <v>100986</v>
          </cell>
          <cell r="C6734" t="str">
            <v>CARGA DE MISTURA ASFÁLTICA EM CAMINHÃO BASCULANTE 10 M³ (UNIDADE: M3). AF_07/2020</v>
          </cell>
          <cell r="D6734" t="str">
            <v>M3</v>
          </cell>
          <cell r="E6734" t="str">
            <v>8,45</v>
          </cell>
        </row>
        <row r="6735">
          <cell r="B6735">
            <v>100987</v>
          </cell>
          <cell r="C6735" t="str">
            <v>CARGA DE MISTURA ASFÁLTICA EM CAMINHÃO BASCULANTE 14 M³ (UNIDADE: M3). AF_07/2020</v>
          </cell>
          <cell r="D6735" t="str">
            <v>M3</v>
          </cell>
          <cell r="E6735" t="str">
            <v>9,80</v>
          </cell>
        </row>
        <row r="6736">
          <cell r="B6736">
            <v>100988</v>
          </cell>
          <cell r="C6736" t="str">
            <v>CARGA DE MISTURA ASFÁLTICA EM CAMINHÃO BASCULANTE 18 M³ (UNIDADE: M3). AF_07/2020</v>
          </cell>
          <cell r="D6736" t="str">
            <v>M3</v>
          </cell>
          <cell r="E6736" t="str">
            <v>10,56</v>
          </cell>
        </row>
        <row r="6737">
          <cell r="B6737">
            <v>100989</v>
          </cell>
          <cell r="C6737" t="str">
            <v>CARGA, MANOBRA E DESCARGA DE SOLOS E MATERIAIS GRANULARES EM CAMINHÃO BASCULANTE 6 M³ - CARGA COM PÁ CARREGADEIRA (CAÇAMBA DE 1,7 A 2,8 M³ / 128 HP) E DESCARGA LIVRE (UNIDADE: T). AF_07/2020</v>
          </cell>
          <cell r="D6737" t="str">
            <v>T</v>
          </cell>
          <cell r="E6737" t="str">
            <v>5,19</v>
          </cell>
        </row>
        <row r="6738">
          <cell r="B6738">
            <v>100990</v>
          </cell>
          <cell r="C6738" t="str">
            <v>CARGA, MANOBRA E DESCARGA DE SOLOS E MATERIAIS GRANULARES EM CAMINHÃO BASCULANTE 10 M³ - CARGA COM PÁ CARREGADEIRA (CAÇAMBA DE 1,7 A 2,8 M³ / 128 HP) E DESCARGA LIVRE (UNIDADE: T). AF_07/2020</v>
          </cell>
          <cell r="D6738" t="str">
            <v>T</v>
          </cell>
          <cell r="E6738" t="str">
            <v>5,26</v>
          </cell>
        </row>
        <row r="6739">
          <cell r="B6739">
            <v>100991</v>
          </cell>
          <cell r="C6739" t="str">
            <v>CARGA, MANOBRA E DESCARGA DE SOLOS E MATERIAIS GRANULARES EM CAMINHÃO BASCULANTE 14 M³ - CARGA COM PÁ CARREGADEIRA (CAÇAMBA DE 1,7 A 2,8 M³ / 128 HP) E DESCARGA LIVRE (UNIDADE: T). AF_07/2020</v>
          </cell>
          <cell r="D6739" t="str">
            <v>T</v>
          </cell>
          <cell r="E6739" t="str">
            <v>5,37</v>
          </cell>
        </row>
        <row r="6740">
          <cell r="B6740">
            <v>100992</v>
          </cell>
          <cell r="C6740" t="str">
            <v>CARGA, MANOBRA E DESCARGA DE SOLOS E MATERIAIS GRANULARES EM CAMINHÃO BASCULANTE 18 M³ - CARGA COM PÁ CARREGADEIRA (CAÇAMBA DE 1,7 A 2,8 M³ / 128 HP) E DESCARGA LIVRE (UNIDADE: T). AF_07/2020</v>
          </cell>
          <cell r="D6740" t="str">
            <v>T</v>
          </cell>
          <cell r="E6740" t="str">
            <v>5,32</v>
          </cell>
        </row>
        <row r="6741">
          <cell r="B6741">
            <v>100993</v>
          </cell>
          <cell r="C6741" t="str">
            <v>CARGA, MANOBRA E DESCARGA DE SOLOS E MATERIAIS GRANULARES EM CAMINHÃO BASCULANTE 6 M³ - CARGA COM ESCAVADEIRA HIDRÁULICA (CAÇAMBA DE 1,20 M³ / 155 HP) E DESCARGA LIVRE (UNIDADE: T). AF_07/2020</v>
          </cell>
          <cell r="D6741" t="str">
            <v>T</v>
          </cell>
          <cell r="E6741" t="str">
            <v>4,53</v>
          </cell>
        </row>
        <row r="6742">
          <cell r="B6742">
            <v>100994</v>
          </cell>
          <cell r="C6742" t="str">
            <v>CARGA, MANOBRA E DESCARGA DE SOLOS E MATERIAIS GRANULARES EM CAMINHÃO BASCULANTE 10 M³ - CARGA COM ESCAVADEIRA HIDRÁULICA (CAÇAMBA DE 1,20 M³ / 155 HP) E DESCARGA LIVRE (UNIDADE: T). AF_07/2020</v>
          </cell>
          <cell r="D6742" t="str">
            <v>T</v>
          </cell>
          <cell r="E6742" t="str">
            <v>4,26</v>
          </cell>
        </row>
        <row r="6743">
          <cell r="B6743">
            <v>100995</v>
          </cell>
          <cell r="C6743" t="str">
            <v>CARGA, MANOBRA E DESCARGA DE SOLOS E MATERIAIS GRANULARES EM CAMINHÃO BASCULANTE 14 M³ - CARGA COM ESCAVADEIRA HIDRÁULICA (CAÇAMBA DE 1,20 M³ / 155 HP) E DESCARGA LIVRE (UNIDADE: T). AF_07/2020</v>
          </cell>
          <cell r="D6743" t="str">
            <v>T</v>
          </cell>
          <cell r="E6743" t="str">
            <v>4,16</v>
          </cell>
        </row>
        <row r="6744">
          <cell r="B6744">
            <v>100996</v>
          </cell>
          <cell r="C6744" t="str">
            <v>CARGA, MANOBRA E DESCARGA DE SOLOS E MATERIAIS GRANULARES EM CAMINHÃO BASCULANTE 18 M³ - CARGA COM ESCAVADEIRA HIDRÁULICA (CAÇAMBA DE 1,20 M³ / 155 HP) E DESCARGA LIVRE (UNIDADE: T). AF_07/2020</v>
          </cell>
          <cell r="D6744" t="str">
            <v>T</v>
          </cell>
          <cell r="E6744" t="str">
            <v>3,97</v>
          </cell>
        </row>
        <row r="6745">
          <cell r="B6745">
            <v>100997</v>
          </cell>
          <cell r="C6745" t="str">
            <v>CARGA, MANOBRA E DESCARGA DE ENTULHO EM CAMINHÃO BASCULANTE 6 M³ - CARGA COM ESCAVADEIRA HIDRÁULICA  (CAÇAMBA DE 0,80 M³ / 111 HP) E DESCARGA LIVRE (UNIDADE: T). AF_07/2020</v>
          </cell>
          <cell r="D6745" t="str">
            <v>T</v>
          </cell>
          <cell r="E6745" t="str">
            <v>5,58</v>
          </cell>
        </row>
        <row r="6746">
          <cell r="B6746">
            <v>100998</v>
          </cell>
          <cell r="C6746" t="str">
            <v>CARGA, MANOBRA E DESCARGA DE ENTULHO EM CAMINHÃO BASCULANTE 10 M³ - CARGA COM ESCAVADEIRA HIDRÁULICA  (CAÇAMBA DE 0,80 M³ / 111 HP) E DESCARGA LIVRE (UNIDADE: T). AF_07/2020</v>
          </cell>
          <cell r="D6746" t="str">
            <v>T</v>
          </cell>
          <cell r="E6746" t="str">
            <v>5,59</v>
          </cell>
        </row>
        <row r="6747">
          <cell r="B6747">
            <v>100999</v>
          </cell>
          <cell r="C6747" t="str">
            <v>CARGA, MANOBRA E DESCARGA DE ENTULHO EM CAMINHÃO BASCULANTE 14 M³ - CARGA COM ESCAVADEIRA HIDRÁULICA  (CAÇAMBA DE 0,80 M³ / 111 HP) E DESCARGA LIVRE (UNIDADE: T). AF_07/2020</v>
          </cell>
          <cell r="D6747" t="str">
            <v>T</v>
          </cell>
          <cell r="E6747" t="str">
            <v>5,68</v>
          </cell>
        </row>
        <row r="6748">
          <cell r="B6748">
            <v>101000</v>
          </cell>
          <cell r="C6748" t="str">
            <v>CARGA, MANOBRA E DESCARGA DE ENTULHO EM CAMINHÃO BASCULANTE 18 M³ - CARGA COM ESCAVADEIRA HIDRÁULICA  (CAÇAMBA DE 0,80 M³ / 111 HP) E DESCARGA LIVRE (UNIDADE: T). AF_07/2020</v>
          </cell>
          <cell r="D6748" t="str">
            <v>T</v>
          </cell>
          <cell r="E6748" t="str">
            <v>5,61</v>
          </cell>
        </row>
        <row r="6749">
          <cell r="B6749">
            <v>101001</v>
          </cell>
          <cell r="C6749" t="str">
            <v>CARGA DE MISTURA ASFÁLTICA EM CAMINHÃO BASCULANTE 6 M³ (UNIDADE: T). AF_07/2020</v>
          </cell>
          <cell r="D6749" t="str">
            <v>T</v>
          </cell>
          <cell r="E6749" t="str">
            <v>4,41</v>
          </cell>
        </row>
        <row r="6750">
          <cell r="B6750">
            <v>101002</v>
          </cell>
          <cell r="C6750" t="str">
            <v>CARGA DE MISTURA ASFÁLTICA EM CAMINHÃO BASCULANTE 10 M³ (UNIDADE: T). AF_07/2020</v>
          </cell>
          <cell r="D6750" t="str">
            <v>T</v>
          </cell>
          <cell r="E6750" t="str">
            <v>5,62</v>
          </cell>
        </row>
        <row r="6751">
          <cell r="B6751">
            <v>101003</v>
          </cell>
          <cell r="C6751" t="str">
            <v>CARGA DE MISTURA ASFÁLTICA EM CAMINHÃO BASCULANTE 14 M³ (UNIDADE: T). AF_07/2020</v>
          </cell>
          <cell r="D6751" t="str">
            <v>T</v>
          </cell>
          <cell r="E6751" t="str">
            <v>6,52</v>
          </cell>
        </row>
        <row r="6752">
          <cell r="B6752">
            <v>101004</v>
          </cell>
          <cell r="C6752" t="str">
            <v>CARGA DE MISTURA ASFÁLTICA EM CAMINHÃO BASCULANTE 18 M³ (UNIDADE: T). AF_07/2020</v>
          </cell>
          <cell r="D6752" t="str">
            <v>T</v>
          </cell>
          <cell r="E6752" t="str">
            <v>7,04</v>
          </cell>
        </row>
        <row r="6753">
          <cell r="B6753">
            <v>101005</v>
          </cell>
          <cell r="C6753" t="str">
            <v>CARGA, MANOBRA E DESCARGA DE ÁGUA EM CAMINHÃO PIPA 6 M³. AF_07/2020</v>
          </cell>
          <cell r="D6753" t="str">
            <v>M3</v>
          </cell>
          <cell r="E6753" t="str">
            <v>18,55</v>
          </cell>
        </row>
        <row r="6754">
          <cell r="B6754">
            <v>101006</v>
          </cell>
          <cell r="C6754" t="str">
            <v>CARGA, MANOBRA E DESCARGA DE ÁGUA EM CAMINHÃO PIPA 10 M³. AF_07/2020</v>
          </cell>
          <cell r="D6754" t="str">
            <v>M3</v>
          </cell>
          <cell r="E6754" t="str">
            <v>20,59</v>
          </cell>
        </row>
        <row r="6755">
          <cell r="B6755">
            <v>101007</v>
          </cell>
          <cell r="C6755" t="str">
            <v>CARGA DE ÁGUA EM CAMINHÃO PIPA 6 M³. AF_07/2020</v>
          </cell>
          <cell r="D6755" t="str">
            <v>M3</v>
          </cell>
          <cell r="E6755" t="str">
            <v>5,37</v>
          </cell>
        </row>
        <row r="6756">
          <cell r="B6756">
            <v>101008</v>
          </cell>
          <cell r="C6756" t="str">
            <v>CARGA DE ÁGUA EM CAMINHÃO PIPA 10 M³. AF_07/2020</v>
          </cell>
          <cell r="D6756" t="str">
            <v>M3</v>
          </cell>
          <cell r="E6756" t="str">
            <v>5,44</v>
          </cell>
        </row>
        <row r="6757">
          <cell r="B6757">
            <v>101009</v>
          </cell>
          <cell r="C6757" t="str">
            <v>CARGA, MANOBRA E DESCARGA DE POSTE DE CONCRETO EM CAMINHÃO CARROCERIA COM GUINDAUTO (MUNCK) 11,7 TM. AF_07/2020</v>
          </cell>
          <cell r="D6757" t="str">
            <v>T</v>
          </cell>
          <cell r="E6757" t="str">
            <v>42,04</v>
          </cell>
        </row>
        <row r="6758">
          <cell r="B6758">
            <v>101010</v>
          </cell>
          <cell r="C6758" t="str">
            <v>CARGA, MANOBRA E DESCARGA DE PERFIL METÁLICO EM CAMINHÃO CARROCERIA COM GUINDAUTO (MUNCK) 11,7 TM. AF_07/2020</v>
          </cell>
          <cell r="D6758" t="str">
            <v>T</v>
          </cell>
          <cell r="E6758" t="str">
            <v>26,47</v>
          </cell>
        </row>
        <row r="6759">
          <cell r="B6759">
            <v>101013</v>
          </cell>
          <cell r="C6759" t="str">
            <v>CARGA, MANOBRA E DESCARGA DE TUBOS DE CONCRETO, DN MENOR OU IGUAL A 300 MM, EM CAMINHÃO CARROCERIA COM GUINDAUTO (MUNCK) 11,7 TM. AF_07/2020</v>
          </cell>
          <cell r="D6759" t="str">
            <v>T</v>
          </cell>
          <cell r="E6759" t="str">
            <v>42,98</v>
          </cell>
        </row>
        <row r="6760">
          <cell r="B6760">
            <v>101014</v>
          </cell>
          <cell r="C6760" t="str">
            <v>CARGA, MANOBRA E DESCARGA DE TUBOS DE CONCRETO, DN 400 MM, EM CAMINHÃO CARROCERIA COM GUINDAUTO (MUNCK) 11,7 TM. AF_07/2020</v>
          </cell>
          <cell r="D6760" t="str">
            <v>T</v>
          </cell>
          <cell r="E6760" t="str">
            <v>39,38</v>
          </cell>
        </row>
        <row r="6761">
          <cell r="B6761">
            <v>101015</v>
          </cell>
          <cell r="C6761" t="str">
            <v>CARGA, MANOBRA E DESCARGA DE TUBOS DE CONCRETO, DN 500 MM, EM CAMINHÃO CARROCERIA COM GUINDAUTO (MUNCK) 11,7 TM. AF_07/2020</v>
          </cell>
          <cell r="D6761" t="str">
            <v>T</v>
          </cell>
          <cell r="E6761" t="str">
            <v>32,35</v>
          </cell>
        </row>
        <row r="6762">
          <cell r="B6762">
            <v>101016</v>
          </cell>
          <cell r="C6762" t="str">
            <v>CARGA, MANOBRA E DESCARGA DE TUBOS METÁLICOS, DN MENOR OU IGUAL A 150 MM, EM CAMINHÃO CARROCERIA COM GUINDAUTO (MUNCK) 11,7 TM. AF_07/2020</v>
          </cell>
          <cell r="D6762" t="str">
            <v>T</v>
          </cell>
          <cell r="E6762" t="str">
            <v>37,45</v>
          </cell>
        </row>
        <row r="6763">
          <cell r="B6763">
            <v>101017</v>
          </cell>
          <cell r="C6763" t="str">
            <v>CARGA, MANOBRA E DESCARGA DE TUBOS METÁLICOS, DN 200 MM, EM CAMINHÃO CARROCERIA COM GUINDAUTO (MUNCK) 11,7 TM. AF_07/2020</v>
          </cell>
          <cell r="D6763" t="str">
            <v>T</v>
          </cell>
          <cell r="E6763" t="str">
            <v>28,39</v>
          </cell>
        </row>
        <row r="6764">
          <cell r="B6764">
            <v>101018</v>
          </cell>
          <cell r="C6764" t="str">
            <v>CARGA, MANOBRA E DESCARGA DE TUBOS METÁLICOS, DN 250 MM, EM CAMINHÃO CARROCERIA COM GUINDAUTO (MUNCK) 11,7 TM. AF_07/2020</v>
          </cell>
          <cell r="D6764" t="str">
            <v>T</v>
          </cell>
          <cell r="E6764" t="str">
            <v>23,31</v>
          </cell>
        </row>
        <row r="6765">
          <cell r="B6765">
            <v>101463</v>
          </cell>
          <cell r="C6765" t="str">
            <v>CARGA, MANOBRA E DESCARGA DE TUBOS DE CONCRETO, DN 600 MM, EM CAMINHÃO CARROCERIA COM GUINDAUTO (MUNCK) 11,7 TM. AF_07/2020</v>
          </cell>
          <cell r="D6765" t="str">
            <v>T</v>
          </cell>
          <cell r="E6765" t="str">
            <v>43,11</v>
          </cell>
        </row>
        <row r="6766">
          <cell r="B6766">
            <v>101464</v>
          </cell>
          <cell r="C6766" t="str">
            <v>CARGA, MANOBRA E DESCARGA DE TUBOS DE CONCRETO, DN 700 MM, EM CAMINHÃO CARROCERIA COM GUINDAUTO (MUNCK) 11,7 TM. AF_07/2020</v>
          </cell>
          <cell r="D6766" t="str">
            <v>T</v>
          </cell>
          <cell r="E6766" t="str">
            <v>33,12</v>
          </cell>
        </row>
        <row r="6767">
          <cell r="B6767">
            <v>101465</v>
          </cell>
          <cell r="C6767" t="str">
            <v>CARGA, MANOBRA E DESCARGA DE TUBOS DE CONCRETO, DN 800 MM, EM CAMINHÃO CARROCERIA COM GUINDAUTO (MUNCK) 11,7 TM. AF_07/2020</v>
          </cell>
          <cell r="D6767" t="str">
            <v>T</v>
          </cell>
          <cell r="E6767" t="str">
            <v>25,31</v>
          </cell>
        </row>
        <row r="6768">
          <cell r="B6768">
            <v>101466</v>
          </cell>
          <cell r="C6768" t="str">
            <v>CARGA, MANOBRA E DESCARGA DE TUBOS DE CONCRETO, DN 900 MM, EM CAMINHÃO CARROCERIA COM GUINDAUTO (MUNCK) 11,7 TM. AF_07/2020</v>
          </cell>
          <cell r="D6768" t="str">
            <v>T</v>
          </cell>
          <cell r="E6768" t="str">
            <v>20,59</v>
          </cell>
        </row>
        <row r="6769">
          <cell r="B6769">
            <v>101467</v>
          </cell>
          <cell r="C6769" t="str">
            <v>CARGA, MANOBRA E DESCARGA DE TUBOS DE CONCRETO, DN 1000 MM, EM CAMINHÃO CARROCERIA COM GUINDAUTO (MUNCK) 11,7 TM. AF_07/2020</v>
          </cell>
          <cell r="D6769" t="str">
            <v>T</v>
          </cell>
          <cell r="E6769" t="str">
            <v>17,23</v>
          </cell>
        </row>
        <row r="6770">
          <cell r="B6770">
            <v>101468</v>
          </cell>
          <cell r="C6770" t="str">
            <v>CARGA, MANOBRA E DESCARGA DE TUBOS DE CONCRETO, DN 1200 MM, EM CAMINHÃO CARROCERIA COM GUINDAUTO (MUNCK) 11,7 TM. AF_07/2020</v>
          </cell>
          <cell r="D6770" t="str">
            <v>T</v>
          </cell>
          <cell r="E6770" t="str">
            <v>15,76</v>
          </cell>
        </row>
        <row r="6771">
          <cell r="B6771">
            <v>101469</v>
          </cell>
          <cell r="C6771" t="str">
            <v>CARGA, MANOBRA E DESCARGA DE TUBOS METÁLICOS, DN 300 MM, EM CAMINHÃO CARROCERIA COM GUINDAUTO (MUNCK) 11,7 TM. AF_07/2020</v>
          </cell>
          <cell r="D6771" t="str">
            <v>T</v>
          </cell>
          <cell r="E6771" t="str">
            <v>35,28</v>
          </cell>
        </row>
        <row r="6772">
          <cell r="B6772">
            <v>101470</v>
          </cell>
          <cell r="C6772" t="str">
            <v>CARGA, MANOBRA E DESCARGA DE TUBOS METÁLICOS, DN 350 MM, EM CAMINHÃO CARROCERIA COM GUINDAUTO (MUNCK) 11,7 TM. AF_07/2020</v>
          </cell>
          <cell r="D6772" t="str">
            <v>T</v>
          </cell>
          <cell r="E6772" t="str">
            <v>27,99</v>
          </cell>
        </row>
        <row r="6773">
          <cell r="B6773">
            <v>101471</v>
          </cell>
          <cell r="C6773" t="str">
            <v>CARGA, MANOBRA E DESCARGA DE TUBOS METÁLICOS, DN 400 MM, EM CAMINHÃO CARROCERIA COM GUINDAUTO (MUNCK) 11,7 TM. AF_07/2020</v>
          </cell>
          <cell r="D6773" t="str">
            <v>T</v>
          </cell>
          <cell r="E6773" t="str">
            <v>24,02</v>
          </cell>
        </row>
        <row r="6774">
          <cell r="B6774">
            <v>101472</v>
          </cell>
          <cell r="C6774" t="str">
            <v>CARGA, MANOBRA E DESCARGA DE TUBOS METÁLICOS, DN 500 MM, EM CAMINHÃO CARROCERIA COM GUINDAUTO (MUNCK) 11,7 TM. AF_07/2020</v>
          </cell>
          <cell r="D6774" t="str">
            <v>T</v>
          </cell>
          <cell r="E6774" t="str">
            <v>18,70</v>
          </cell>
        </row>
        <row r="6775">
          <cell r="B6775">
            <v>101473</v>
          </cell>
          <cell r="C6775" t="str">
            <v>CARGA, MANOBRA E DESCARGA DE TUBOS METÁLICOS, DN 600 MM, EM CAMINHÃO CARROCERIA COM GUINDAUTO (MUNCK) 11,7 TM. AF_07/2020</v>
          </cell>
          <cell r="D6775" t="str">
            <v>T</v>
          </cell>
          <cell r="E6775" t="str">
            <v>26,93</v>
          </cell>
        </row>
        <row r="6776">
          <cell r="B6776">
            <v>101474</v>
          </cell>
          <cell r="C6776" t="str">
            <v>CARGA, MANOBRA E DESCARGA DE TUBOS METÁLICOS, DN 700 MM, EM CAMINHÃO CARROCERIA COM GUINDAUTO (MUNCK) 11,7 TM. AF_07/2020</v>
          </cell>
          <cell r="D6776" t="str">
            <v>T</v>
          </cell>
          <cell r="E6776" t="str">
            <v>19,26</v>
          </cell>
        </row>
        <row r="6777">
          <cell r="B6777">
            <v>101475</v>
          </cell>
          <cell r="C6777" t="str">
            <v>CARGA, MANOBRA E DESCARGA DE TUBOS METÁLICOS, DN 800 MM, EM CAMINHÃO CARROCERIA COM GUINDAUTO (MUNCK) 11,7 TM. AF_07/2020</v>
          </cell>
          <cell r="D6777" t="str">
            <v>T</v>
          </cell>
          <cell r="E6777" t="str">
            <v>17,08</v>
          </cell>
        </row>
        <row r="6778">
          <cell r="B6778">
            <v>101476</v>
          </cell>
          <cell r="C6778" t="str">
            <v>CARGA, MANOBRA E DESCARGA DE TUBOS METÁLICOS, DN 900 MM, EM CAMINHÃO CARROCERIA COM GUINDAUTO (MUNCK) 11,7 TM. AF_07/2020</v>
          </cell>
          <cell r="D6778" t="str">
            <v>T</v>
          </cell>
          <cell r="E6778" t="str">
            <v>15,23</v>
          </cell>
        </row>
        <row r="6779">
          <cell r="B6779">
            <v>101477</v>
          </cell>
          <cell r="C6779" t="str">
            <v>CARGA, MANOBRA E DESCARGA DE TUBOS METÁLICOS, DN 1000 MM, EM CAMINHÃO CARROCERIA COM GUINDAUTO (MUNCK) 11,7 TM. AF_07/2020</v>
          </cell>
          <cell r="D6779" t="str">
            <v>T</v>
          </cell>
          <cell r="E6779" t="str">
            <v>12,47</v>
          </cell>
        </row>
        <row r="6780">
          <cell r="B6780">
            <v>101478</v>
          </cell>
          <cell r="C6780" t="str">
            <v>CARGA, MANOBRA E DESCARGA DE TUBOS METÁLICOS, DN 1200 MM, EM CAMINHÃO CARROCERIA COM GUINDAUTO (MUNCK) 11,7 TM. AF_07/2020</v>
          </cell>
          <cell r="D6780" t="str">
            <v>T</v>
          </cell>
          <cell r="E6780" t="str">
            <v>10,62</v>
          </cell>
        </row>
        <row r="6781">
          <cell r="B6781">
            <v>101480</v>
          </cell>
          <cell r="C6781" t="str">
            <v>CARGA, MANOBRA E DESCARGA DE TUBOS PLÁSTICOS, DN 250 MM, EM CAMINHÃO CARROCERIA COM GUINDAUTO (MUNCK) 11,7 TM. AF_07/2020</v>
          </cell>
          <cell r="D6781" t="str">
            <v>T</v>
          </cell>
          <cell r="E6781" t="str">
            <v>63,09</v>
          </cell>
        </row>
        <row r="6782">
          <cell r="B6782">
            <v>101481</v>
          </cell>
          <cell r="C6782" t="str">
            <v>CARGA, MANOBRA E DESCARGA DE TUBOS PLÁSTICOS, DN 300 MM, EM CAMINHÃO CARROCERIA COM GUINDAUTO (MUNCK) 11,7 TM. AF_07/2020</v>
          </cell>
          <cell r="D6782" t="str">
            <v>T</v>
          </cell>
          <cell r="E6782" t="str">
            <v>45,57</v>
          </cell>
        </row>
        <row r="6783">
          <cell r="B6783">
            <v>101482</v>
          </cell>
          <cell r="C6783" t="str">
            <v>CARGA, MANOBRA E DESCARGA DE TUBOS PLÁSTICOS, DN 400 MM, EM CAMINHÃO CARROCERIA COM GUINDAUTO (MUNCK) 11,7 TM. AF_07/2020</v>
          </cell>
          <cell r="D6783" t="str">
            <v>T</v>
          </cell>
          <cell r="E6783" t="str">
            <v>34,07</v>
          </cell>
        </row>
        <row r="6784">
          <cell r="B6784">
            <v>101483</v>
          </cell>
          <cell r="C6784" t="str">
            <v>CARGA, MANOBRA E DESCARGA DE TUBOS PLÁSTICOS, DN 500 MM, EM CAMINHÃO CARROCERIA COM GUINDAUTO (MUNCK) 11,7 TM. AF_07/2020</v>
          </cell>
          <cell r="D6784" t="str">
            <v>T</v>
          </cell>
          <cell r="E6784" t="str">
            <v>35,34</v>
          </cell>
        </row>
        <row r="6785">
          <cell r="B6785">
            <v>101484</v>
          </cell>
          <cell r="C6785" t="str">
            <v>CARGA, MANOBRA E DESCARGA DE TUBOS PLÁSTICOS, DN 600 MM, EM CAMINHÃO CARROCERIA COM GUINDAUTO (MUNCK) 11,7 TM. AF_07/2020</v>
          </cell>
          <cell r="D6785" t="str">
            <v>T</v>
          </cell>
          <cell r="E6785" t="str">
            <v>183,21</v>
          </cell>
        </row>
        <row r="6786">
          <cell r="B6786">
            <v>101485</v>
          </cell>
          <cell r="C6786" t="str">
            <v>CARGA, MANOBRA E DESCARGA DE TUBOS PLÁSTICOS, DN 750 MM, EM CAMINHÃO CARROCERIA COM GUINDAUTO (MUNCK) 11,7 TM. AF_07/2020</v>
          </cell>
          <cell r="D6786" t="str">
            <v>T</v>
          </cell>
          <cell r="E6786" t="str">
            <v>140,63</v>
          </cell>
        </row>
        <row r="6787">
          <cell r="B6787">
            <v>101486</v>
          </cell>
          <cell r="C6787" t="str">
            <v>CARGA, MANOBRA E DESCARGA DE TUBOS PLÁSTICOS, DN 900 MM, EM CAMINHÃO CARROCERIA COM GUINDAUTO (MUNCK) 11,7 TM. AF_07/2020</v>
          </cell>
          <cell r="D6787" t="str">
            <v>T</v>
          </cell>
          <cell r="E6787" t="str">
            <v>126,68</v>
          </cell>
        </row>
        <row r="6788">
          <cell r="B6788">
            <v>101487</v>
          </cell>
          <cell r="C6788" t="str">
            <v>CARGA, MANOBRA E DESCARGA DE TUBOS PLÁSTICOS, DN 1000 MM, EM CAMINHÃO CARROCERIA COM GUINDAUTO (MUNCK) 11,7 TM. AF_07/2020</v>
          </cell>
          <cell r="D6788" t="str">
            <v>T</v>
          </cell>
          <cell r="E6788" t="str">
            <v>92,76</v>
          </cell>
        </row>
        <row r="6789">
          <cell r="B6789">
            <v>101488</v>
          </cell>
          <cell r="C6789" t="str">
            <v>CARGA, MANOBRA E DESCARGA DE TUBOS PLÁSTICOS, DN 1200 MM, EM CAMINHÃO CARROCERIA COM GUINDAUTO (MUNCK) 11,7 TM. AF_07/2020</v>
          </cell>
          <cell r="D6789" t="str">
            <v>T</v>
          </cell>
          <cell r="E6789" t="str">
            <v>80,26</v>
          </cell>
        </row>
        <row r="6790">
          <cell r="B6790">
            <v>101188</v>
          </cell>
          <cell r="C6790" t="str">
            <v>RECOMPOSIÇÃO PARCIAL DE ARAME FARPADO Nº 14 CLASSE 250, FIXADO EM CERCA COM MOURÕES DE CONCRETO - FORNECIMENTO E INSTALAÇÃO. AF_05/2020</v>
          </cell>
          <cell r="D6790" t="str">
            <v>M</v>
          </cell>
          <cell r="E6790" t="str">
            <v>5,21</v>
          </cell>
        </row>
        <row r="6791">
          <cell r="B6791">
            <v>101189</v>
          </cell>
          <cell r="C6791" t="str">
            <v>CERCA COM MOURÕES DE CONCRETO, RETO, H=3,00 M, ESPAÇAMENTO DE 2,5 M, CRAVADOS 0,5 M, COM 4 FIOS DE ARAME FARPADO Nº 14 CLASSE 250 - FORNECIMENTO E INSTALAÇÃO. AF_05/2020</v>
          </cell>
          <cell r="D6791" t="str">
            <v>M</v>
          </cell>
          <cell r="E6791" t="str">
            <v>63,72</v>
          </cell>
        </row>
        <row r="6792">
          <cell r="B6792">
            <v>101190</v>
          </cell>
          <cell r="C6792" t="str">
            <v>CERCA COM MOURÕES DE CONCRETO, RETO, H=3,00 M, ESPAÇAMENTO DE 2,5 M, CRAVADOS 0,5 M, COM 4 FIOS DE ARAME DE AÇO OVALADO 15X17 - FORNECIMENTO E INSTALAÇÃO. AF_05/2020</v>
          </cell>
          <cell r="D6792" t="str">
            <v>M</v>
          </cell>
          <cell r="E6792" t="str">
            <v>63,05</v>
          </cell>
        </row>
        <row r="6793">
          <cell r="B6793">
            <v>101191</v>
          </cell>
          <cell r="C6793" t="str">
            <v>CERCA COM MOURÕES DE CONCRETO, RETO, H=3,00 M, ESPAÇAMENTO DE 2,5 M, CRAVADOS 0,5 M, COM 4 FIOS DE ARAME MISTO - FORNECIMENTO E INSTALAÇÃO. AF_05/2020</v>
          </cell>
          <cell r="D6793" t="str">
            <v>M</v>
          </cell>
          <cell r="E6793" t="str">
            <v>63,38</v>
          </cell>
        </row>
        <row r="6794">
          <cell r="B6794">
            <v>101192</v>
          </cell>
          <cell r="C6794" t="str">
            <v>CERCA COM MOURÕES DE CONCRETO, RETO, H=2,30 M, ESPAÇAMENTO DE 2,5 M, CRAVADOS 0,5 M, COM 4 FIOS DE ARAME FARPADO Nº 14 CLASSE 250 - FORNECIMENTO E INSTALAÇÃO. AF_05/2020</v>
          </cell>
          <cell r="D6794" t="str">
            <v>M</v>
          </cell>
          <cell r="E6794" t="str">
            <v>63,43</v>
          </cell>
        </row>
        <row r="6795">
          <cell r="B6795">
            <v>101193</v>
          </cell>
          <cell r="C6795" t="str">
            <v>CERCA COM MOURÕES DE CONCRETO, RETO, H=2,30 M, ESPAÇAMENTO DE 2,5 M, CRAVADOS 0,5 M, COM 4 FIOS DE ARAME DE AÇO OVALADO 15X17 - FORNECIMENTO E INSTALAÇÃO. AF_05/2020</v>
          </cell>
          <cell r="D6795" t="str">
            <v>M</v>
          </cell>
          <cell r="E6795" t="str">
            <v>57,08</v>
          </cell>
        </row>
        <row r="6796">
          <cell r="B6796">
            <v>101194</v>
          </cell>
          <cell r="C6796" t="str">
            <v>CERCA COM MOURÕES DE CONCRETO, RETO, H=2,30 M, ESPAÇAMENTO DE 2,5 M, CRAVADOS 0,5 M, COM 4 FIOS DE ARAME MISTO - FORNECIMENTO E INSTALAÇÃO. AF_05/2020</v>
          </cell>
          <cell r="D6796" t="str">
            <v>M</v>
          </cell>
          <cell r="E6796" t="str">
            <v>57,41</v>
          </cell>
        </row>
        <row r="6797">
          <cell r="B6797">
            <v>101197</v>
          </cell>
          <cell r="C6797" t="str">
            <v>CERCA COM MOURÕES DE CONCRETO, SEÇÃO "T" PONTA INCLINADA, 10X10 CM, ESPAÇAMENTO DE 2,5 M, CRAVADOS 0,5 M, COM 11 FIOS DE ARAME FARPADO Nº 14 - FORNECIMENTO E INSTALAÇÃO. AF_05/2020</v>
          </cell>
          <cell r="D6797" t="str">
            <v>M</v>
          </cell>
          <cell r="E6797" t="str">
            <v>117,99</v>
          </cell>
        </row>
        <row r="6798">
          <cell r="B6798">
            <v>101198</v>
          </cell>
          <cell r="C6798" t="str">
            <v>CERCA COM MOURÕES DE CONCRETO, SEÇÃO "T" PONTA INCLINADA, 10X10 CM, ESPAÇAMENTO DE 2,5 M, CRAVADOS 0,5 M, COM 11 FIOS DE ARAME DE AÇO OVALADO 15X17 - FORNECIMENTO E INSTALAÇÃO. AF_05/2020</v>
          </cell>
          <cell r="D6798" t="str">
            <v>M</v>
          </cell>
          <cell r="E6798" t="str">
            <v>84,59</v>
          </cell>
        </row>
        <row r="6799">
          <cell r="B6799">
            <v>101199</v>
          </cell>
          <cell r="C6799" t="str">
            <v>CERCA COM MOURÕES DE CONCRETO, SEÇÃO "T" PONTA INCLINADA, 10X10CM, ESPAÇAMENTO DE 2,5M, CRAVADOS 0,5M, COM 11 FIOS DE ARAME MISTO - FORNECIMENTO E INSTALAÇÃO. AF_05/2020</v>
          </cell>
          <cell r="D6799" t="str">
            <v>M</v>
          </cell>
          <cell r="E6799" t="str">
            <v>85,43</v>
          </cell>
        </row>
        <row r="6800">
          <cell r="B6800">
            <v>101200</v>
          </cell>
          <cell r="C6800" t="str">
            <v>CERCA COM MOURÕES DE MADEIRA, 7,5X7,5 CM, ESPAÇAMENTO DE 2,5 M, ALTURA LIVRE DE 2 M, CRAVADOS 0,5 M, COM 4 FIOS DE ARAME FARPADO Nº 14 CLASSE 250 - FORNECIMENTO E INSTALAÇÃO. AF_05/2020</v>
          </cell>
          <cell r="D6800" t="str">
            <v>M</v>
          </cell>
          <cell r="E6800" t="str">
            <v>48,38</v>
          </cell>
        </row>
        <row r="6801">
          <cell r="B6801">
            <v>101201</v>
          </cell>
          <cell r="C6801" t="str">
            <v>CERCA COM MOURÕES DE MADEIRA, 7,5X7,5 CM, ESPAÇAMENTO DE 2,5 M, ALTURA LIVRE DE 2 M, CRAVADOS 0,5 M, COM 8 FIOS DE ARAME FARPADO Nº 14 CLASSE 250 - FORNECIMENTO E INSTALAÇÃO. AF_05/2020</v>
          </cell>
          <cell r="D6801" t="str">
            <v>M</v>
          </cell>
          <cell r="E6801" t="str">
            <v>60,02</v>
          </cell>
        </row>
        <row r="6802">
          <cell r="B6802">
            <v>101202</v>
          </cell>
          <cell r="C6802" t="str">
            <v>CERCA COM MOURÕES DE MADEIRA ROLIÇA, DIÂMETRO 11 CM, ESPAÇAMENTO DE 2,5 M, ALTURA LIVRE DE 1,7 M, CRAVADOS 0,5 M, COM 5 FIOS DE ARAME FARPADO Nº 14 CLASSE 250 - FORNECIMENTO E INSTALAÇÃO. AF_05/2020</v>
          </cell>
          <cell r="D6802" t="str">
            <v>M</v>
          </cell>
          <cell r="E6802" t="str">
            <v>38,37</v>
          </cell>
        </row>
        <row r="6803">
          <cell r="B6803">
            <v>101203</v>
          </cell>
          <cell r="C6803" t="str">
            <v>CERCA COM MOURÕES DE MADEIRA ROLIÇA, DIÂMETRO 11 CM, ESPAÇAMENTO DE 2,5 M, ALTURA LIVRE DE 1,7 M, CRAVADOS 0,5 M, COM 5 FIOS DE ARAME DE AÇO OVALADO 15X17 - FORNECIMENTO E INSTALAÇÃO. AF_05/2020</v>
          </cell>
          <cell r="D6803" t="str">
            <v>M</v>
          </cell>
          <cell r="E6803" t="str">
            <v>37,53</v>
          </cell>
        </row>
        <row r="6804">
          <cell r="B6804">
            <v>101204</v>
          </cell>
          <cell r="C6804" t="str">
            <v>CERCA COM MOURÕES DE MADEIRA ROLIÇA, DIÂMETRO 11 CM, ESPAÇAMENTO DE 2,5 M, ALTURA LIVRE DE 1,7 M, CRAVADOS 0,5 M, COM 5 FIOS DE ARAME MISTO - FORNECIMENTO E INSTALAÇÃO. AF_05/2020</v>
          </cell>
          <cell r="D6804" t="str">
            <v>M</v>
          </cell>
          <cell r="E6804" t="str">
            <v>37,86</v>
          </cell>
        </row>
        <row r="6805">
          <cell r="B6805">
            <v>101205</v>
          </cell>
          <cell r="C6805" t="str">
            <v>PORTÃO COM MOURÕES DE MADEIRA ROLIÇA, DIÂMETRO 11 CM, COM 5 FIOS DE ARAME FARPADO Nº 14 CLASSE 250, SEM DOBRADIÇAS - FORNECIMENTO E INSTALAÇÃO. AF_05/2020</v>
          </cell>
          <cell r="D6805" t="str">
            <v>M</v>
          </cell>
          <cell r="E6805" t="str">
            <v>38,37</v>
          </cell>
        </row>
        <row r="6806">
          <cell r="B6806">
            <v>102362</v>
          </cell>
          <cell r="C6806" t="str">
            <v>ALAMBRADO PARA QUADRA POLIESPORTIVA, ESTRUTURADO POR TUBOS DE ACO GALVANIZADO, (MONTANTES COM DIAMETRO 2", TRAVESSAS E ESCORAS COM DIÂMETRO 1 ¼), COM TELA DE ARAME GALVANIZADO, FIO 14 BWG E MALHA QUADRADA 5X5CM (EXCETO MURETA). AF_03/2021</v>
          </cell>
          <cell r="D6806" t="str">
            <v>M2</v>
          </cell>
          <cell r="E6806" t="str">
            <v>186,44</v>
          </cell>
        </row>
        <row r="6807">
          <cell r="B6807">
            <v>102363</v>
          </cell>
          <cell r="C6807" t="str">
            <v>ALAMBRADO PARA QUADRA POLIESPORTIVA, ESTRUTURADO POR TUBOS DE ACO GALVANIZADO, (MONTANTES COM DIAMETRO 2", TRAVESSAS E ESCORAS COM DIÂMETRO 1 ¼), COM TELA DE ARAME GALVANIZADO, FIO 12 BWG E MALHA QUADRADA 5X5CM (EXCETO MURETA). AF_03/2021</v>
          </cell>
          <cell r="D6807" t="str">
            <v>M2</v>
          </cell>
          <cell r="E6807" t="str">
            <v>199,95</v>
          </cell>
        </row>
        <row r="6808">
          <cell r="B6808">
            <v>102364</v>
          </cell>
          <cell r="C6808" t="str">
            <v>ALAMBRADO PARA QUADRA POLIESPORTIVA, ESTRUTURADO POR TUBOS DE ACO GALVANIZADO, (MONTANTES COM DIAMETRO 2", TRAVESSAS E ESCORAS COM DIÂMETRO 1 ¼), COM TELA DE ARAME GALVANIZADO, FIO 10 BWG E MALHA QUADRADA 5X5CM (EXCETO MURETA). AF_03/2021</v>
          </cell>
          <cell r="D6808" t="str">
            <v>M2</v>
          </cell>
          <cell r="E6808" t="str">
            <v>224,45</v>
          </cell>
        </row>
        <row r="6809">
          <cell r="B6809">
            <v>98509</v>
          </cell>
          <cell r="C6809" t="str">
            <v>PLANTIO DE ARBUSTO OU  CERCA VIVA. AF_05/2018</v>
          </cell>
          <cell r="D6809" t="str">
            <v>UN</v>
          </cell>
          <cell r="E6809" t="str">
            <v>64,65</v>
          </cell>
        </row>
        <row r="6810">
          <cell r="B6810">
            <v>98510</v>
          </cell>
          <cell r="C6810" t="str">
            <v>PLANTIO DE ÁRVORE ORNAMENTAL COM ALTURA DE MUDA MENOR OU IGUAL A 2,00 M. AF_05/2018</v>
          </cell>
          <cell r="D6810" t="str">
            <v>UN</v>
          </cell>
          <cell r="E6810" t="str">
            <v>90,88</v>
          </cell>
        </row>
        <row r="6811">
          <cell r="B6811">
            <v>98511</v>
          </cell>
          <cell r="C6811" t="str">
            <v>PLANTIO DE ÁRVORE ORNAMENTAL COM ALTURA DE MUDA MAIOR QUE 2,00 M E MENOR OU IGUAL A 4,00 M. AF_05/2018</v>
          </cell>
          <cell r="D6811" t="str">
            <v>UN</v>
          </cell>
          <cell r="E6811" t="str">
            <v>176,43</v>
          </cell>
        </row>
        <row r="6812">
          <cell r="B6812">
            <v>98516</v>
          </cell>
          <cell r="C6812" t="str">
            <v>PLANTIO DE PALMEIRA COM ALTURA DE MUDA MENOR OU IGUAL A 2,00 M. AF_05/2018</v>
          </cell>
          <cell r="D6812" t="str">
            <v>UN</v>
          </cell>
          <cell r="E6812" t="str">
            <v>374,68</v>
          </cell>
        </row>
        <row r="6813">
          <cell r="B6813">
            <v>98519</v>
          </cell>
          <cell r="C6813" t="str">
            <v>REVOLVIMENTO E LIMPEZA MANUAL DE SOLO. AF_05/2018</v>
          </cell>
          <cell r="D6813" t="str">
            <v>M2</v>
          </cell>
          <cell r="E6813" t="str">
            <v>1,71</v>
          </cell>
        </row>
        <row r="6814">
          <cell r="B6814">
            <v>98520</v>
          </cell>
          <cell r="C6814" t="str">
            <v>APLICAÇÃO DE ADUBO EM SOLO. AF_05/2018</v>
          </cell>
          <cell r="D6814" t="str">
            <v>M2</v>
          </cell>
          <cell r="E6814" t="str">
            <v>4,88</v>
          </cell>
        </row>
        <row r="6815">
          <cell r="B6815">
            <v>98521</v>
          </cell>
          <cell r="C6815" t="str">
            <v>APLICAÇÃO DE CALCÁRIO PARA CORREÇÃO DO PH DO SOLO. AF_05/2018</v>
          </cell>
          <cell r="D6815" t="str">
            <v>M2</v>
          </cell>
          <cell r="E6815" t="str">
            <v>0,30</v>
          </cell>
        </row>
        <row r="6816">
          <cell r="B6816">
            <v>98522</v>
          </cell>
          <cell r="C6816" t="str">
            <v>ALAMBRADO EM MOURÕES DE CONCRETO, COM TELA DE ARAME GALVANIZADO (INCLUSIVE MURETA EM CONCRETO). AF_05/2018</v>
          </cell>
          <cell r="D6816" t="str">
            <v>M</v>
          </cell>
          <cell r="E6816" t="str">
            <v>154,48</v>
          </cell>
        </row>
        <row r="6817">
          <cell r="B6817">
            <v>98524</v>
          </cell>
          <cell r="C6817" t="str">
            <v>LIMPEZA MANUAL DE VEGETAÇÃO EM TERRENO COM ENXADA.AF_05/2018</v>
          </cell>
          <cell r="D6817" t="str">
            <v>M2</v>
          </cell>
          <cell r="E6817" t="str">
            <v>2,66</v>
          </cell>
        </row>
        <row r="6818">
          <cell r="B6818">
            <v>98503</v>
          </cell>
          <cell r="C6818" t="str">
            <v>PLANTIO DE GRAMA EM PAVIMENTO CONCREGRAMA. AF_05/2018</v>
          </cell>
          <cell r="D6818" t="str">
            <v>M2</v>
          </cell>
          <cell r="E6818" t="str">
            <v>20,68</v>
          </cell>
        </row>
        <row r="6819">
          <cell r="B6819">
            <v>98504</v>
          </cell>
          <cell r="C6819" t="str">
            <v>PLANTIO DE GRAMA BATATAIS EM PLACAS. AF_05/2018</v>
          </cell>
          <cell r="D6819" t="str">
            <v>M2</v>
          </cell>
          <cell r="E6819" t="str">
            <v>14,24</v>
          </cell>
        </row>
        <row r="6820">
          <cell r="B6820">
            <v>98505</v>
          </cell>
          <cell r="C6820" t="str">
            <v>PLANTIO DE FORRAÇÃO. AF_05/2018</v>
          </cell>
          <cell r="D6820" t="str">
            <v>M2</v>
          </cell>
          <cell r="E6820" t="str">
            <v>92,28</v>
          </cell>
        </row>
        <row r="6821">
          <cell r="B6821">
            <v>103946</v>
          </cell>
          <cell r="C6821" t="str">
            <v>PLANTIO DE GRAMA ESMERALDA OU SÃO CARLOS OU CURITIBANA, EM PLACAS. AF_05/2022</v>
          </cell>
          <cell r="D6821" t="str">
            <v>M2</v>
          </cell>
          <cell r="E6821" t="str">
            <v>18,53</v>
          </cell>
        </row>
        <row r="6822">
          <cell r="B6822">
            <v>103185</v>
          </cell>
          <cell r="C6822" t="str">
            <v>INSTALAÇÃO DE ESQUI TRIPLO, EM TUBO DE AÇO CARBONO - EQUIPAMENTO DE GINÁSTICA PARA ACADEMIA AO AR LIVRE / ACADEMIA DA TERCEIRA IDADE - ATI, INSTALADO SOBRE PISO DE CONCRETO EXISTENTE. AF_10/2021</v>
          </cell>
          <cell r="D6822" t="str">
            <v>UN</v>
          </cell>
          <cell r="E6822" t="str">
            <v>6.021,32</v>
          </cell>
        </row>
        <row r="6823">
          <cell r="B6823">
            <v>103186</v>
          </cell>
          <cell r="C6823" t="str">
            <v>INSTALAÇÃO DE MULTIEXERCITADOR COM SEIS FUNÇÕES, EM TUBO DE AÇO CARBONO - EQUIPAMENTO DE GINÁSTICA PARA ACADEMIA AO AR LIVRE / ACADEMIA DA TERCEIRA IDADE - ATI, INSTALADO SOBRE PISO DE CONCRETO EXISTENTE. AF_10/2021</v>
          </cell>
          <cell r="D6823" t="str">
            <v>UN</v>
          </cell>
          <cell r="E6823" t="str">
            <v>6.361,07</v>
          </cell>
        </row>
        <row r="6824">
          <cell r="B6824">
            <v>103187</v>
          </cell>
          <cell r="C6824" t="str">
            <v>INSTALAÇÃO DE SIMULADOR DE CAMINHADA TRIPLO, EM TUBO DE AÇO CARBONO - EQUIPAMENTO DE GINÁSTICA PARA ACADEMIA AO AR LIVRE / ACADEMIA DA TERCEIRA IDADE - ATI, INSTALADO SOBRE PISO DE CONCRETO EXISTENTE. AF_10/2021</v>
          </cell>
          <cell r="D6824" t="str">
            <v>UN</v>
          </cell>
          <cell r="E6824" t="str">
            <v>4.774,54</v>
          </cell>
        </row>
        <row r="6825">
          <cell r="B6825">
            <v>103188</v>
          </cell>
          <cell r="C6825" t="str">
            <v>INSTALAÇÃO DE SIMULADOR DE CAVALGADA TRIPLO, EM TUBO DE AÇO CARBONO - EQUIPAMENTO DE GINÁSTICA PARA ACADEMIA AO AR LIVRE / ACADEMIA DA TERCEIRA IDADE - ATI, INSTALADO SOBRE PISO DE CONCRETO EXISTENTE. AF_10/2021</v>
          </cell>
          <cell r="D6825" t="str">
            <v>UN</v>
          </cell>
          <cell r="E6825" t="str">
            <v>5.137,20</v>
          </cell>
        </row>
        <row r="6826">
          <cell r="B6826">
            <v>103189</v>
          </cell>
          <cell r="C6826" t="str">
            <v>INSTALAÇÃO DE SIMULADOR DE REMO INDIVIDUAL, EM TUBO DE AÇO CARBONO - EQUIPAMENTO DE GINÁSTICA PARA ACADEMIA AO AR LIVRE / ACADEMIA DA TERCEIRA IDADE - ATI, INSTALADO SOBRE PISO DE CONCRETO EXISTENTE. AF_10/2021</v>
          </cell>
          <cell r="D6826" t="str">
            <v>UN</v>
          </cell>
          <cell r="E6826" t="str">
            <v>2.572,83</v>
          </cell>
        </row>
        <row r="6827">
          <cell r="B6827">
            <v>103190</v>
          </cell>
          <cell r="C6827" t="str">
            <v>INSTALAÇÃO DE PRESSÃO DE PERNAS TRIPLO, EM TUBO DE AÇO CARBONO - EQUIPAMENTO DE GINÁSTICA PARA ACADEMIA AO AR LIVRE / ACADEMIA DA TERCEIRA IDADE - ATI, INSTALADO SOBRE SOLO. AF_10/2021</v>
          </cell>
          <cell r="D6827" t="str">
            <v>UN</v>
          </cell>
          <cell r="E6827" t="str">
            <v>3.996,69</v>
          </cell>
        </row>
        <row r="6828">
          <cell r="B6828">
            <v>103191</v>
          </cell>
          <cell r="C6828" t="str">
            <v>INSTALAÇÃO DE ALONGADOR COM TRÊS ALTURAS, EM TUBO DE AÇO CARBONO - EQUIPAMENTO DE GINASTICA PARA ACADEMIA AO AR LIVRE / ACADEMIA DA TERCEIRA IDADE - ATI, INSTALADO SOBRE SOLO. AF_10/2021</v>
          </cell>
          <cell r="D6828" t="str">
            <v>UN</v>
          </cell>
          <cell r="E6828" t="str">
            <v>2.327,19</v>
          </cell>
        </row>
        <row r="6829">
          <cell r="B6829">
            <v>103192</v>
          </cell>
          <cell r="C6829" t="str">
            <v>INSTALAÇÃO DE ROTAÇÃO DIAGONAL DUPLA, APARELHO TRIPLO, EM TUBO DE AÇO CARBONO - EQUIPAMENTO DE GINÁSTICA PARA ACADEMIA AO AR LIVRE / ACADEMIA DA TERCEIRA IDADE - ATI, INSTALADO SOBRE SOLO. AF_10/2021</v>
          </cell>
          <cell r="D6829" t="str">
            <v>UN</v>
          </cell>
          <cell r="E6829" t="str">
            <v>2.478,05</v>
          </cell>
        </row>
        <row r="6830">
          <cell r="B6830">
            <v>103193</v>
          </cell>
          <cell r="C6830" t="str">
            <v>INSTALAÇÃO DE ROTAÇÃO VERTICAL DUPLO, EM TUBO DE AÇO CARBONO - EQUIPAMENTO DE GINÁSTICA PARA ACADEMIA AO AR LIVRE / ACADEMIA DA TERCEIRA IDADE - ATI, INSTALADO SOBRE SOLO. AF_10/2021</v>
          </cell>
          <cell r="D6830" t="str">
            <v>UN</v>
          </cell>
          <cell r="E6830" t="str">
            <v>1.907,28</v>
          </cell>
        </row>
        <row r="6831">
          <cell r="B6831">
            <v>103194</v>
          </cell>
          <cell r="C6831" t="str">
            <v>INSTALAÇÃO DE SURF DUPLO, EM TUBO DE AÇO CARBONO - EQUIPAMENTO DE GINÁSTICA PARA ACADEMIA AO AR LIVRE / ACADEMIA DA TERCEIRA IDADE - ATI, INSTALADO SOBRE SOLO. AF_10/2021</v>
          </cell>
          <cell r="D6831" t="str">
            <v>UN</v>
          </cell>
          <cell r="E6831" t="str">
            <v>2.749,76</v>
          </cell>
        </row>
        <row r="6832">
          <cell r="B6832">
            <v>103195</v>
          </cell>
          <cell r="C6832" t="str">
            <v>INSTALAÇÃO DE PLACA ORIENTATIVA SOBRE EXERCÍCIOS, 2,00M X 1,00M, EM TUBO DE AÇO CARBONO - PARA ACADEMIA AO AR LIVRE / ACADEMIA DA TERCEIRA IDADE - ATI, INSTALADO SOBRE SOLO. AF_10/2021</v>
          </cell>
          <cell r="D6832" t="str">
            <v>UN</v>
          </cell>
          <cell r="E6832" t="str">
            <v>2.143,54</v>
          </cell>
        </row>
        <row r="6833">
          <cell r="B6833">
            <v>103205</v>
          </cell>
          <cell r="C6833" t="str">
            <v>INSTALAÇÃO DE PRESSÃO DE PERNAS TRIPLO, EM TUBO DE AÇO CARBONO - EQUIPAMENTO DE GINÁSTICA PARA ACADEMIA AO AR LIVRE / ACADEMIA DA TERCEIRA IDADE - ATI, INSTALADO SOBRE PISO DE CONCRETO EXISTENTE. AF_10/2021</v>
          </cell>
          <cell r="D6833" t="str">
            <v>UN</v>
          </cell>
          <cell r="E6833" t="str">
            <v>4.002,10</v>
          </cell>
        </row>
        <row r="6834">
          <cell r="B6834">
            <v>103206</v>
          </cell>
          <cell r="C6834" t="str">
            <v>INSTALAÇÃO DE ALONGADOR COM TRÊS ALTURAS, EM TUBO DE AÇO CARBONO - EQUIPAMENTO DE GINÁSTICA PARA ACADEMIA AO AR LIVRE / ACADEMIA DA TERCEIRA IDADE - ATI, INSTALADO SOBRE PISO DE CONCRETO EXISTENTE. AF_10/2021</v>
          </cell>
          <cell r="D6834" t="str">
            <v>UN</v>
          </cell>
          <cell r="E6834" t="str">
            <v>2.332,60</v>
          </cell>
        </row>
        <row r="6835">
          <cell r="B6835">
            <v>103207</v>
          </cell>
          <cell r="C6835" t="str">
            <v>INSTALAÇÃO DE ROTAÇÃO DIAGONAL DUPLA, APARELHO TRIPLO, EM TUBO DE AÇO CARBONO - EQUIPAMENTO DE GINÁSTICA PARA ACADEMIA AO AR LIVRE / ACADEMIA DA TERCEIRA IDADE - ATI, INSTALADO SOBRE PISO DE CONCRETO EXISTENTE. AF_10/2021</v>
          </cell>
          <cell r="D6835" t="str">
            <v>UN</v>
          </cell>
          <cell r="E6835" t="str">
            <v>2.483,46</v>
          </cell>
        </row>
        <row r="6836">
          <cell r="B6836">
            <v>103208</v>
          </cell>
          <cell r="C6836" t="str">
            <v>INSTALAÇÃO DE ROTAÇÃO VERTICAL DUPLO, EM TUBO DE ACO CARBONO - EQUIPAMENTO DE GINASTICA PARA ACADEMIA AO AR LIVRE / ACADEMIA DA TERCEIRA IDADE - ATI, INSTALADO SOBRE PISO DE CONCRETO EXISTENTE. AF_10/2021</v>
          </cell>
          <cell r="D6836" t="str">
            <v>UN</v>
          </cell>
          <cell r="E6836" t="str">
            <v>1.912,69</v>
          </cell>
        </row>
        <row r="6837">
          <cell r="B6837">
            <v>103209</v>
          </cell>
          <cell r="C6837" t="str">
            <v>INSTALAÇÃO DE SURF DUPLO, EM TUBO DE AÇO CARBONO - EQUIPAMENTO DE GINÁSTICA PARA ACADEMIA AO AR LIVRE / ACADEMIA DA TERCEIRA IDADE - ATI, INSTALADO SOBRE PISO DE CONCRETO EXISTENTE. AF_10/2021</v>
          </cell>
          <cell r="D6837" t="str">
            <v>UN</v>
          </cell>
          <cell r="E6837" t="str">
            <v>2.755,17</v>
          </cell>
        </row>
        <row r="6838">
          <cell r="B6838">
            <v>103210</v>
          </cell>
          <cell r="C6838" t="str">
            <v>INSTALAÇÃO DE PLACA ORIENTATIVA SOBRE EXERCÍCIOS, 2,00M X 1,00M, EM TUBO DE AÇO CARBONO - PARA ACADEMIA AO AR LIVRE / ACADEMIA DA TERCEIRA IDADE - ATI, INSTALADO SOBRE PISO DE CONCRETO EXISTENTE. AF_10/2021</v>
          </cell>
          <cell r="D6838" t="str">
            <v>UN</v>
          </cell>
          <cell r="E6838" t="str">
            <v>2.222,64</v>
          </cell>
        </row>
        <row r="6839">
          <cell r="B6839">
            <v>103304</v>
          </cell>
          <cell r="C6839" t="str">
            <v>INSTALAÇÃO DE BANCO METÁLICO COM ENCOSTO, 1,60 M DE COMPRIMENTO, EM TUBO DE AÇO CARBONO COM PINTURA ELETROSTÁTICA, SOBRE PISO DE CONCRETO EXISTENTE. AF_11/2021</v>
          </cell>
          <cell r="D6839" t="str">
            <v>UN</v>
          </cell>
          <cell r="E6839" t="str">
            <v>1.219,29</v>
          </cell>
        </row>
        <row r="6840">
          <cell r="B6840">
            <v>103307</v>
          </cell>
          <cell r="C6840" t="str">
            <v>INSTALAÇÃO DE LIXEIRA METÁLICA DUPLA, CAPACIDADE DE 60 L, EM TUBO DE AÇO CARBONO E CESTOS EM CHAPA DE AÇO COM PINTURA ELETROSTÁTICA, SOBRE PISO DE CONCRETO EXISTENTE. AF_11/2021</v>
          </cell>
          <cell r="D6840" t="str">
            <v>UN</v>
          </cell>
          <cell r="E6840" t="str">
            <v>1.297,32</v>
          </cell>
        </row>
        <row r="6841">
          <cell r="B6841">
            <v>103310</v>
          </cell>
          <cell r="C6841" t="str">
            <v>INSTALAÇÃO DE LIXEIRA METÁLICA DUPLA, CAPACIDADE DE 60 L, EM TUBO DE AÇO CARBONO E CESTOS EM CHAPA DE AÇO COM PINTURA ELETROSTÁTICA, SOBRE SOLO. AF_11/2021</v>
          </cell>
          <cell r="D6841" t="str">
            <v>UN</v>
          </cell>
          <cell r="E6841" t="str">
            <v>1.257,05</v>
          </cell>
        </row>
        <row r="6842">
          <cell r="B6842">
            <v>103314</v>
          </cell>
          <cell r="C6842" t="str">
            <v>INSTALAÇÃO DE PERGOLADO DE MADEIRA, EM MAÇARANDUBA, ANGELIM OU EQUIVALENTE DA REGIÃO, FIXADO COM CONCRETO SOBRE PISO DE CONCRETO EXISTENTE. AF_11/2021</v>
          </cell>
          <cell r="D6842" t="str">
            <v>M2</v>
          </cell>
          <cell r="E6842" t="str">
            <v>228,23</v>
          </cell>
        </row>
        <row r="6843">
          <cell r="B6843">
            <v>103315</v>
          </cell>
          <cell r="C6843" t="str">
            <v>INSTALAÇÃO DE PERGOLADO DE MADEIRA, EM MAÇARANDUBA, ANGELIM OU EQUIVALENTE DA REGIÃO, FIXADO COM CONCRETO SOBRE SOLO. AF_11/2021</v>
          </cell>
          <cell r="D6843" t="str">
            <v>M2</v>
          </cell>
          <cell r="E6843" t="str">
            <v>221,48</v>
          </cell>
        </row>
        <row r="6844">
          <cell r="B6844">
            <v>103769</v>
          </cell>
          <cell r="C6844" t="str">
            <v>PAR DE TABELAS DE BASQUETE DE COMPENSADO NAVAL, COM AROS E REDES - FORNECIMENTO E INSTALAÇÃO. AF_03/2022</v>
          </cell>
          <cell r="D6844" t="str">
            <v>UN</v>
          </cell>
          <cell r="E6844" t="str">
            <v>4.469,58</v>
          </cell>
        </row>
        <row r="6845">
          <cell r="B6845">
            <v>98525</v>
          </cell>
          <cell r="C6845" t="str">
            <v>LIMPEZA MECANIZADA DE CAMADA VEGETAL, VEGETAÇÃO E PEQUENAS ÁRVORES (DIÂMETRO DE TRONCO MENOR QUE 0,20 M), COM TRATOR DE ESTEIRAS.AF_05/2018</v>
          </cell>
          <cell r="D6845" t="str">
            <v>M2</v>
          </cell>
          <cell r="E6845" t="str">
            <v>0,34</v>
          </cell>
        </row>
        <row r="6846">
          <cell r="B6846">
            <v>98526</v>
          </cell>
          <cell r="C6846" t="str">
            <v>REMOÇÃO DE RAÍZES REMANESCENTES DE TRONCO DE ÁRVORE COM DIÂMETRO MAIOR OU IGUAL A 0,20 M E MENOR QUE 0,40 M.AF_05/2018</v>
          </cell>
          <cell r="D6846" t="str">
            <v>UN</v>
          </cell>
          <cell r="E6846" t="str">
            <v>70,33</v>
          </cell>
        </row>
        <row r="6847">
          <cell r="B6847">
            <v>98527</v>
          </cell>
          <cell r="C6847" t="str">
            <v>REMOÇÃO DE RAÍZES REMANESCENTES DE TRONCO DE ÁRVORE COM DIÂMETRO MAIOR OU IGUAL A 0,40 M E MENOR QUE 0,60 M.AF_05/2018</v>
          </cell>
          <cell r="D6847" t="str">
            <v>UN</v>
          </cell>
          <cell r="E6847" t="str">
            <v>151,42</v>
          </cell>
        </row>
        <row r="6848">
          <cell r="B6848">
            <v>98528</v>
          </cell>
          <cell r="C6848" t="str">
            <v>REMOÇÃO DE RAÍZES REMANESCENTES DE TRONCO DE ÁRVORE COM DIÂMETRO MAIOR OU IGUAL A 0,60 M.AF_05/2018</v>
          </cell>
          <cell r="D6848" t="str">
            <v>UN</v>
          </cell>
          <cell r="E6848" t="str">
            <v>221,44</v>
          </cell>
        </row>
        <row r="6849">
          <cell r="B6849">
            <v>98529</v>
          </cell>
          <cell r="C6849" t="str">
            <v>CORTE RASO E RECORTE DE ÁRVORE COM DIÂMETRO DE TRONCO MAIOR OU IGUAL A 0,20 M E MENOR QUE 0,40 M.AF_05/2018</v>
          </cell>
          <cell r="D6849" t="str">
            <v>UN</v>
          </cell>
          <cell r="E6849" t="str">
            <v>57,41</v>
          </cell>
        </row>
        <row r="6850">
          <cell r="B6850">
            <v>98530</v>
          </cell>
          <cell r="C6850" t="str">
            <v>CORTE RASO E RECORTE DE ÁRVORE COM DIÂMETRO DE TRONCO MAIOR OU IGUAL A 0,40 M E MENOR QUE 0,60 M.AF_05/2018</v>
          </cell>
          <cell r="D6850" t="str">
            <v>UN</v>
          </cell>
          <cell r="E6850" t="str">
            <v>102,28</v>
          </cell>
        </row>
        <row r="6851">
          <cell r="B6851">
            <v>98531</v>
          </cell>
          <cell r="C6851" t="str">
            <v>CORTE RASO E RECORTE DE ÁRVORE COM DIÂMETRO DE TRONCO MAIOR OU IGUAL A 0,60 M.AF_05/2018</v>
          </cell>
          <cell r="D6851" t="str">
            <v>UN</v>
          </cell>
          <cell r="E6851" t="str">
            <v>233,39</v>
          </cell>
        </row>
        <row r="6852">
          <cell r="B6852">
            <v>98532</v>
          </cell>
          <cell r="C6852" t="str">
            <v>PODA EM ALTURA DE ÁRVORE COM DIÂMETRO DE TRONCO MENOR QUE 0,20 M.AF_05/2018</v>
          </cell>
          <cell r="D6852" t="str">
            <v>UN</v>
          </cell>
          <cell r="E6852" t="str">
            <v>107,31</v>
          </cell>
        </row>
        <row r="6853">
          <cell r="B6853">
            <v>98533</v>
          </cell>
          <cell r="C6853" t="str">
            <v>PODA EM ALTURA DE ÁRVORE COM DIÂMETRO DE TRONCO MAIOR OU IGUAL A 0,20 M E MENOR QUE 0,40 M.AF_05/2018</v>
          </cell>
          <cell r="D6853" t="str">
            <v>UN</v>
          </cell>
          <cell r="E6853" t="str">
            <v>283,04</v>
          </cell>
        </row>
        <row r="6854">
          <cell r="B6854">
            <v>98534</v>
          </cell>
          <cell r="C6854" t="str">
            <v>PODA EM ALTURA DE ÁRVORE COM DIÂMETRO DE TRONCO MAIOR OU IGUAL A 0,40 M E MENOR QUE 0,60 M.AF_05/2018</v>
          </cell>
          <cell r="D6854" t="str">
            <v>UN</v>
          </cell>
          <cell r="E6854" t="str">
            <v>738,01</v>
          </cell>
        </row>
        <row r="6855">
          <cell r="B6855">
            <v>98535</v>
          </cell>
          <cell r="C6855" t="str">
            <v>PODA EM ALTURA DE ÁRVORE COM DIÂMETRO DE TRONCO MAIOR OU IGUAL A 0,60 M.AF_05/2018</v>
          </cell>
          <cell r="D6855" t="str">
            <v>UN</v>
          </cell>
          <cell r="E6855" t="str">
            <v>1.146,11</v>
          </cell>
        </row>
        <row r="6856">
          <cell r="B6856">
            <v>88238</v>
          </cell>
          <cell r="C6856" t="str">
            <v>AJUDANTE DE ARMADOR COM ENCARGOS COMPLEMENTARES</v>
          </cell>
          <cell r="D6856" t="str">
            <v>H</v>
          </cell>
          <cell r="E6856" t="str">
            <v>17,82</v>
          </cell>
        </row>
        <row r="6857">
          <cell r="B6857">
            <v>88239</v>
          </cell>
          <cell r="C6857" t="str">
            <v>AJUDANTE DE CARPINTEIRO COM ENCARGOS COMPLEMENTARES</v>
          </cell>
          <cell r="D6857" t="str">
            <v>H</v>
          </cell>
          <cell r="E6857" t="str">
            <v>18,79</v>
          </cell>
        </row>
        <row r="6858">
          <cell r="B6858">
            <v>88240</v>
          </cell>
          <cell r="C6858" t="str">
            <v>AJUDANTE DE ESTRUTURA METÁLICA COM ENCARGOS COMPLEMENTARES</v>
          </cell>
          <cell r="D6858" t="str">
            <v>H</v>
          </cell>
          <cell r="E6858" t="str">
            <v>13,11</v>
          </cell>
        </row>
        <row r="6859">
          <cell r="B6859">
            <v>88241</v>
          </cell>
          <cell r="C6859" t="str">
            <v>AJUDANTE DE OPERAÇÃO EM GERAL COM ENCARGOS COMPLEMENTARES</v>
          </cell>
          <cell r="D6859" t="str">
            <v>H</v>
          </cell>
          <cell r="E6859" t="str">
            <v>17,82</v>
          </cell>
        </row>
        <row r="6860">
          <cell r="B6860">
            <v>88242</v>
          </cell>
          <cell r="C6860" t="str">
            <v>AJUDANTE DE PEDREIRO COM ENCARGOS COMPLEMENTARES</v>
          </cell>
          <cell r="D6860" t="str">
            <v>H</v>
          </cell>
          <cell r="E6860" t="str">
            <v>17,85</v>
          </cell>
        </row>
        <row r="6861">
          <cell r="B6861">
            <v>88243</v>
          </cell>
          <cell r="C6861" t="str">
            <v>AJUDANTE ESPECIALIZADO COM ENCARGOS COMPLEMENTARES</v>
          </cell>
          <cell r="D6861" t="str">
            <v>H</v>
          </cell>
          <cell r="E6861" t="str">
            <v>18,78</v>
          </cell>
        </row>
        <row r="6862">
          <cell r="B6862">
            <v>88245</v>
          </cell>
          <cell r="C6862" t="str">
            <v>ARMADOR COM ENCARGOS COMPLEMENTARES</v>
          </cell>
          <cell r="D6862" t="str">
            <v>H</v>
          </cell>
          <cell r="E6862" t="str">
            <v>22,28</v>
          </cell>
        </row>
        <row r="6863">
          <cell r="B6863">
            <v>88246</v>
          </cell>
          <cell r="C6863" t="str">
            <v>ASSENTADOR DE TUBOS COM ENCARGOS COMPLEMENTARES</v>
          </cell>
          <cell r="D6863" t="str">
            <v>H</v>
          </cell>
          <cell r="E6863" t="str">
            <v>18,95</v>
          </cell>
        </row>
        <row r="6864">
          <cell r="B6864">
            <v>88247</v>
          </cell>
          <cell r="C6864" t="str">
            <v>AUXILIAR DE ELETRICISTA COM ENCARGOS COMPLEMENTARES</v>
          </cell>
          <cell r="D6864" t="str">
            <v>H</v>
          </cell>
          <cell r="E6864" t="str">
            <v>19,20</v>
          </cell>
        </row>
        <row r="6865">
          <cell r="B6865">
            <v>88248</v>
          </cell>
          <cell r="C6865" t="str">
            <v>AUXILIAR DE ENCANADOR OU BOMBEIRO HIDRÁULICO COM ENCARGOS COMPLEMENTARES</v>
          </cell>
          <cell r="D6865" t="str">
            <v>H</v>
          </cell>
          <cell r="E6865" t="str">
            <v>18,40</v>
          </cell>
        </row>
        <row r="6866">
          <cell r="B6866">
            <v>88249</v>
          </cell>
          <cell r="C6866" t="str">
            <v>AUXILIAR DE LABORATÓRIO COM ENCARGOS COMPLEMENTARES</v>
          </cell>
          <cell r="D6866" t="str">
            <v>H</v>
          </cell>
          <cell r="E6866" t="str">
            <v>23,25</v>
          </cell>
        </row>
        <row r="6867">
          <cell r="B6867">
            <v>88250</v>
          </cell>
          <cell r="C6867" t="str">
            <v>AUXILIAR DE MECÂNICO COM ENCARGOS COMPLEMENTARES</v>
          </cell>
          <cell r="D6867" t="str">
            <v>H</v>
          </cell>
          <cell r="E6867" t="str">
            <v>15,09</v>
          </cell>
        </row>
        <row r="6868">
          <cell r="B6868">
            <v>88251</v>
          </cell>
          <cell r="C6868" t="str">
            <v>AUXILIAR DE SERRALHEIRO COM ENCARGOS COMPLEMENTARES</v>
          </cell>
          <cell r="D6868" t="str">
            <v>H</v>
          </cell>
          <cell r="E6868" t="str">
            <v>18,88</v>
          </cell>
        </row>
        <row r="6869">
          <cell r="B6869">
            <v>88252</v>
          </cell>
          <cell r="C6869" t="str">
            <v>AUXILIAR DE SERVIÇOS GERAIS COM ENCARGOS COMPLEMENTARES</v>
          </cell>
          <cell r="D6869" t="str">
            <v>H</v>
          </cell>
          <cell r="E6869" t="str">
            <v>17,72</v>
          </cell>
        </row>
        <row r="6870">
          <cell r="B6870">
            <v>88253</v>
          </cell>
          <cell r="C6870" t="str">
            <v>AUXILIAR DE TOPÓGRAFO COM ENCARGOS COMPLEMENTARES</v>
          </cell>
          <cell r="D6870" t="str">
            <v>H</v>
          </cell>
          <cell r="E6870" t="str">
            <v>9,35</v>
          </cell>
        </row>
        <row r="6871">
          <cell r="B6871">
            <v>88255</v>
          </cell>
          <cell r="C6871" t="str">
            <v>AUXILIAR TÉCNICO DE ENGENHARIA COM ENCARGOS COMPLEMENTARES</v>
          </cell>
          <cell r="D6871" t="str">
            <v>H</v>
          </cell>
          <cell r="E6871" t="str">
            <v>25,21</v>
          </cell>
        </row>
        <row r="6872">
          <cell r="B6872">
            <v>88256</v>
          </cell>
          <cell r="C6872" t="str">
            <v>AZULEJISTA OU LADRILHISTA COM ENCARGOS COMPLEMENTARES</v>
          </cell>
          <cell r="D6872" t="str">
            <v>H</v>
          </cell>
          <cell r="E6872" t="str">
            <v>22,32</v>
          </cell>
        </row>
        <row r="6873">
          <cell r="B6873">
            <v>88257</v>
          </cell>
          <cell r="C6873" t="str">
            <v>BLASTER, DINAMITADOR OU CABO DE FOGO COM ENCARGOS COMPLEMENTARES</v>
          </cell>
          <cell r="D6873" t="str">
            <v>H</v>
          </cell>
          <cell r="E6873" t="str">
            <v>16,25</v>
          </cell>
        </row>
        <row r="6874">
          <cell r="B6874">
            <v>88258</v>
          </cell>
          <cell r="C6874" t="str">
            <v>CADASTRISTA DE REDES DE AGUA E ESGOTO COM ENCARGOS COMPLEMENTARES</v>
          </cell>
          <cell r="D6874" t="str">
            <v>H</v>
          </cell>
          <cell r="E6874" t="str">
            <v>15,38</v>
          </cell>
        </row>
        <row r="6875">
          <cell r="B6875">
            <v>88260</v>
          </cell>
          <cell r="C6875" t="str">
            <v>CALCETEIRO COM ENCARGOS COMPLEMENTARES</v>
          </cell>
          <cell r="D6875" t="str">
            <v>H</v>
          </cell>
          <cell r="E6875" t="str">
            <v>20,63</v>
          </cell>
        </row>
        <row r="6876">
          <cell r="B6876">
            <v>88261</v>
          </cell>
          <cell r="C6876" t="str">
            <v>CARPINTEIRO DE ESQUADRIA COM ENCARGOS COMPLEMENTARES</v>
          </cell>
          <cell r="D6876" t="str">
            <v>H</v>
          </cell>
          <cell r="E6876" t="str">
            <v>21,18</v>
          </cell>
        </row>
        <row r="6877">
          <cell r="B6877">
            <v>88262</v>
          </cell>
          <cell r="C6877" t="str">
            <v>CARPINTEIRO DE FORMAS COM ENCARGOS COMPLEMENTARES</v>
          </cell>
          <cell r="D6877" t="str">
            <v>H</v>
          </cell>
          <cell r="E6877" t="str">
            <v>22,16</v>
          </cell>
        </row>
        <row r="6878">
          <cell r="B6878">
            <v>88263</v>
          </cell>
          <cell r="C6878" t="str">
            <v>CAVOUQUEIRO OU OPERADOR PERFURATRIZ/ROMPEDOR COM ENCARGOS COMPLEMENTARES</v>
          </cell>
          <cell r="D6878" t="str">
            <v>H</v>
          </cell>
          <cell r="E6878" t="str">
            <v>14,52</v>
          </cell>
        </row>
        <row r="6879">
          <cell r="B6879">
            <v>88264</v>
          </cell>
          <cell r="C6879" t="str">
            <v>ELETRICISTA COM ENCARGOS COMPLEMENTARES</v>
          </cell>
          <cell r="D6879" t="str">
            <v>H</v>
          </cell>
          <cell r="E6879" t="str">
            <v>23,24</v>
          </cell>
        </row>
        <row r="6880">
          <cell r="B6880">
            <v>88265</v>
          </cell>
          <cell r="C6880" t="str">
            <v>ELETRICISTA INDUSTRIAL COM ENCARGOS COMPLEMENTARES</v>
          </cell>
          <cell r="D6880" t="str">
            <v>H</v>
          </cell>
          <cell r="E6880" t="str">
            <v>23,24</v>
          </cell>
        </row>
        <row r="6881">
          <cell r="B6881">
            <v>88266</v>
          </cell>
          <cell r="C6881" t="str">
            <v>ELETROTÉCNICO COM ENCARGOS COMPLEMENTARES</v>
          </cell>
          <cell r="D6881" t="str">
            <v>H</v>
          </cell>
          <cell r="E6881" t="str">
            <v>28,58</v>
          </cell>
        </row>
        <row r="6882">
          <cell r="B6882">
            <v>88267</v>
          </cell>
          <cell r="C6882" t="str">
            <v>ENCANADOR OU BOMBEIRO HIDRÁULICO COM ENCARGOS COMPLEMENTARES</v>
          </cell>
          <cell r="D6882" t="str">
            <v>H</v>
          </cell>
          <cell r="E6882" t="str">
            <v>22,37</v>
          </cell>
        </row>
        <row r="6883">
          <cell r="B6883">
            <v>88269</v>
          </cell>
          <cell r="C6883" t="str">
            <v>GESSEIRO COM ENCARGOS COMPLEMENTARES</v>
          </cell>
          <cell r="D6883" t="str">
            <v>H</v>
          </cell>
          <cell r="E6883" t="str">
            <v>21,49</v>
          </cell>
        </row>
        <row r="6884">
          <cell r="B6884">
            <v>88270</v>
          </cell>
          <cell r="C6884" t="str">
            <v>IMPERMEABILIZADOR COM ENCARGOS COMPLEMENTARES</v>
          </cell>
          <cell r="D6884" t="str">
            <v>H</v>
          </cell>
          <cell r="E6884" t="str">
            <v>20,26</v>
          </cell>
        </row>
        <row r="6885">
          <cell r="B6885">
            <v>88272</v>
          </cell>
          <cell r="C6885" t="str">
            <v>MACARIQUEIRO COM ENCARGOS COMPLEMENTARES</v>
          </cell>
          <cell r="D6885" t="str">
            <v>H</v>
          </cell>
          <cell r="E6885" t="str">
            <v>22,72</v>
          </cell>
        </row>
        <row r="6886">
          <cell r="B6886">
            <v>88273</v>
          </cell>
          <cell r="C6886" t="str">
            <v>MARCENEIRO COM ENCARGOS COMPLEMENTARES</v>
          </cell>
          <cell r="D6886" t="str">
            <v>H</v>
          </cell>
          <cell r="E6886" t="str">
            <v>20,92</v>
          </cell>
        </row>
        <row r="6887">
          <cell r="B6887">
            <v>88274</v>
          </cell>
          <cell r="C6887" t="str">
            <v>MARMORISTA/GRANITEIRO COM ENCARGOS COMPLEMENTARES</v>
          </cell>
          <cell r="D6887" t="str">
            <v>H</v>
          </cell>
          <cell r="E6887" t="str">
            <v>22,32</v>
          </cell>
        </row>
        <row r="6888">
          <cell r="B6888">
            <v>88275</v>
          </cell>
          <cell r="C6888" t="str">
            <v>MECÃNICO DE EQUIPAMENTOS PESADOS COM ENCARGOS COMPLEMENTARES</v>
          </cell>
          <cell r="D6888" t="str">
            <v>H</v>
          </cell>
          <cell r="E6888" t="str">
            <v>23,46</v>
          </cell>
        </row>
        <row r="6889">
          <cell r="B6889">
            <v>88277</v>
          </cell>
          <cell r="C6889" t="str">
            <v>MONTADOR (TUBO AÇO/EQUIPAMENTOS) COM ENCARGOS COMPLEMENTARES</v>
          </cell>
          <cell r="D6889" t="str">
            <v>H</v>
          </cell>
          <cell r="E6889" t="str">
            <v>17,20</v>
          </cell>
        </row>
        <row r="6890">
          <cell r="B6890">
            <v>88278</v>
          </cell>
          <cell r="C6890" t="str">
            <v>MONTADOR DE ESTRUTURA METÁLICA COM ENCARGOS COMPLEMENTARES</v>
          </cell>
          <cell r="D6890" t="str">
            <v>H</v>
          </cell>
          <cell r="E6890" t="str">
            <v>16,13</v>
          </cell>
        </row>
        <row r="6891">
          <cell r="B6891">
            <v>88279</v>
          </cell>
          <cell r="C6891" t="str">
            <v>MONTADOR ELETROMECÃNICO COM ENCARGOS COMPLEMENTARES</v>
          </cell>
          <cell r="D6891" t="str">
            <v>H</v>
          </cell>
          <cell r="E6891" t="str">
            <v>24,51</v>
          </cell>
        </row>
        <row r="6892">
          <cell r="B6892">
            <v>88281</v>
          </cell>
          <cell r="C6892" t="str">
            <v>MOTORISTA DE BASCULANTE COM ENCARGOS COMPLEMENTARES</v>
          </cell>
          <cell r="D6892" t="str">
            <v>H</v>
          </cell>
          <cell r="E6892" t="str">
            <v>17,25</v>
          </cell>
        </row>
        <row r="6893">
          <cell r="B6893">
            <v>88282</v>
          </cell>
          <cell r="C6893" t="str">
            <v>MOTORISTA DE CAMINHÃO COM ENCARGOS COMPLEMENTARES</v>
          </cell>
          <cell r="D6893" t="str">
            <v>H</v>
          </cell>
          <cell r="E6893" t="str">
            <v>18,04</v>
          </cell>
        </row>
        <row r="6894">
          <cell r="B6894">
            <v>88283</v>
          </cell>
          <cell r="C6894" t="str">
            <v>MOTORISTA DE CAMINHÃO E CARRETA COM ENCARGOS COMPLEMENTARES</v>
          </cell>
          <cell r="D6894" t="str">
            <v>H</v>
          </cell>
          <cell r="E6894" t="str">
            <v>22,82</v>
          </cell>
        </row>
        <row r="6895">
          <cell r="B6895">
            <v>88284</v>
          </cell>
          <cell r="C6895" t="str">
            <v>MOTORISTA DE VEIÍCULO LEVE COM ENCARGOS COMPLEMENTARES</v>
          </cell>
          <cell r="D6895" t="str">
            <v>H</v>
          </cell>
          <cell r="E6895" t="str">
            <v>17,01</v>
          </cell>
        </row>
        <row r="6896">
          <cell r="B6896">
            <v>88285</v>
          </cell>
          <cell r="C6896" t="str">
            <v>MOTORISTA DE VEÍCULO PESADO COM ENCARGOS COMPLEMENTARES</v>
          </cell>
          <cell r="D6896" t="str">
            <v>H</v>
          </cell>
          <cell r="E6896" t="str">
            <v>19,34</v>
          </cell>
        </row>
        <row r="6897">
          <cell r="B6897">
            <v>88286</v>
          </cell>
          <cell r="C6897" t="str">
            <v>MOTORISTA OPERADOR DE MUNCK COM ENCARGOS COMPLEMENTARES</v>
          </cell>
          <cell r="D6897" t="str">
            <v>H</v>
          </cell>
          <cell r="E6897" t="str">
            <v>20,63</v>
          </cell>
        </row>
        <row r="6898">
          <cell r="B6898">
            <v>88288</v>
          </cell>
          <cell r="C6898" t="str">
            <v>NIVELADOR COM ENCARGOS COMPLEMENTARES</v>
          </cell>
          <cell r="D6898" t="str">
            <v>H</v>
          </cell>
          <cell r="E6898" t="str">
            <v>11,50</v>
          </cell>
        </row>
        <row r="6899">
          <cell r="B6899">
            <v>88291</v>
          </cell>
          <cell r="C6899" t="str">
            <v>OPERADOR DE BETONEIRA (CAMINHÃO) COM ENCARGOS COMPLEMENTARES</v>
          </cell>
          <cell r="D6899" t="str">
            <v>H</v>
          </cell>
          <cell r="E6899" t="str">
            <v>16,67</v>
          </cell>
        </row>
        <row r="6900">
          <cell r="B6900">
            <v>88292</v>
          </cell>
          <cell r="C6900" t="str">
            <v>OPERADOR DE COMPRESSOR OU COMPRESSORISTA COM ENCARGOS COMPLEMENTARES</v>
          </cell>
          <cell r="D6900" t="str">
            <v>H</v>
          </cell>
          <cell r="E6900" t="str">
            <v>17,34</v>
          </cell>
        </row>
        <row r="6901">
          <cell r="B6901">
            <v>88293</v>
          </cell>
          <cell r="C6901" t="str">
            <v>OPERADOR DE DEMARCADORA DE FAIXAS COM ENCARGOS COMPLEMENTARES</v>
          </cell>
          <cell r="D6901" t="str">
            <v>H</v>
          </cell>
          <cell r="E6901" t="str">
            <v>19,65</v>
          </cell>
        </row>
        <row r="6902">
          <cell r="B6902">
            <v>88294</v>
          </cell>
          <cell r="C6902" t="str">
            <v>OPERADOR DE ESCAVADEIRA COM ENCARGOS COMPLEMENTARES</v>
          </cell>
          <cell r="D6902" t="str">
            <v>H</v>
          </cell>
          <cell r="E6902" t="str">
            <v>21,22</v>
          </cell>
        </row>
        <row r="6903">
          <cell r="B6903">
            <v>88295</v>
          </cell>
          <cell r="C6903" t="str">
            <v>OPERADOR DE GUINCHO COM ENCARGOS COMPLEMENTARES</v>
          </cell>
          <cell r="D6903" t="str">
            <v>H</v>
          </cell>
          <cell r="E6903" t="str">
            <v>16,37</v>
          </cell>
        </row>
        <row r="6904">
          <cell r="B6904">
            <v>88296</v>
          </cell>
          <cell r="C6904" t="str">
            <v>OPERADOR DE GUINDASTE COM ENCARGOS COMPLEMENTARES</v>
          </cell>
          <cell r="D6904" t="str">
            <v>H</v>
          </cell>
          <cell r="E6904" t="str">
            <v>16,43</v>
          </cell>
        </row>
        <row r="6905">
          <cell r="B6905">
            <v>88297</v>
          </cell>
          <cell r="C6905" t="str">
            <v>OPERADOR DE MÁQUINAS E EQUIPAMENTOS COM ENCARGOS COMPLEMENTARES</v>
          </cell>
          <cell r="D6905" t="str">
            <v>H</v>
          </cell>
          <cell r="E6905" t="str">
            <v>17,08</v>
          </cell>
        </row>
        <row r="6906">
          <cell r="B6906">
            <v>88298</v>
          </cell>
          <cell r="C6906" t="str">
            <v>OPERADOR DE MARTELETE OU MARTELETEIRO COM ENCARGOS COMPLEMENTARES</v>
          </cell>
          <cell r="D6906" t="str">
            <v>H</v>
          </cell>
          <cell r="E6906" t="str">
            <v>14,23</v>
          </cell>
        </row>
        <row r="6907">
          <cell r="B6907">
            <v>88299</v>
          </cell>
          <cell r="C6907" t="str">
            <v>OPERADOR DE MOTO-ESCREIPER COM ENCARGOS COMPLEMENTARES</v>
          </cell>
          <cell r="D6907" t="str">
            <v>H</v>
          </cell>
          <cell r="E6907" t="str">
            <v>19,91</v>
          </cell>
        </row>
        <row r="6908">
          <cell r="B6908">
            <v>88300</v>
          </cell>
          <cell r="C6908" t="str">
            <v>OPERADOR DE MOTONIVELADORA COM ENCARGOS COMPLEMENTARES</v>
          </cell>
          <cell r="D6908" t="str">
            <v>H</v>
          </cell>
          <cell r="E6908" t="str">
            <v>23,57</v>
          </cell>
        </row>
        <row r="6909">
          <cell r="B6909">
            <v>88301</v>
          </cell>
          <cell r="C6909" t="str">
            <v>OPERADOR DE PÁ CARREGADEIRA COM ENCARGOS COMPLEMENTARES</v>
          </cell>
          <cell r="D6909" t="str">
            <v>H</v>
          </cell>
          <cell r="E6909" t="str">
            <v>18,23</v>
          </cell>
        </row>
        <row r="6910">
          <cell r="B6910">
            <v>88302</v>
          </cell>
          <cell r="C6910" t="str">
            <v>OPERADOR DE PAVIMENTADORA COM ENCARGOS COMPLEMENTARES</v>
          </cell>
          <cell r="D6910" t="str">
            <v>H</v>
          </cell>
          <cell r="E6910" t="str">
            <v>20,44</v>
          </cell>
        </row>
        <row r="6911">
          <cell r="B6911">
            <v>88303</v>
          </cell>
          <cell r="C6911" t="str">
            <v>OPERADOR DE ROLO COMPACTADOR COM ENCARGOS COMPLEMENTARES</v>
          </cell>
          <cell r="D6911" t="str">
            <v>H</v>
          </cell>
          <cell r="E6911" t="str">
            <v>17,04</v>
          </cell>
        </row>
        <row r="6912">
          <cell r="B6912">
            <v>88304</v>
          </cell>
          <cell r="C6912" t="str">
            <v>OPERADOR DE USINA DE ASFALTO, DE SOLOS OU DE CONCRETO COM ENCARGOS COMPLEMENTARES</v>
          </cell>
          <cell r="D6912" t="str">
            <v>H</v>
          </cell>
          <cell r="E6912" t="str">
            <v>18,08</v>
          </cell>
        </row>
        <row r="6913">
          <cell r="B6913">
            <v>88306</v>
          </cell>
          <cell r="C6913" t="str">
            <v>OPERADOR JATO DE AREIA OU JATISTA COM ENCARGOS COMPLEMENTARES</v>
          </cell>
          <cell r="D6913" t="str">
            <v>H</v>
          </cell>
          <cell r="E6913" t="str">
            <v>19,37</v>
          </cell>
        </row>
        <row r="6914">
          <cell r="B6914">
            <v>88307</v>
          </cell>
          <cell r="C6914" t="str">
            <v>OPERADOR PARA BATE ESTACAS COM ENCARGOS COMPLEMENTARES</v>
          </cell>
          <cell r="D6914" t="str">
            <v>H</v>
          </cell>
          <cell r="E6914" t="str">
            <v>18,81</v>
          </cell>
        </row>
        <row r="6915">
          <cell r="B6915">
            <v>88308</v>
          </cell>
          <cell r="C6915" t="str">
            <v>PASTILHEIRO COM ENCARGOS COMPLEMENTARES</v>
          </cell>
          <cell r="D6915" t="str">
            <v>H</v>
          </cell>
          <cell r="E6915" t="str">
            <v>22,32</v>
          </cell>
        </row>
        <row r="6916">
          <cell r="B6916">
            <v>88309</v>
          </cell>
          <cell r="C6916" t="str">
            <v>PEDREIRO COM ENCARGOS COMPLEMENTARES</v>
          </cell>
          <cell r="D6916" t="str">
            <v>H</v>
          </cell>
          <cell r="E6916" t="str">
            <v>22,41</v>
          </cell>
        </row>
        <row r="6917">
          <cell r="B6917">
            <v>88310</v>
          </cell>
          <cell r="C6917" t="str">
            <v>PINTOR COM ENCARGOS COMPLEMENTARES</v>
          </cell>
          <cell r="D6917" t="str">
            <v>H</v>
          </cell>
          <cell r="E6917" t="str">
            <v>23,47</v>
          </cell>
        </row>
        <row r="6918">
          <cell r="B6918">
            <v>88311</v>
          </cell>
          <cell r="C6918" t="str">
            <v>PINTOR DE LETREIROS COM ENCARGOS COMPLEMENTARES</v>
          </cell>
          <cell r="D6918" t="str">
            <v>H</v>
          </cell>
          <cell r="E6918" t="str">
            <v>22,95</v>
          </cell>
        </row>
        <row r="6919">
          <cell r="B6919">
            <v>88312</v>
          </cell>
          <cell r="C6919" t="str">
            <v>PINTOR PARA TINTA EPÓXI COM ENCARGOS COMPLEMENTARES</v>
          </cell>
          <cell r="D6919" t="str">
            <v>H</v>
          </cell>
          <cell r="E6919" t="str">
            <v>23,47</v>
          </cell>
        </row>
        <row r="6920">
          <cell r="B6920">
            <v>88313</v>
          </cell>
          <cell r="C6920" t="str">
            <v>POCEIRO COM ENCARGOS COMPLEMENTARES</v>
          </cell>
          <cell r="D6920" t="str">
            <v>H</v>
          </cell>
          <cell r="E6920" t="str">
            <v>16,42</v>
          </cell>
        </row>
        <row r="6921">
          <cell r="B6921">
            <v>88314</v>
          </cell>
          <cell r="C6921" t="str">
            <v>RASTELEIRO COM ENCARGOS COMPLEMENTARES</v>
          </cell>
          <cell r="D6921" t="str">
            <v>H</v>
          </cell>
          <cell r="E6921" t="str">
            <v>15,03</v>
          </cell>
        </row>
        <row r="6922">
          <cell r="B6922">
            <v>88315</v>
          </cell>
          <cell r="C6922" t="str">
            <v>SERRALHEIRO COM ENCARGOS COMPLEMENTARES</v>
          </cell>
          <cell r="D6922" t="str">
            <v>H</v>
          </cell>
          <cell r="E6922" t="str">
            <v>22,28</v>
          </cell>
        </row>
        <row r="6923">
          <cell r="B6923">
            <v>88316</v>
          </cell>
          <cell r="C6923" t="str">
            <v>SERVENTE COM ENCARGOS COMPLEMENTARES</v>
          </cell>
          <cell r="D6923" t="str">
            <v>H</v>
          </cell>
          <cell r="E6923" t="str">
            <v>17,82</v>
          </cell>
        </row>
        <row r="6924">
          <cell r="B6924">
            <v>88317</v>
          </cell>
          <cell r="C6924" t="str">
            <v>SOLDADOR COM ENCARGOS COMPLEMENTARES</v>
          </cell>
          <cell r="D6924" t="str">
            <v>H</v>
          </cell>
          <cell r="E6924" t="str">
            <v>23,10</v>
          </cell>
        </row>
        <row r="6925">
          <cell r="B6925">
            <v>88318</v>
          </cell>
          <cell r="C6925" t="str">
            <v>SOLDADOR A (PARA SOLDA A SER TESTADA COM RAIOS "X") COM ENCARGOS COMPLEMENTARES</v>
          </cell>
          <cell r="D6925" t="str">
            <v>H</v>
          </cell>
          <cell r="E6925" t="str">
            <v>26,13</v>
          </cell>
        </row>
        <row r="6926">
          <cell r="B6926">
            <v>88320</v>
          </cell>
          <cell r="C6926" t="str">
            <v>TAQUEADOR OU TAQUEIRO COM ENCARGOS COMPLEMENTARES</v>
          </cell>
          <cell r="D6926" t="str">
            <v>H</v>
          </cell>
          <cell r="E6926" t="str">
            <v>22,16</v>
          </cell>
        </row>
        <row r="6927">
          <cell r="B6927">
            <v>88321</v>
          </cell>
          <cell r="C6927" t="str">
            <v>TÉCNICO DE LABORATÓRIO COM ENCARGOS COMPLEMENTARES</v>
          </cell>
          <cell r="D6927" t="str">
            <v>H</v>
          </cell>
          <cell r="E6927" t="str">
            <v>25,43</v>
          </cell>
        </row>
        <row r="6928">
          <cell r="B6928">
            <v>88322</v>
          </cell>
          <cell r="C6928" t="str">
            <v>TÉCNICO DE SONDAGEM COM ENCARGOS COMPLEMENTARES</v>
          </cell>
          <cell r="D6928" t="str">
            <v>H</v>
          </cell>
          <cell r="E6928" t="str">
            <v>24,66</v>
          </cell>
        </row>
        <row r="6929">
          <cell r="B6929">
            <v>88323</v>
          </cell>
          <cell r="C6929" t="str">
            <v>TELHADISTA COM ENCARGOS COMPLEMENTARES</v>
          </cell>
          <cell r="D6929" t="str">
            <v>H</v>
          </cell>
          <cell r="E6929" t="str">
            <v>21,93</v>
          </cell>
        </row>
        <row r="6930">
          <cell r="B6930">
            <v>88324</v>
          </cell>
          <cell r="C6930" t="str">
            <v>TRATORISTA COM ENCARGOS COMPLEMENTARES</v>
          </cell>
          <cell r="D6930" t="str">
            <v>H</v>
          </cell>
          <cell r="E6930" t="str">
            <v>17,17</v>
          </cell>
        </row>
        <row r="6931">
          <cell r="B6931">
            <v>88325</v>
          </cell>
          <cell r="C6931" t="str">
            <v>VIDRACEIRO COM ENCARGOS COMPLEMENTARES</v>
          </cell>
          <cell r="D6931" t="str">
            <v>H</v>
          </cell>
          <cell r="E6931" t="str">
            <v>19,90</v>
          </cell>
        </row>
        <row r="6932">
          <cell r="B6932">
            <v>88326</v>
          </cell>
          <cell r="C6932" t="str">
            <v>VIGIA NOTURNO COM ENCARGOS COMPLEMENTARES</v>
          </cell>
          <cell r="D6932" t="str">
            <v>H</v>
          </cell>
          <cell r="E6932" t="str">
            <v>22,43</v>
          </cell>
        </row>
        <row r="6933">
          <cell r="B6933">
            <v>88377</v>
          </cell>
          <cell r="C6933" t="str">
            <v>OPERADOR DE BETONEIRA ESTACIONÁRIA/MISTURADOR COM ENCARGOS COMPLEMENTARES</v>
          </cell>
          <cell r="D6933" t="str">
            <v>H</v>
          </cell>
          <cell r="E6933" t="str">
            <v>16,22</v>
          </cell>
        </row>
        <row r="6934">
          <cell r="B6934">
            <v>88441</v>
          </cell>
          <cell r="C6934" t="str">
            <v>JARDINEIRO COM ENCARGOS COMPLEMENTARES</v>
          </cell>
          <cell r="D6934" t="str">
            <v>H</v>
          </cell>
          <cell r="E6934" t="str">
            <v>19,36</v>
          </cell>
        </row>
        <row r="6935">
          <cell r="B6935">
            <v>88597</v>
          </cell>
          <cell r="C6935" t="str">
            <v>DESENHISTA DETALHISTA COM ENCARGOS COMPLEMENTARES</v>
          </cell>
          <cell r="D6935" t="str">
            <v>H</v>
          </cell>
          <cell r="E6935" t="str">
            <v>17,93</v>
          </cell>
        </row>
        <row r="6936">
          <cell r="B6936">
            <v>90766</v>
          </cell>
          <cell r="C6936" t="str">
            <v>ALMOXARIFE COM ENCARGOS COMPLEMENTARES</v>
          </cell>
          <cell r="D6936" t="str">
            <v>H</v>
          </cell>
          <cell r="E6936" t="str">
            <v>18,90</v>
          </cell>
        </row>
        <row r="6937">
          <cell r="B6937">
            <v>90767</v>
          </cell>
          <cell r="C6937" t="str">
            <v>APONTADOR OU APROPRIADOR COM ENCARGOS COMPLEMENTARES</v>
          </cell>
          <cell r="D6937" t="str">
            <v>H</v>
          </cell>
          <cell r="E6937" t="str">
            <v>19,68</v>
          </cell>
        </row>
        <row r="6938">
          <cell r="B6938">
            <v>90768</v>
          </cell>
          <cell r="C6938" t="str">
            <v>ARQUITETO DE OBRA JUNIOR COM ENCARGOS COMPLEMENTARES</v>
          </cell>
          <cell r="D6938" t="str">
            <v>H</v>
          </cell>
          <cell r="E6938" t="str">
            <v>69,14</v>
          </cell>
        </row>
        <row r="6939">
          <cell r="B6939">
            <v>90769</v>
          </cell>
          <cell r="C6939" t="str">
            <v>ARQUITETO DE OBRA PLENO COM ENCARGOS COMPLEMENTARES</v>
          </cell>
          <cell r="D6939" t="str">
            <v>H</v>
          </cell>
          <cell r="E6939" t="str">
            <v>97,57</v>
          </cell>
        </row>
        <row r="6940">
          <cell r="B6940">
            <v>90770</v>
          </cell>
          <cell r="C6940" t="str">
            <v>ARQUITETO DE OBRA SENIOR COM ENCARGOS COMPLEMENTARES</v>
          </cell>
          <cell r="D6940" t="str">
            <v>H</v>
          </cell>
          <cell r="E6940" t="str">
            <v>128,51</v>
          </cell>
        </row>
        <row r="6941">
          <cell r="B6941">
            <v>90771</v>
          </cell>
          <cell r="C6941" t="str">
            <v>AUXILIAR DE DESENHISTA COM ENCARGOS COMPLEMENTARES</v>
          </cell>
          <cell r="D6941" t="str">
            <v>H</v>
          </cell>
          <cell r="E6941" t="str">
            <v>12,72</v>
          </cell>
        </row>
        <row r="6942">
          <cell r="B6942">
            <v>90772</v>
          </cell>
          <cell r="C6942" t="str">
            <v>AUXILIAR DE ESCRITORIO COM ENCARGOS COMPLEMENTARES</v>
          </cell>
          <cell r="D6942" t="str">
            <v>H</v>
          </cell>
          <cell r="E6942" t="str">
            <v>15,04</v>
          </cell>
        </row>
        <row r="6943">
          <cell r="B6943">
            <v>90773</v>
          </cell>
          <cell r="C6943" t="str">
            <v>DESENHISTA COPISTA COM ENCARGOS COMPLEMENTARES</v>
          </cell>
          <cell r="D6943" t="str">
            <v>H</v>
          </cell>
          <cell r="E6943" t="str">
            <v>9,16</v>
          </cell>
        </row>
        <row r="6944">
          <cell r="B6944">
            <v>90775</v>
          </cell>
          <cell r="C6944" t="str">
            <v>DESENHISTA PROJETISTA COM ENCARGOS COMPLEMENTARES</v>
          </cell>
          <cell r="D6944" t="str">
            <v>H</v>
          </cell>
          <cell r="E6944" t="str">
            <v>19,25</v>
          </cell>
        </row>
        <row r="6945">
          <cell r="B6945">
            <v>90776</v>
          </cell>
          <cell r="C6945" t="str">
            <v>ENCARREGADO GERAL COM ENCARGOS COMPLEMENTARES</v>
          </cell>
          <cell r="D6945" t="str">
            <v>H</v>
          </cell>
          <cell r="E6945" t="str">
            <v>25,47</v>
          </cell>
        </row>
        <row r="6946">
          <cell r="B6946">
            <v>90777</v>
          </cell>
          <cell r="C6946" t="str">
            <v>ENGENHEIRO CIVIL DE OBRA JUNIOR COM ENCARGOS COMPLEMENTARES</v>
          </cell>
          <cell r="D6946" t="str">
            <v>H</v>
          </cell>
          <cell r="E6946" t="str">
            <v>93,77</v>
          </cell>
        </row>
        <row r="6947">
          <cell r="B6947">
            <v>90778</v>
          </cell>
          <cell r="C6947" t="str">
            <v>ENGENHEIRO CIVIL DE OBRA PLENO COM ENCARGOS COMPLEMENTARES</v>
          </cell>
          <cell r="D6947" t="str">
            <v>H</v>
          </cell>
          <cell r="E6947" t="str">
            <v>106,50</v>
          </cell>
        </row>
        <row r="6948">
          <cell r="B6948">
            <v>90779</v>
          </cell>
          <cell r="C6948" t="str">
            <v>ENGENHEIRO CIVIL DE OBRA SENIOR COM ENCARGOS COMPLEMENTARES</v>
          </cell>
          <cell r="D6948" t="str">
            <v>H</v>
          </cell>
          <cell r="E6948" t="str">
            <v>145,03</v>
          </cell>
        </row>
        <row r="6949">
          <cell r="B6949">
            <v>90780</v>
          </cell>
          <cell r="C6949" t="str">
            <v>MESTRE DE OBRAS COM ENCARGOS COMPLEMENTARES</v>
          </cell>
          <cell r="D6949" t="str">
            <v>H</v>
          </cell>
          <cell r="E6949" t="str">
            <v>37,60</v>
          </cell>
        </row>
        <row r="6950">
          <cell r="B6950">
            <v>90781</v>
          </cell>
          <cell r="C6950" t="str">
            <v>TOPOGRAFO COM ENCARGOS COMPLEMENTARES</v>
          </cell>
          <cell r="D6950" t="str">
            <v>H</v>
          </cell>
          <cell r="E6950" t="str">
            <v>18,89</v>
          </cell>
        </row>
        <row r="6951">
          <cell r="B6951">
            <v>91677</v>
          </cell>
          <cell r="C6951" t="str">
            <v>ENGENHEIRO ELETRICISTA COM ENCARGOS COMPLEMENTARES</v>
          </cell>
          <cell r="D6951" t="str">
            <v>H</v>
          </cell>
          <cell r="E6951" t="str">
            <v>90,84</v>
          </cell>
        </row>
        <row r="6952">
          <cell r="B6952">
            <v>91678</v>
          </cell>
          <cell r="C6952" t="str">
            <v>ENGENHEIRO SANITARISTA COM ENCARGOS COMPLEMENTARES</v>
          </cell>
          <cell r="D6952" t="str">
            <v>H</v>
          </cell>
          <cell r="E6952" t="str">
            <v>87,94</v>
          </cell>
        </row>
        <row r="6953">
          <cell r="B6953">
            <v>93558</v>
          </cell>
          <cell r="C6953" t="str">
            <v>MOTORISTA DE CAMINHAO COM ENCARGOS COMPLEMENTARES</v>
          </cell>
          <cell r="D6953" t="str">
            <v>MES</v>
          </cell>
          <cell r="E6953" t="str">
            <v>3.232,62</v>
          </cell>
        </row>
        <row r="6954">
          <cell r="B6954">
            <v>93559</v>
          </cell>
          <cell r="C6954" t="str">
            <v>DESENHISTA DETALHISTA COM ENCARGOS COMPLEMENTARES</v>
          </cell>
          <cell r="D6954" t="str">
            <v>MES</v>
          </cell>
          <cell r="E6954" t="str">
            <v>3.188,50</v>
          </cell>
        </row>
        <row r="6955">
          <cell r="B6955">
            <v>93560</v>
          </cell>
          <cell r="C6955" t="str">
            <v>DESENHISTA COPISTA COM ENCARGOS COMPLEMENTARES</v>
          </cell>
          <cell r="D6955" t="str">
            <v>MES</v>
          </cell>
          <cell r="E6955" t="str">
            <v>1.639,12</v>
          </cell>
        </row>
        <row r="6956">
          <cell r="B6956">
            <v>93561</v>
          </cell>
          <cell r="C6956" t="str">
            <v>DESENHISTA PROJETISTA COM ENCARGOS COMPLEMENTARES</v>
          </cell>
          <cell r="D6956" t="str">
            <v>MES</v>
          </cell>
          <cell r="E6956" t="str">
            <v>3.421,88</v>
          </cell>
        </row>
        <row r="6957">
          <cell r="B6957">
            <v>93562</v>
          </cell>
          <cell r="C6957" t="str">
            <v>AUXILIAR DE DESENHISTA COM ENCARGOS COMPLEMENTARES</v>
          </cell>
          <cell r="D6957" t="str">
            <v>MES</v>
          </cell>
          <cell r="E6957" t="str">
            <v>2.267,27</v>
          </cell>
        </row>
        <row r="6958">
          <cell r="B6958">
            <v>93563</v>
          </cell>
          <cell r="C6958" t="str">
            <v>ALMOXARIFE COM ENCARGOS COMPLEMENTARES</v>
          </cell>
          <cell r="D6958" t="str">
            <v>MES</v>
          </cell>
          <cell r="E6958" t="str">
            <v>3.355,48</v>
          </cell>
        </row>
        <row r="6959">
          <cell r="B6959">
            <v>93564</v>
          </cell>
          <cell r="C6959" t="str">
            <v>APONTADOR OU APROPRIADOR COM ENCARGOS COMPLEMENTARES</v>
          </cell>
          <cell r="D6959" t="str">
            <v>MES</v>
          </cell>
          <cell r="E6959" t="str">
            <v>3.486,61</v>
          </cell>
        </row>
        <row r="6960">
          <cell r="B6960">
            <v>93565</v>
          </cell>
          <cell r="C6960" t="str">
            <v>ENGENHEIRO CIVIL DE OBRA JUNIOR COM ENCARGOS COMPLEMENTARES</v>
          </cell>
          <cell r="D6960" t="str">
            <v>MES</v>
          </cell>
          <cell r="E6960" t="str">
            <v>16.537,74</v>
          </cell>
        </row>
        <row r="6961">
          <cell r="B6961">
            <v>93566</v>
          </cell>
          <cell r="C6961" t="str">
            <v>AUXILIAR DE ESCRITORIO COM ENCARGOS COMPLEMENTARES</v>
          </cell>
          <cell r="D6961" t="str">
            <v>MES</v>
          </cell>
          <cell r="E6961" t="str">
            <v>2.678,00</v>
          </cell>
        </row>
        <row r="6962">
          <cell r="B6962">
            <v>93567</v>
          </cell>
          <cell r="C6962" t="str">
            <v>ENGENHEIRO CIVIL DE OBRA PLENO COM ENCARGOS COMPLEMENTARES</v>
          </cell>
          <cell r="D6962" t="str">
            <v>MES</v>
          </cell>
          <cell r="E6962" t="str">
            <v>18.783,32</v>
          </cell>
        </row>
        <row r="6963">
          <cell r="B6963">
            <v>93568</v>
          </cell>
          <cell r="C6963" t="str">
            <v>ENGENHEIRO CIVIL DE OBRA SENIOR COM ENCARGOS COMPLEMENTARES</v>
          </cell>
          <cell r="D6963" t="str">
            <v>MES</v>
          </cell>
          <cell r="E6963" t="str">
            <v>25.570,03</v>
          </cell>
        </row>
        <row r="6964">
          <cell r="B6964">
            <v>93569</v>
          </cell>
          <cell r="C6964" t="str">
            <v>ARQUITETO JUNIOR COM ENCARGOS COMPLEMENTARES</v>
          </cell>
          <cell r="D6964" t="str">
            <v>MES</v>
          </cell>
          <cell r="E6964" t="str">
            <v>12.218,63</v>
          </cell>
        </row>
        <row r="6965">
          <cell r="B6965">
            <v>93570</v>
          </cell>
          <cell r="C6965" t="str">
            <v>ARQUITETO PLENO COM ENCARGOS COMPLEMENTARES</v>
          </cell>
          <cell r="D6965" t="str">
            <v>MES</v>
          </cell>
          <cell r="E6965" t="str">
            <v>17.233,79</v>
          </cell>
        </row>
        <row r="6966">
          <cell r="B6966">
            <v>93571</v>
          </cell>
          <cell r="C6966" t="str">
            <v>ARQUITETO SENIOR COM ENCARGOS COMPLEMENTARES</v>
          </cell>
          <cell r="D6966" t="str">
            <v>MES</v>
          </cell>
          <cell r="E6966" t="str">
            <v>22.691,33</v>
          </cell>
        </row>
        <row r="6967">
          <cell r="B6967">
            <v>93572</v>
          </cell>
          <cell r="C6967" t="str">
            <v>ENCARREGADO GERAL DE OBRAS COM ENCARGOS COMPLEMENTARES</v>
          </cell>
          <cell r="D6967" t="str">
            <v>MES</v>
          </cell>
          <cell r="E6967" t="str">
            <v>4.507,94</v>
          </cell>
        </row>
        <row r="6968">
          <cell r="B6968">
            <v>94295</v>
          </cell>
          <cell r="C6968" t="str">
            <v>MESTRE DE OBRAS COM ENCARGOS COMPLEMENTARES</v>
          </cell>
          <cell r="D6968" t="str">
            <v>MES</v>
          </cell>
          <cell r="E6968" t="str">
            <v>6.642,24</v>
          </cell>
        </row>
        <row r="6969">
          <cell r="B6969">
            <v>94296</v>
          </cell>
          <cell r="C6969" t="str">
            <v>TOPOGRAFO COM ENCARGOS COMPLEMENTARES</v>
          </cell>
          <cell r="D6969" t="str">
            <v>MES</v>
          </cell>
          <cell r="E6969" t="str">
            <v>3.352,25</v>
          </cell>
        </row>
        <row r="6970">
          <cell r="B6970">
            <v>95308</v>
          </cell>
          <cell r="C6970" t="str">
            <v>CURSO DE CAPACITAÇÃO PARA AJUDANTE DE ARMADOR (ENCARGOS COMPLEMENTARES) - HORISTA</v>
          </cell>
          <cell r="D6970" t="str">
            <v>H</v>
          </cell>
          <cell r="E6970" t="str">
            <v>0,12</v>
          </cell>
        </row>
        <row r="6971">
          <cell r="B6971">
            <v>95309</v>
          </cell>
          <cell r="C6971" t="str">
            <v>CURSO DE CAPACITAÇÃO PARA AJUDANTE DE CARPINTEIRO (ENCARGOS COMPLEMENTARES) - HORISTA</v>
          </cell>
          <cell r="D6971" t="str">
            <v>H</v>
          </cell>
          <cell r="E6971" t="str">
            <v>0,16</v>
          </cell>
        </row>
        <row r="6972">
          <cell r="B6972">
            <v>95310</v>
          </cell>
          <cell r="C6972" t="str">
            <v>CURSO DE CAPACITAÇÃO PARA AJUDANTE DE ESTRUTURA METÁLICA (ENCARGOS COMPLEMENTARES) - HORISTA</v>
          </cell>
          <cell r="D6972" t="str">
            <v>H</v>
          </cell>
          <cell r="E6972" t="str">
            <v>0,08</v>
          </cell>
        </row>
        <row r="6973">
          <cell r="B6973">
            <v>95311</v>
          </cell>
          <cell r="C6973" t="str">
            <v>CURSO DE CAPACITAÇÃO PARA AJUDANTE DE OPERAÇÃO EM GERAL (ENCARGOS COMPLEMENTARES) - HORISTA</v>
          </cell>
          <cell r="D6973" t="str">
            <v>H</v>
          </cell>
          <cell r="E6973" t="str">
            <v>0,12</v>
          </cell>
        </row>
        <row r="6974">
          <cell r="B6974">
            <v>95312</v>
          </cell>
          <cell r="C6974" t="str">
            <v>CURSO DE CAPACITAÇÃO PARA AJUDANTE DE PEDREIRO (ENCARGOS COMPLEMENTARES) - HORISTA</v>
          </cell>
          <cell r="D6974" t="str">
            <v>H</v>
          </cell>
          <cell r="E6974" t="str">
            <v>0,15</v>
          </cell>
        </row>
        <row r="6975">
          <cell r="B6975">
            <v>95313</v>
          </cell>
          <cell r="C6975" t="str">
            <v>CURSO DE CAPACITAÇÃO PARA AJUDANTE ESPECIALIZADO (ENCARGOS COMPLEMENTARES) - HORISTA</v>
          </cell>
          <cell r="D6975" t="str">
            <v>H</v>
          </cell>
          <cell r="E6975" t="str">
            <v>0,13</v>
          </cell>
        </row>
        <row r="6976">
          <cell r="B6976">
            <v>95314</v>
          </cell>
          <cell r="C6976" t="str">
            <v>CURSO DE CAPACITAÇÃO PARA ARMADOR (ENCARGOS COMPLEMENTARES) - HORISTA</v>
          </cell>
          <cell r="D6976" t="str">
            <v>H</v>
          </cell>
          <cell r="E6976" t="str">
            <v>0,16</v>
          </cell>
        </row>
        <row r="6977">
          <cell r="B6977">
            <v>95315</v>
          </cell>
          <cell r="C6977" t="str">
            <v>CURSO DE CAPACITAÇÃO PARA ASSENTADOR DE TUBOS (ENCARGOS COMPLEMENTARES) - HORISTA</v>
          </cell>
          <cell r="D6977" t="str">
            <v>H</v>
          </cell>
          <cell r="E6977" t="str">
            <v>0,17</v>
          </cell>
        </row>
        <row r="6978">
          <cell r="B6978">
            <v>95316</v>
          </cell>
          <cell r="C6978" t="str">
            <v>CURSO DE CAPACITAÇÃO PARA AUXILIAR DE ELETRICISTA (ENCARGOS COMPLEMENTARES) - HORISTA</v>
          </cell>
          <cell r="D6978" t="str">
            <v>H</v>
          </cell>
          <cell r="E6978" t="str">
            <v>0,41</v>
          </cell>
        </row>
        <row r="6979">
          <cell r="B6979">
            <v>95317</v>
          </cell>
          <cell r="C6979" t="str">
            <v>CURSO DE CAPACITAÇÃO PARA AUXILIAR DE ENCANADOR OU BOMBEIRO HIDRÁULICO (ENCARGOS COMPLEMENTARES) - HORISTA</v>
          </cell>
          <cell r="D6979" t="str">
            <v>H</v>
          </cell>
          <cell r="E6979" t="str">
            <v>0,20</v>
          </cell>
        </row>
        <row r="6980">
          <cell r="B6980">
            <v>95318</v>
          </cell>
          <cell r="C6980" t="str">
            <v>CURSO DE CAPACITAÇÃO PARA AUXILIAR DE LABORATÓRIO (ENCARGOS COMPLEMENTARES) - HORISTA</v>
          </cell>
          <cell r="D6980" t="str">
            <v>H</v>
          </cell>
          <cell r="E6980" t="str">
            <v>0,14</v>
          </cell>
        </row>
        <row r="6981">
          <cell r="B6981">
            <v>95319</v>
          </cell>
          <cell r="C6981" t="str">
            <v>CURSO DE CAPACITAÇÃO PARA AUXILIAR DE MECÂNICO (ENCARGOS COMPLEMENTARES) - HORISTA</v>
          </cell>
          <cell r="D6981" t="str">
            <v>H</v>
          </cell>
          <cell r="E6981" t="str">
            <v>0,10</v>
          </cell>
        </row>
        <row r="6982">
          <cell r="B6982">
            <v>95320</v>
          </cell>
          <cell r="C6982" t="str">
            <v>CURSO DE CAPACITAÇÃO PARA AUXILIAR DE SERRALHEIRO (ENCARGOS COMPLEMENTARES) - HORISTA</v>
          </cell>
          <cell r="D6982" t="str">
            <v>H</v>
          </cell>
          <cell r="E6982" t="str">
            <v>0,13</v>
          </cell>
        </row>
        <row r="6983">
          <cell r="B6983">
            <v>95321</v>
          </cell>
          <cell r="C6983" t="str">
            <v>CURSO DE CAPACITAÇÃO PARA AUXILIAR DE SERVIÇOS GERAIS (ENCARGOS COMPLEMENTARES) - HORISTA</v>
          </cell>
          <cell r="D6983" t="str">
            <v>H</v>
          </cell>
          <cell r="E6983" t="str">
            <v>0,12</v>
          </cell>
        </row>
        <row r="6984">
          <cell r="B6984">
            <v>95322</v>
          </cell>
          <cell r="C6984" t="str">
            <v>CURSO DE CAPACITAÇÃO PARA AUXILIAR DE TOPÓGRAFO (ENCARGOS COMPLEMENTARES) - HORISTA</v>
          </cell>
          <cell r="D6984" t="str">
            <v>H</v>
          </cell>
          <cell r="E6984" t="str">
            <v>0,05</v>
          </cell>
        </row>
        <row r="6985">
          <cell r="B6985">
            <v>95323</v>
          </cell>
          <cell r="C6985" t="str">
            <v>CURSO DE CAPACITAÇÃO PARA AUXILIAR TÉCNICO DE ENGENHARIA (ENCARGOS COMPLEMENTARES) - HORISTA</v>
          </cell>
          <cell r="D6985" t="str">
            <v>H</v>
          </cell>
          <cell r="E6985" t="str">
            <v>0,15</v>
          </cell>
        </row>
        <row r="6986">
          <cell r="B6986">
            <v>95324</v>
          </cell>
          <cell r="C6986" t="str">
            <v>CURSO DE CAPACITAÇÃO PARA AZULEJISTA OU LADRILHISTA (ENCARGOS COMPLEMENTARES) - HORISTA</v>
          </cell>
          <cell r="D6986" t="str">
            <v>H</v>
          </cell>
          <cell r="E6986" t="str">
            <v>0,20</v>
          </cell>
        </row>
        <row r="6987">
          <cell r="B6987">
            <v>95325</v>
          </cell>
          <cell r="C6987" t="str">
            <v>CURSO DE CAPACITAÇÃO PARA BLASTER, DINAMITADOR OU CABO DE FOGO (ENCARGOS COMPLEMENTARES) - HORISTA</v>
          </cell>
          <cell r="D6987" t="str">
            <v>H</v>
          </cell>
          <cell r="E6987" t="str">
            <v>0,17</v>
          </cell>
        </row>
        <row r="6988">
          <cell r="B6988">
            <v>95326</v>
          </cell>
          <cell r="C6988" t="str">
            <v>CURSO DE CAPACITAÇÃO PARA CADASTRISTA DE REDES DE AGUA E ESGOTO (ENCARGOS COMPLEMENTARES) - HORISTA</v>
          </cell>
          <cell r="D6988" t="str">
            <v>H</v>
          </cell>
          <cell r="E6988" t="str">
            <v>0,05</v>
          </cell>
        </row>
        <row r="6989">
          <cell r="B6989">
            <v>95328</v>
          </cell>
          <cell r="C6989" t="str">
            <v>CURSO DE CAPACITAÇÃO PARA CALCETEIRO (ENCARGOS COMPLEMENTARES) - HORISTA</v>
          </cell>
          <cell r="D6989" t="str">
            <v>H</v>
          </cell>
          <cell r="E6989" t="str">
            <v>0,14</v>
          </cell>
        </row>
        <row r="6990">
          <cell r="B6990">
            <v>95329</v>
          </cell>
          <cell r="C6990" t="str">
            <v>CURSO DE CAPACITAÇÃO PARA CARPINTEIRO DE ESQUADRIA (ENCARGOS COMPLEMENTARES) - HORISTA</v>
          </cell>
          <cell r="D6990" t="str">
            <v>H</v>
          </cell>
          <cell r="E6990" t="str">
            <v>0,19</v>
          </cell>
        </row>
        <row r="6991">
          <cell r="B6991">
            <v>95330</v>
          </cell>
          <cell r="C6991" t="str">
            <v>CURSO DE CAPACITAÇÃO PARA CARPINTEIRO DE FÔRMAS (ENCARGOS COMPLEMENTARES) - HORISTA</v>
          </cell>
          <cell r="D6991" t="str">
            <v>H</v>
          </cell>
          <cell r="E6991" t="str">
            <v>0,16</v>
          </cell>
        </row>
        <row r="6992">
          <cell r="B6992">
            <v>95331</v>
          </cell>
          <cell r="C6992" t="str">
            <v>CURSO DE CAPACITAÇÃO PARA CAVOUQUEIRO OU OPERADOR PERFURATRIZ/ROMPEDOR (ENCARGOS COMPLEMENTARES) - HORISTA</v>
          </cell>
          <cell r="D6992" t="str">
            <v>H</v>
          </cell>
          <cell r="E6992" t="str">
            <v>0,09</v>
          </cell>
        </row>
        <row r="6993">
          <cell r="B6993">
            <v>95332</v>
          </cell>
          <cell r="C6993" t="str">
            <v>CURSO DE CAPACITAÇÃO PARA ELETRICISTA (ENCARGOS COMPLEMENTARES) - HORISTA</v>
          </cell>
          <cell r="D6993" t="str">
            <v>H</v>
          </cell>
          <cell r="E6993" t="str">
            <v>0,53</v>
          </cell>
        </row>
        <row r="6994">
          <cell r="B6994">
            <v>95333</v>
          </cell>
          <cell r="C6994" t="str">
            <v>CURSO DE CAPACITAÇÃO PARA ELETRICISTA INDUSTRIAL (ENCARGOS COMPLEMENTARES) - HORISTA</v>
          </cell>
          <cell r="D6994" t="str">
            <v>H</v>
          </cell>
          <cell r="E6994" t="str">
            <v>0,53</v>
          </cell>
        </row>
        <row r="6995">
          <cell r="B6995">
            <v>95334</v>
          </cell>
          <cell r="C6995" t="str">
            <v>CURSO DE CAPACITAÇÃO PARA ELETROTÉCNICO (ENCARGOS COMPLEMENTARES) - HORISTA</v>
          </cell>
          <cell r="D6995" t="str">
            <v>H</v>
          </cell>
          <cell r="E6995" t="str">
            <v>0,57</v>
          </cell>
        </row>
        <row r="6996">
          <cell r="B6996">
            <v>95335</v>
          </cell>
          <cell r="C6996" t="str">
            <v>CURSO DE CAPACITAÇÃO PARA ENCANADOR OU BOMBEIRO HIDRÁULICO (ENCARGOS COMPLEMENTARES) - HORISTA</v>
          </cell>
          <cell r="D6996" t="str">
            <v>H</v>
          </cell>
          <cell r="E6996" t="str">
            <v>0,25</v>
          </cell>
        </row>
        <row r="6997">
          <cell r="B6997">
            <v>95337</v>
          </cell>
          <cell r="C6997" t="str">
            <v>CURSO DE CAPACITAÇÃO PARA GESSEIRO (ENCARGOS COMPLEMENTARES) - HORISTA</v>
          </cell>
          <cell r="D6997" t="str">
            <v>H</v>
          </cell>
          <cell r="E6997" t="str">
            <v>0,15</v>
          </cell>
        </row>
        <row r="6998">
          <cell r="B6998">
            <v>95338</v>
          </cell>
          <cell r="C6998" t="str">
            <v>CURSO DE CAPACITAÇÃO PARA IMPERMEABILIZADOR (ENCARGOS COMPLEMENTARES) - HORISTA</v>
          </cell>
          <cell r="D6998" t="str">
            <v>H</v>
          </cell>
          <cell r="E6998" t="str">
            <v>0,25</v>
          </cell>
        </row>
        <row r="6999">
          <cell r="B6999">
            <v>95339</v>
          </cell>
          <cell r="C6999" t="str">
            <v>CURSO DE CAPACITAÇÃO PARA MAÇARIQUEIRO (ENCARGOS COMPLEMENTARES) - HORISTA</v>
          </cell>
          <cell r="D6999" t="str">
            <v>H</v>
          </cell>
          <cell r="E6999" t="str">
            <v>0,24</v>
          </cell>
        </row>
        <row r="7000">
          <cell r="B7000">
            <v>95340</v>
          </cell>
          <cell r="C7000" t="str">
            <v>CURSO DE CAPACITAÇÃO PARA MARCENEIRO (ENCARGOS COMPLEMENTARES) - HORISTA</v>
          </cell>
          <cell r="D7000" t="str">
            <v>H</v>
          </cell>
          <cell r="E7000" t="str">
            <v>0,19</v>
          </cell>
        </row>
        <row r="7001">
          <cell r="B7001">
            <v>95341</v>
          </cell>
          <cell r="C7001" t="str">
            <v>CURSO DE CAPACITAÇÃO PARA MARMORISTA/GRANITEIRO (ENCARGOS COMPLEMENTARES) - HORISTA</v>
          </cell>
          <cell r="D7001" t="str">
            <v>H</v>
          </cell>
          <cell r="E7001" t="str">
            <v>0,20</v>
          </cell>
        </row>
        <row r="7002">
          <cell r="B7002">
            <v>95342</v>
          </cell>
          <cell r="C7002" t="str">
            <v>CURSO DE CAPACITAÇÃO PARA MECÂNICO DE EQUIPAMENTOS PESADOS (ENCARGOS COMPLEMENTARES) - HORISTA</v>
          </cell>
          <cell r="D7002" t="str">
            <v>H</v>
          </cell>
          <cell r="E7002" t="str">
            <v>0,11</v>
          </cell>
        </row>
        <row r="7003">
          <cell r="B7003">
            <v>95343</v>
          </cell>
          <cell r="C7003" t="str">
            <v>CURSO DE CAPACITAÇÃO PARA MONTADOR  DE TUBO AÇO/EQUIPAMENTOS (ENCARGOS COMPLEMENTARES) - HORISTA</v>
          </cell>
          <cell r="D7003" t="str">
            <v>H</v>
          </cell>
          <cell r="E7003" t="str">
            <v>0,15</v>
          </cell>
        </row>
        <row r="7004">
          <cell r="B7004">
            <v>95344</v>
          </cell>
          <cell r="C7004" t="str">
            <v>CURSO DE CAPACITAÇÃO PARA MONTADOR DE ESTRUTURA METÁLICA (ENCARGOS COMPLEMENTARES) - HORISTA</v>
          </cell>
          <cell r="D7004" t="str">
            <v>H</v>
          </cell>
          <cell r="E7004" t="str">
            <v>0,11</v>
          </cell>
        </row>
        <row r="7005">
          <cell r="B7005">
            <v>95345</v>
          </cell>
          <cell r="C7005" t="str">
            <v>CURSO DE CAPACITAÇÃO PARA MONTADOR ELETROMECÂNICO (ENCARGOS COMPLEMENTARES) - HORISTA</v>
          </cell>
          <cell r="D7005" t="str">
            <v>H</v>
          </cell>
          <cell r="E7005" t="str">
            <v>0,47</v>
          </cell>
        </row>
        <row r="7006">
          <cell r="B7006">
            <v>95346</v>
          </cell>
          <cell r="C7006" t="str">
            <v>CURSO DE CAPACITAÇÃO PARA MOTORISTA DE BASCULANTE (ENCARGOS COMPLEMENTARES) - HORISTA</v>
          </cell>
          <cell r="D7006" t="str">
            <v>H</v>
          </cell>
          <cell r="E7006" t="str">
            <v>0,05</v>
          </cell>
        </row>
        <row r="7007">
          <cell r="B7007">
            <v>95347</v>
          </cell>
          <cell r="C7007" t="str">
            <v>CURSO DE CAPACITAÇÃO PARA MOTORISTA DE CAMINHÃO (ENCARGOS COMPLEMENTARES) - HORISTA</v>
          </cell>
          <cell r="D7007" t="str">
            <v>H</v>
          </cell>
          <cell r="E7007" t="str">
            <v>0,05</v>
          </cell>
        </row>
        <row r="7008">
          <cell r="B7008">
            <v>95348</v>
          </cell>
          <cell r="C7008" t="str">
            <v>CURSO DE CAPACITAÇÃO PARA MOTORISTA DE CAMINHÃO E CARRETA (ENCARGOS COMPLEMENTARES) - HORISTA</v>
          </cell>
          <cell r="D7008" t="str">
            <v>H</v>
          </cell>
          <cell r="E7008" t="str">
            <v>0,07</v>
          </cell>
        </row>
        <row r="7009">
          <cell r="B7009">
            <v>95349</v>
          </cell>
          <cell r="C7009" t="str">
            <v>CURSO DE CAPACITAÇÃO PARA MOTORISTA DE VEÍCULO LEVE (ENCARGOS COMPLEMENTARES) - HORISTA</v>
          </cell>
          <cell r="D7009" t="str">
            <v>H</v>
          </cell>
          <cell r="E7009" t="str">
            <v>0,05</v>
          </cell>
        </row>
        <row r="7010">
          <cell r="B7010">
            <v>95350</v>
          </cell>
          <cell r="C7010" t="str">
            <v>CURSO DE CAPACITAÇÃO PARA MOTORISTA DE VEÍCULO PESADO (ENCARGOS COMPLEMENTARES) - HORISTA</v>
          </cell>
          <cell r="D7010" t="str">
            <v>H</v>
          </cell>
          <cell r="E7010" t="str">
            <v>0,06</v>
          </cell>
        </row>
        <row r="7011">
          <cell r="B7011">
            <v>95351</v>
          </cell>
          <cell r="C7011" t="str">
            <v>CURSO DE CAPACITAÇÃO PARA MOTORISTA OPERADOR DE MUNCK (ENCARGOS COMPLEMENTARES) - HORISTA</v>
          </cell>
          <cell r="D7011" t="str">
            <v>H</v>
          </cell>
          <cell r="E7011" t="str">
            <v>0,22</v>
          </cell>
        </row>
        <row r="7012">
          <cell r="B7012">
            <v>95352</v>
          </cell>
          <cell r="C7012" t="str">
            <v>CURSO DE CAPACITAÇÃO PARA NIVELADOR (ENCARGOS COMPLEMENTARES) - HORISTA</v>
          </cell>
          <cell r="D7012" t="str">
            <v>H</v>
          </cell>
          <cell r="E7012" t="str">
            <v>0,06</v>
          </cell>
        </row>
        <row r="7013">
          <cell r="B7013">
            <v>95354</v>
          </cell>
          <cell r="C7013" t="str">
            <v>CURSO DE CAPACITAÇÃO PARA OPERADOR DE BETONEIRA (CAMINHÃO) (ENCARGOS COMPLEMENTARES) - HORISTA</v>
          </cell>
          <cell r="D7013" t="str">
            <v>H</v>
          </cell>
          <cell r="E7013" t="str">
            <v>0,08</v>
          </cell>
        </row>
        <row r="7014">
          <cell r="B7014">
            <v>95355</v>
          </cell>
          <cell r="C7014" t="str">
            <v>CURSO DE CAPACITAÇÃO PARA OPERADOR DE COMPRESSOR OU COMPRESSORISTA (ENCARGOS COMPLEMENTARES) - HORISTA</v>
          </cell>
          <cell r="D7014" t="str">
            <v>H</v>
          </cell>
          <cell r="E7014" t="str">
            <v>0,08</v>
          </cell>
        </row>
        <row r="7015">
          <cell r="B7015">
            <v>95356</v>
          </cell>
          <cell r="C7015" t="str">
            <v>CURSO DE CAPACITAÇÃO PARA OPERADOR DE DEMARCADORA DE FAIXAS (ENCARGOS COMPLEMENTARES) - HORISTA</v>
          </cell>
          <cell r="D7015" t="str">
            <v>H</v>
          </cell>
          <cell r="E7015" t="str">
            <v>0,10</v>
          </cell>
        </row>
        <row r="7016">
          <cell r="B7016">
            <v>95357</v>
          </cell>
          <cell r="C7016" t="str">
            <v>CURSO DE CAPACITAÇÃO PARA OPERADOR DE ESCAVADEIRA (ENCARGOS COMPLEMENTARES) - HORISTA</v>
          </cell>
          <cell r="D7016" t="str">
            <v>H</v>
          </cell>
          <cell r="E7016" t="str">
            <v>0,16</v>
          </cell>
        </row>
        <row r="7017">
          <cell r="B7017">
            <v>95358</v>
          </cell>
          <cell r="C7017" t="str">
            <v>CURSO DE CAPACITAÇÃO PARA OPERADOR DE GUINCHO (ENCARGOS COMPLEMENTARES) - HORISTA</v>
          </cell>
          <cell r="D7017" t="str">
            <v>H</v>
          </cell>
          <cell r="E7017" t="str">
            <v>0,16</v>
          </cell>
        </row>
        <row r="7018">
          <cell r="B7018">
            <v>95359</v>
          </cell>
          <cell r="C7018" t="str">
            <v>CURSO DE CAPACITAÇÃO PARA OPERADOR DE GUINDASTE (ENCARGOS COMPLEMENTARES) - HORISTA</v>
          </cell>
          <cell r="D7018" t="str">
            <v>H</v>
          </cell>
          <cell r="E7018" t="str">
            <v>0,16</v>
          </cell>
        </row>
        <row r="7019">
          <cell r="B7019">
            <v>95360</v>
          </cell>
          <cell r="C7019" t="str">
            <v>CURSO DE CAPACITAÇÃO PARA OPERADOR DE MÁQUINAS E EQUIPAMENTOS (ENCARGOS COMPLEMENTARES) - HORISTA</v>
          </cell>
          <cell r="D7019" t="str">
            <v>H</v>
          </cell>
          <cell r="E7019" t="str">
            <v>0,12</v>
          </cell>
        </row>
        <row r="7020">
          <cell r="B7020">
            <v>95361</v>
          </cell>
          <cell r="C7020" t="str">
            <v>CURSO DE CAPACITAÇÃO PARA OPERADOR DE MARTELETE OU MARTELETEIRO (ENCARGOS COMPLEMENTARES) - HORISTA</v>
          </cell>
          <cell r="D7020" t="str">
            <v>H</v>
          </cell>
          <cell r="E7020" t="str">
            <v>0,06</v>
          </cell>
        </row>
        <row r="7021">
          <cell r="B7021">
            <v>95362</v>
          </cell>
          <cell r="C7021" t="str">
            <v>CURSO DE CAPACITAÇÃO PARA OPERADOR DE MOTO-ESCREIPER (ENCARGOS COMPLEMENTARES) - HORISTA</v>
          </cell>
          <cell r="D7021" t="str">
            <v>H</v>
          </cell>
          <cell r="E7021" t="str">
            <v>0,10</v>
          </cell>
        </row>
        <row r="7022">
          <cell r="B7022">
            <v>95363</v>
          </cell>
          <cell r="C7022" t="str">
            <v>CURSO DE CAPACITAÇÃO PARA OPERADOR DE MOTONIVELADORA (ENCARGOS COMPLEMENTARES) - HORISTA</v>
          </cell>
          <cell r="D7022" t="str">
            <v>H</v>
          </cell>
          <cell r="E7022" t="str">
            <v>0,13</v>
          </cell>
        </row>
        <row r="7023">
          <cell r="B7023">
            <v>95364</v>
          </cell>
          <cell r="C7023" t="str">
            <v>CURSO DE CAPACITAÇÃO PARA OPERADOR DE PÁ CARREGADEIRA (ENCARGOS COMPLEMENTARES) - HORISTA</v>
          </cell>
          <cell r="D7023" t="str">
            <v>H</v>
          </cell>
          <cell r="E7023" t="str">
            <v>0,09</v>
          </cell>
        </row>
        <row r="7024">
          <cell r="B7024">
            <v>95365</v>
          </cell>
          <cell r="C7024" t="str">
            <v>CURSO DE CAPACITAÇÃO PARA OPERADOR DE PAVIMENTADORA (ENCARGOS COMPLEMENTARES) - HORISTA</v>
          </cell>
          <cell r="D7024" t="str">
            <v>H</v>
          </cell>
          <cell r="E7024" t="str">
            <v>0,11</v>
          </cell>
        </row>
        <row r="7025">
          <cell r="B7025">
            <v>95366</v>
          </cell>
          <cell r="C7025" t="str">
            <v>CURSO DE CAPACITAÇÃO PARA OPERADOR DE ROLO COMPACTADOR (ENCARGOS COMPLEMENTARES) - HORISTA</v>
          </cell>
          <cell r="D7025" t="str">
            <v>H</v>
          </cell>
          <cell r="E7025" t="str">
            <v>0,08</v>
          </cell>
        </row>
        <row r="7026">
          <cell r="B7026">
            <v>95367</v>
          </cell>
          <cell r="C7026" t="str">
            <v>CURSO DE CAPACITAÇÃO PARA OPERADOR DE USINA DE ASFALTO, DE SOLOS OU DE CONCRETO (ENCARGOS COMPLEMENTARES) - HORISTA</v>
          </cell>
          <cell r="D7026" t="str">
            <v>H</v>
          </cell>
          <cell r="E7026" t="str">
            <v>0,09</v>
          </cell>
        </row>
        <row r="7027">
          <cell r="B7027">
            <v>95368</v>
          </cell>
          <cell r="C7027" t="str">
            <v>CURSO DE CAPACITAÇÃO PARA OPERADOR JATO DE AREIA OU JATISTA (ENCARGOS COMPLEMENTARES) - HORISTA</v>
          </cell>
          <cell r="D7027" t="str">
            <v>H</v>
          </cell>
          <cell r="E7027" t="str">
            <v>0,14</v>
          </cell>
        </row>
        <row r="7028">
          <cell r="B7028">
            <v>95369</v>
          </cell>
          <cell r="C7028" t="str">
            <v>CURSO DE CAPACITAÇÃO PARA OPERADOR PARA BATE ESTACAS (ENCARGOS COMPLEMENTARES) - HORISTA</v>
          </cell>
          <cell r="D7028" t="str">
            <v>H</v>
          </cell>
          <cell r="E7028" t="str">
            <v>0,09</v>
          </cell>
        </row>
        <row r="7029">
          <cell r="B7029">
            <v>95370</v>
          </cell>
          <cell r="C7029" t="str">
            <v>CURSO DE CAPACITAÇÃO PARA PASTILHEIRO (ENCARGOS COMPLEMENTARES) - HORISTA</v>
          </cell>
          <cell r="D7029" t="str">
            <v>H</v>
          </cell>
          <cell r="E7029" t="str">
            <v>0,20</v>
          </cell>
        </row>
        <row r="7030">
          <cell r="B7030">
            <v>95371</v>
          </cell>
          <cell r="C7030" t="str">
            <v>CURSO DE CAPACITAÇÃO PARA PEDREIRO (ENCARGOS COMPLEMENTARES) - HORISTA</v>
          </cell>
          <cell r="D7030" t="str">
            <v>H</v>
          </cell>
          <cell r="E7030" t="str">
            <v>0,29</v>
          </cell>
        </row>
        <row r="7031">
          <cell r="B7031">
            <v>95372</v>
          </cell>
          <cell r="C7031" t="str">
            <v>CURSO DE CAPACITAÇÃO PARA PINTOR (ENCARGOS COMPLEMENTARES) - HORISTA</v>
          </cell>
          <cell r="D7031" t="str">
            <v>H</v>
          </cell>
          <cell r="E7031" t="str">
            <v>0,20</v>
          </cell>
        </row>
        <row r="7032">
          <cell r="B7032">
            <v>95373</v>
          </cell>
          <cell r="C7032" t="str">
            <v>CURSO DE CAPACITAÇÃO PARA PINTOR DE LETREIROS (ENCARGOS COMPLEMENTARES) - HORISTA</v>
          </cell>
          <cell r="D7032" t="str">
            <v>H</v>
          </cell>
          <cell r="E7032" t="str">
            <v>0,20</v>
          </cell>
        </row>
        <row r="7033">
          <cell r="B7033">
            <v>95374</v>
          </cell>
          <cell r="C7033" t="str">
            <v>CURSO DE CAPACITAÇÃO PARA PINTOR PARA TINTA EPÓXI (ENCARGOS COMPLEMENTARES) - HORISTA</v>
          </cell>
          <cell r="D7033" t="str">
            <v>H</v>
          </cell>
          <cell r="E7033" t="str">
            <v>0,20</v>
          </cell>
        </row>
        <row r="7034">
          <cell r="B7034">
            <v>95375</v>
          </cell>
          <cell r="C7034" t="str">
            <v>CURSO DE CAPACITAÇÃO PARA POCEIRO (ENCARGOS COMPLEMENTARES) - HORISTA</v>
          </cell>
          <cell r="D7034" t="str">
            <v>H</v>
          </cell>
          <cell r="E7034" t="str">
            <v>0,21</v>
          </cell>
        </row>
        <row r="7035">
          <cell r="B7035">
            <v>95376</v>
          </cell>
          <cell r="C7035" t="str">
            <v>CURSO DE CAPACITAÇÃO PARA RASTELEIRO (ENCARGOS COMPLEMENTARES) - HORISTA</v>
          </cell>
          <cell r="D7035" t="str">
            <v>H</v>
          </cell>
          <cell r="E7035" t="str">
            <v>0,04</v>
          </cell>
        </row>
        <row r="7036">
          <cell r="B7036">
            <v>95377</v>
          </cell>
          <cell r="C7036" t="str">
            <v>CURSO DE CAPACITAÇÃO PARA SERRALHEIRO (ENCARGOS COMPLEMENTARES) - HORISTA</v>
          </cell>
          <cell r="D7036" t="str">
            <v>H</v>
          </cell>
          <cell r="E7036" t="str">
            <v>0,16</v>
          </cell>
        </row>
        <row r="7037">
          <cell r="B7037">
            <v>95378</v>
          </cell>
          <cell r="C7037" t="str">
            <v>CURSO DE CAPACITAÇÃO PARA SERVENTE (ENCARGOS COMPLEMENTARES) - HORISTA</v>
          </cell>
          <cell r="D7037" t="str">
            <v>H</v>
          </cell>
          <cell r="E7037" t="str">
            <v>0,22</v>
          </cell>
        </row>
        <row r="7038">
          <cell r="B7038">
            <v>95379</v>
          </cell>
          <cell r="C7038" t="str">
            <v>CURSO DE CAPACITAÇÃO PARA SOLDADOR (ENCARGOS COMPLEMENTARES) - HORISTA</v>
          </cell>
          <cell r="D7038" t="str">
            <v>H</v>
          </cell>
          <cell r="E7038" t="str">
            <v>0,16</v>
          </cell>
        </row>
        <row r="7039">
          <cell r="B7039">
            <v>95380</v>
          </cell>
          <cell r="C7039" t="str">
            <v>CURSO DE CAPACITAÇÃO PARA SOLDADOR A (PARA SOLDA A SER TESTADA COM RAIOS  X ) (ENCARGOS COMPLEMENTARES) - HORISTA</v>
          </cell>
          <cell r="D7039" t="str">
            <v>H</v>
          </cell>
          <cell r="E7039" t="str">
            <v>0,19</v>
          </cell>
        </row>
        <row r="7040">
          <cell r="B7040">
            <v>95382</v>
          </cell>
          <cell r="C7040" t="str">
            <v>CURSO DE CAPACITAÇÃO PARA TAQUEADOR OU TAQUEIRO (ENCARGOS COMPLEMENTARES) - HORISTA</v>
          </cell>
          <cell r="D7040" t="str">
            <v>H</v>
          </cell>
          <cell r="E7040" t="str">
            <v>0,16</v>
          </cell>
        </row>
        <row r="7041">
          <cell r="B7041">
            <v>95383</v>
          </cell>
          <cell r="C7041" t="str">
            <v>CURSO DE CAPACITAÇÃO PARA TÉCNICO DE LABORATÓRIO (ENCARGOS COMPLEMENTARES) - HORISTA</v>
          </cell>
          <cell r="D7041" t="str">
            <v>H</v>
          </cell>
          <cell r="E7041" t="str">
            <v>0,15</v>
          </cell>
        </row>
        <row r="7042">
          <cell r="B7042">
            <v>95384</v>
          </cell>
          <cell r="C7042" t="str">
            <v>CURSO DE CAPACITAÇÃO PARA TÉCNICO DE SONDAGEM (ENCARGOS COMPLEMENTARES) - HORISTA</v>
          </cell>
          <cell r="D7042" t="str">
            <v>H</v>
          </cell>
          <cell r="E7042" t="str">
            <v>0,21</v>
          </cell>
        </row>
        <row r="7043">
          <cell r="B7043">
            <v>95385</v>
          </cell>
          <cell r="C7043" t="str">
            <v>CURSO DE CAPACITAÇÃO PARA TELHADISTA (ENCARGOS COMPLEMENTARES) - HORISTA</v>
          </cell>
          <cell r="D7043" t="str">
            <v>H</v>
          </cell>
          <cell r="E7043" t="str">
            <v>0,15</v>
          </cell>
        </row>
        <row r="7044">
          <cell r="B7044">
            <v>95386</v>
          </cell>
          <cell r="C7044" t="str">
            <v>CURSO DE CAPACITAÇÃO PARA TRATORISTA (ENCARGOS COMPLEMENTARES) - HORISTA</v>
          </cell>
          <cell r="D7044" t="str">
            <v>H</v>
          </cell>
          <cell r="E7044" t="str">
            <v>0,12</v>
          </cell>
        </row>
        <row r="7045">
          <cell r="B7045">
            <v>95387</v>
          </cell>
          <cell r="C7045" t="str">
            <v>CURSO DE CAPACITAÇÃO PARA VIDRACEIRO (ENCARGOS COMPLEMENTARES) - HORISTA</v>
          </cell>
          <cell r="D7045" t="str">
            <v>H</v>
          </cell>
          <cell r="E7045" t="str">
            <v>0,17</v>
          </cell>
        </row>
        <row r="7046">
          <cell r="B7046">
            <v>95388</v>
          </cell>
          <cell r="C7046" t="str">
            <v>CURSO DE CAPACITAÇÃO PARA VIGIA NOTURNO (ENCARGOS COMPLEMENTARES) - HORISTA</v>
          </cell>
          <cell r="D7046" t="str">
            <v>H</v>
          </cell>
          <cell r="E7046" t="str">
            <v>0,07</v>
          </cell>
        </row>
        <row r="7047">
          <cell r="B7047">
            <v>95389</v>
          </cell>
          <cell r="C7047" t="str">
            <v>CURSO DE CAPACITAÇÃO PARA OPERADOR DE BETONEIRA ESTACIONÁRIA/MISTURADOR (ENCARGOS COMPLEMENTARES) - HORISTA</v>
          </cell>
          <cell r="D7047" t="str">
            <v>H</v>
          </cell>
          <cell r="E7047" t="str">
            <v>0,08</v>
          </cell>
        </row>
        <row r="7048">
          <cell r="B7048">
            <v>95390</v>
          </cell>
          <cell r="C7048" t="str">
            <v>CURSO DE CAPACITAÇÃO PARA JARDINEIRO (ENCARGOS COMPLEMENTARES) - HORISTA</v>
          </cell>
          <cell r="D7048" t="str">
            <v>H</v>
          </cell>
          <cell r="E7048" t="str">
            <v>0,05</v>
          </cell>
        </row>
        <row r="7049">
          <cell r="B7049">
            <v>95391</v>
          </cell>
          <cell r="C7049" t="str">
            <v>CURSO DE CAPACITAÇÃO PARA DESENHISTA DETALHISTA (ENCARGOS COMPLEMENTARES) - HORISTA</v>
          </cell>
          <cell r="D7049" t="str">
            <v>H</v>
          </cell>
          <cell r="E7049" t="str">
            <v>0,06</v>
          </cell>
        </row>
        <row r="7050">
          <cell r="B7050">
            <v>95392</v>
          </cell>
          <cell r="C7050" t="str">
            <v>CURSO DE CAPACITAÇÃO PARA ALMOXARIFE (ENCARGOS COMPLEMENTARES) - HORISTA</v>
          </cell>
          <cell r="D7050" t="str">
            <v>H</v>
          </cell>
          <cell r="E7050" t="str">
            <v>0,07</v>
          </cell>
        </row>
        <row r="7051">
          <cell r="B7051">
            <v>95393</v>
          </cell>
          <cell r="C7051" t="str">
            <v>CURSO DE CAPACITAÇÃO PARA APONTADOR OU APROPRIADOR (ENCARGOS COMPLEMENTARES) - HORISTA</v>
          </cell>
          <cell r="D7051" t="str">
            <v>H</v>
          </cell>
          <cell r="E7051" t="str">
            <v>0,30</v>
          </cell>
        </row>
        <row r="7052">
          <cell r="B7052">
            <v>95394</v>
          </cell>
          <cell r="C7052" t="str">
            <v>CURSO DE CAPACITAÇÃO PARA ARQUITETO DE OBRA JÚNIOR (ENCARGOS COMPLEMENTARES) - HORISTA</v>
          </cell>
          <cell r="D7052" t="str">
            <v>H</v>
          </cell>
          <cell r="E7052" t="str">
            <v>0,44</v>
          </cell>
        </row>
        <row r="7053">
          <cell r="B7053">
            <v>95395</v>
          </cell>
          <cell r="C7053" t="str">
            <v>CURSO DE CAPACITAÇÃO PARA ARQUITETO DE OBRA PLENO (ENCARGOS COMPLEMENTARES) - HORISTA</v>
          </cell>
          <cell r="D7053" t="str">
            <v>H</v>
          </cell>
          <cell r="E7053" t="str">
            <v>0,63</v>
          </cell>
        </row>
        <row r="7054">
          <cell r="B7054">
            <v>95396</v>
          </cell>
          <cell r="C7054" t="str">
            <v>CURSO DE CAPACITAÇÃO PARA ARQUITETO DE OBRA SÊNIOR (ENCARGOS COMPLEMENTARES) - HORISTA</v>
          </cell>
          <cell r="D7054" t="str">
            <v>H</v>
          </cell>
          <cell r="E7054" t="str">
            <v>0,84</v>
          </cell>
        </row>
        <row r="7055">
          <cell r="B7055">
            <v>95397</v>
          </cell>
          <cell r="C7055" t="str">
            <v>CURSO DE CAPACITAÇÃO PARA AUXILIAR DE DESENHISTA (ENCARGOS COMPLEMENTARES) - HORISTA</v>
          </cell>
          <cell r="D7055" t="str">
            <v>H</v>
          </cell>
          <cell r="E7055" t="str">
            <v>0,04</v>
          </cell>
        </row>
        <row r="7056">
          <cell r="B7056">
            <v>95398</v>
          </cell>
          <cell r="C7056" t="str">
            <v>CURSO DE CAPACITAÇÃO PARA AUXILIAR DE ESCRITÓRIO (ENCARGOS COMPLEMENTARES) - HORISTA</v>
          </cell>
          <cell r="D7056" t="str">
            <v>H</v>
          </cell>
          <cell r="E7056" t="str">
            <v>0,05</v>
          </cell>
        </row>
        <row r="7057">
          <cell r="B7057">
            <v>95399</v>
          </cell>
          <cell r="C7057" t="str">
            <v>CURSO DE CAPACITAÇÃO PARA DESENHISTA COPISTA (ENCARGOS COMPLEMENTARES) - HORISTA</v>
          </cell>
          <cell r="D7057" t="str">
            <v>H</v>
          </cell>
          <cell r="E7057" t="str">
            <v>0,03</v>
          </cell>
        </row>
        <row r="7058">
          <cell r="B7058">
            <v>95400</v>
          </cell>
          <cell r="C7058" t="str">
            <v>CURSO DE CAPACITAÇÃO PARA DESENHISTA PROJETISTA (ENCARGOS COMPLEMENTARES) - HORISTA</v>
          </cell>
          <cell r="D7058" t="str">
            <v>H</v>
          </cell>
          <cell r="E7058" t="str">
            <v>0,07</v>
          </cell>
        </row>
        <row r="7059">
          <cell r="B7059">
            <v>95401</v>
          </cell>
          <cell r="C7059" t="str">
            <v>CURSO DE CAPACITAÇÃO PARA ENCARREGADO GERAL (ENCARGOS COMPLEMENTARES) - HORISTA</v>
          </cell>
          <cell r="D7059" t="str">
            <v>H</v>
          </cell>
          <cell r="E7059" t="str">
            <v>0,39</v>
          </cell>
        </row>
        <row r="7060">
          <cell r="B7060">
            <v>95402</v>
          </cell>
          <cell r="C7060" t="str">
            <v>CURSO DE CAPACITAÇÃO PARA ENGENHEIRO CIVIL DE OBRA JÚNIOR (ENCARGOS COMPLEMENTARES) - HORISTA</v>
          </cell>
          <cell r="D7060" t="str">
            <v>H</v>
          </cell>
          <cell r="E7060" t="str">
            <v>1,09</v>
          </cell>
        </row>
        <row r="7061">
          <cell r="B7061">
            <v>95403</v>
          </cell>
          <cell r="C7061" t="str">
            <v>CURSO DE CAPACITAÇÃO PARA ENGENHEIRO CIVIL DE OBRA PLENO (ENCARGOS COMPLEMENTARES) - HORISTA</v>
          </cell>
          <cell r="D7061" t="str">
            <v>H</v>
          </cell>
          <cell r="E7061" t="str">
            <v>1,24</v>
          </cell>
        </row>
        <row r="7062">
          <cell r="B7062">
            <v>95404</v>
          </cell>
          <cell r="C7062" t="str">
            <v>CURSO DE CAPACITAÇÃO PARA ENGENHEIRO CIVIL DE OBRA SÊNIOR (ENCARGOS COMPLEMENTARES) - HORISTA</v>
          </cell>
          <cell r="D7062" t="str">
            <v>H</v>
          </cell>
          <cell r="E7062" t="str">
            <v>1,70</v>
          </cell>
        </row>
        <row r="7063">
          <cell r="B7063">
            <v>95405</v>
          </cell>
          <cell r="C7063" t="str">
            <v>CURSO DE CAPACITAÇÃO PARA MESTRE DE OBRAS (ENCARGOS COMPLEMENTARES) - HORISTA</v>
          </cell>
          <cell r="D7063" t="str">
            <v>H</v>
          </cell>
          <cell r="E7063" t="str">
            <v>0,60</v>
          </cell>
        </row>
        <row r="7064">
          <cell r="B7064">
            <v>95406</v>
          </cell>
          <cell r="C7064" t="str">
            <v>CURSO DE CAPACITAÇÃO PARA TOPÓGRAFO (ENCARGOS COMPLEMENTARES) - HORISTA</v>
          </cell>
          <cell r="D7064" t="str">
            <v>H</v>
          </cell>
          <cell r="E7064" t="str">
            <v>0,11</v>
          </cell>
        </row>
        <row r="7065">
          <cell r="B7065">
            <v>95407</v>
          </cell>
          <cell r="C7065" t="str">
            <v>CURSO DE CAPACITAÇÃO PARA ENGENHEIRO ELETRICISTA (ENCARGOS COMPLEMENTARES) - HORISTA</v>
          </cell>
          <cell r="D7065" t="str">
            <v>H</v>
          </cell>
          <cell r="E7065" t="str">
            <v>2,39</v>
          </cell>
        </row>
        <row r="7066">
          <cell r="B7066">
            <v>95408</v>
          </cell>
          <cell r="C7066" t="str">
            <v>CURSO DE CAPACITAÇÃO  PARA MOTORISTA DE CAMINHÃO (ENCARGOS COMPLEMENTARES) - MENSALISTA</v>
          </cell>
          <cell r="D7066" t="str">
            <v>MES</v>
          </cell>
          <cell r="E7066" t="str">
            <v>7,75</v>
          </cell>
        </row>
        <row r="7067">
          <cell r="B7067">
            <v>95409</v>
          </cell>
          <cell r="C7067" t="str">
            <v>CURSO DE CAPACITAÇÃO PARA DESENHISTA DETALHISTA (ENCARGOS COMPLEMENTARES) - MENSALISTA</v>
          </cell>
          <cell r="D7067" t="str">
            <v>MES</v>
          </cell>
          <cell r="E7067" t="str">
            <v>8,94</v>
          </cell>
        </row>
        <row r="7068">
          <cell r="B7068">
            <v>95410</v>
          </cell>
          <cell r="C7068" t="str">
            <v>CURSO DE CAPACITAÇÃO PARA DESENHISTA COPISTA (ENCARGOS COMPLEMENTARES) - MENSALISTA</v>
          </cell>
          <cell r="D7068" t="str">
            <v>MES</v>
          </cell>
          <cell r="E7068" t="str">
            <v>4,15</v>
          </cell>
        </row>
        <row r="7069">
          <cell r="B7069">
            <v>95411</v>
          </cell>
          <cell r="C7069" t="str">
            <v>CURSO DE CAPACITAÇÃO PARA DESENHISTA PROJETISTA (ENCARGOS COMPLEMENTARES) - MENSALISTA</v>
          </cell>
          <cell r="D7069" t="str">
            <v>MES</v>
          </cell>
          <cell r="E7069" t="str">
            <v>9,66</v>
          </cell>
        </row>
        <row r="7070">
          <cell r="B7070">
            <v>95412</v>
          </cell>
          <cell r="C7070" t="str">
            <v>CURSO DE CAPACITAÇÃO PARA AUXILIAR DE DESENHISTA (ENCARGOS COMPLEMENTARES) - MENSALISTA</v>
          </cell>
          <cell r="D7070" t="str">
            <v>MES</v>
          </cell>
          <cell r="E7070" t="str">
            <v>6,09</v>
          </cell>
        </row>
        <row r="7071">
          <cell r="B7071">
            <v>95413</v>
          </cell>
          <cell r="C7071" t="str">
            <v>CURSO DE CAPACITAÇÃO PARA ALMOXARIFE (ENCARGOS COMPLEMENTARES) - MENSALISTA</v>
          </cell>
          <cell r="D7071" t="str">
            <v>MES</v>
          </cell>
          <cell r="E7071" t="str">
            <v>9,43</v>
          </cell>
        </row>
        <row r="7072">
          <cell r="B7072">
            <v>95414</v>
          </cell>
          <cell r="C7072" t="str">
            <v>CURSO DE CAPACITAÇÃO PARA APONTADOR OU APROPRIADOR (ENCARGOS COMPLEMENTARES) - MENSALISTA</v>
          </cell>
          <cell r="D7072" t="str">
            <v>MES</v>
          </cell>
          <cell r="E7072" t="str">
            <v>41,15</v>
          </cell>
        </row>
        <row r="7073">
          <cell r="B7073">
            <v>95415</v>
          </cell>
          <cell r="C7073" t="str">
            <v>CURSO DE CAPACITAÇÃO PARA ENGENHEIRO CIVIL DE OBRA JÚNIOR (ENCARGOS COMPLEMENTARES) - MENSALISTA</v>
          </cell>
          <cell r="D7073" t="str">
            <v>MES</v>
          </cell>
          <cell r="E7073" t="str">
            <v>146,52</v>
          </cell>
        </row>
        <row r="7074">
          <cell r="B7074">
            <v>95416</v>
          </cell>
          <cell r="C7074" t="str">
            <v>CURSO DE CAPACITAÇÃO PARA AUXILIAR DE ESCRITÓRIO (ENCARGOS COMPLEMENTARES) - MENSALISTA</v>
          </cell>
          <cell r="D7074" t="str">
            <v>MES</v>
          </cell>
          <cell r="E7074" t="str">
            <v>7,33</v>
          </cell>
        </row>
        <row r="7075">
          <cell r="B7075">
            <v>95417</v>
          </cell>
          <cell r="C7075" t="str">
            <v>CURSO DE CAPACITAÇÃO PARA ENGENHEIRO CIVIL DE OBRA PLENO (ENCARGOS COMPLEMENTARES) - MENSALISTA</v>
          </cell>
          <cell r="D7075" t="str">
            <v>MES</v>
          </cell>
          <cell r="E7075" t="str">
            <v>166,77</v>
          </cell>
        </row>
        <row r="7076">
          <cell r="B7076">
            <v>95418</v>
          </cell>
          <cell r="C7076" t="str">
            <v>CURSO DE CAPACITAÇÃO PARA ENGENHEIRO CIVIL DE OBRA SÊNIOR (ENCARGOS COMPLEMENTARES) - MENSALISTA</v>
          </cell>
          <cell r="D7076" t="str">
            <v>MES</v>
          </cell>
          <cell r="E7076" t="str">
            <v>227,97</v>
          </cell>
        </row>
        <row r="7077">
          <cell r="B7077">
            <v>95419</v>
          </cell>
          <cell r="C7077" t="str">
            <v>CURSO DE CAPACITAÇÃO PARA ARQUITETO JÚNIOR (ENCARGOS COMPLEMENTARES) - MENSALISTA</v>
          </cell>
          <cell r="D7077" t="str">
            <v>MES</v>
          </cell>
          <cell r="E7077" t="str">
            <v>60,52</v>
          </cell>
        </row>
        <row r="7078">
          <cell r="B7078">
            <v>95420</v>
          </cell>
          <cell r="C7078" t="str">
            <v>CURSO DE CAPACITAÇÃO PARA ARQUITETO PLENO (ENCARGOS COMPLEMENTARES) - MENSALISTA</v>
          </cell>
          <cell r="D7078" t="str">
            <v>MES</v>
          </cell>
          <cell r="E7078" t="str">
            <v>85,97</v>
          </cell>
        </row>
        <row r="7079">
          <cell r="B7079">
            <v>95421</v>
          </cell>
          <cell r="C7079" t="str">
            <v>CURSO DE CAPACITAÇÃO PARA ARQUITETO SÊNIOR (ENCARGOS COMPLEMENTARES) - MENSALISTA</v>
          </cell>
          <cell r="D7079" t="str">
            <v>MES</v>
          </cell>
          <cell r="E7079" t="str">
            <v>113,66</v>
          </cell>
        </row>
        <row r="7080">
          <cell r="B7080">
            <v>95422</v>
          </cell>
          <cell r="C7080" t="str">
            <v>CURSO DE CAPACITAÇÃO PARA ENCARREGADO GERAL DE OBRAS (ENCARGOS COMPLEMENTARES) - MENSALISTA</v>
          </cell>
          <cell r="D7080" t="str">
            <v>MES</v>
          </cell>
          <cell r="E7080" t="str">
            <v>53,30</v>
          </cell>
        </row>
        <row r="7081">
          <cell r="B7081">
            <v>95423</v>
          </cell>
          <cell r="C7081" t="str">
            <v>CURSO DE CAPACITAÇÃO PARA MESTRE DE OBRAS (ENCARGOS COMPLEMENTARES) - MENSALISTA</v>
          </cell>
          <cell r="D7081" t="str">
            <v>MES</v>
          </cell>
          <cell r="E7081" t="str">
            <v>80,90</v>
          </cell>
        </row>
        <row r="7082">
          <cell r="B7082">
            <v>95424</v>
          </cell>
          <cell r="C7082" t="str">
            <v>CURSO DE CAPACITAÇÃO PARA TOPÓGRAFO (ENCARGOS COMPLEMENTARES) - MENSALISTA</v>
          </cell>
          <cell r="D7082" t="str">
            <v>MES</v>
          </cell>
          <cell r="E7082" t="str">
            <v>15,51</v>
          </cell>
        </row>
        <row r="7083">
          <cell r="B7083">
            <v>100288</v>
          </cell>
          <cell r="C7083" t="str">
            <v>CURSO DE CAPACITAÇÃO PARA VIGIA DIURNO (ENCARGOS COMPLEMENTARES) - HORISTA</v>
          </cell>
          <cell r="D7083" t="str">
            <v>H</v>
          </cell>
          <cell r="E7083" t="str">
            <v>0,05</v>
          </cell>
        </row>
        <row r="7084">
          <cell r="B7084">
            <v>100289</v>
          </cell>
          <cell r="C7084" t="str">
            <v>VIGIA DIURNO COM ENCARGOS COMPLEMENTARES</v>
          </cell>
          <cell r="D7084" t="str">
            <v>H</v>
          </cell>
          <cell r="E7084" t="str">
            <v>17,65</v>
          </cell>
        </row>
        <row r="7085">
          <cell r="B7085">
            <v>100290</v>
          </cell>
          <cell r="C7085" t="str">
            <v>CURSO DE CAPACITAÇÃO PARA AUXILIAR DE ALMOXARIFE (ENCARGOS COMPLEMENTARES) - HORISTA</v>
          </cell>
          <cell r="D7085" t="str">
            <v>H</v>
          </cell>
          <cell r="E7085" t="str">
            <v>0,05</v>
          </cell>
        </row>
        <row r="7086">
          <cell r="B7086">
            <v>100291</v>
          </cell>
          <cell r="C7086" t="str">
            <v>CURSO DE CAPACITAÇÃO PARA AJUDANTE DE PINTOR (ENCARGOS COMPLEMENTARES) - HORISTA</v>
          </cell>
          <cell r="D7086" t="str">
            <v>H</v>
          </cell>
          <cell r="E7086" t="str">
            <v>0,16</v>
          </cell>
        </row>
        <row r="7087">
          <cell r="B7087">
            <v>100292</v>
          </cell>
          <cell r="C7087" t="str">
            <v>CURSO DE CAPACITAÇÃO PARA COORDENADOR/GERENTE DE OBRA (ENCARGOS COMPLEMENTARES) - HORISTA</v>
          </cell>
          <cell r="D7087" t="str">
            <v>H</v>
          </cell>
          <cell r="E7087" t="str">
            <v>0,54</v>
          </cell>
        </row>
        <row r="7088">
          <cell r="B7088">
            <v>100293</v>
          </cell>
          <cell r="C7088" t="str">
            <v>CURSO DE CAPACITAÇÃO PARA AUXILIAR DE AZULEJISTA (ENCARGOS COMPLEMENTARES) - HORISTA</v>
          </cell>
          <cell r="D7088" t="str">
            <v>H</v>
          </cell>
          <cell r="E7088" t="str">
            <v>0,15</v>
          </cell>
        </row>
        <row r="7089">
          <cell r="B7089">
            <v>100294</v>
          </cell>
          <cell r="C7089" t="str">
            <v>CURSO DE CAPACITAÇÃO PARA ARQUITETO PAISAGISTA (ENCARGOS COMPLEMENTARES) - HORISTA</v>
          </cell>
          <cell r="D7089" t="str">
            <v>H</v>
          </cell>
          <cell r="E7089" t="str">
            <v>0,26</v>
          </cell>
        </row>
        <row r="7090">
          <cell r="B7090">
            <v>100295</v>
          </cell>
          <cell r="C7090" t="str">
            <v>CURSO DE CAPACITAÇÃO PARA MONTADOR DE ELETROELETRONICOS (ENCARGOS COMPLEMENTARES) - HORISTA</v>
          </cell>
          <cell r="D7090" t="str">
            <v>H</v>
          </cell>
          <cell r="E7090" t="str">
            <v>0,37</v>
          </cell>
        </row>
        <row r="7091">
          <cell r="B7091">
            <v>100296</v>
          </cell>
          <cell r="C7091" t="str">
            <v>CURSO DE CAPACITAÇÃO PARA ENGENHEIRO CIVIL JUNIOR (ENCARGOS COMPLEMENTARES) - HORISTA</v>
          </cell>
          <cell r="D7091" t="str">
            <v>H</v>
          </cell>
          <cell r="E7091" t="str">
            <v>0,86</v>
          </cell>
        </row>
        <row r="7092">
          <cell r="B7092">
            <v>100297</v>
          </cell>
          <cell r="C7092" t="str">
            <v>CURSO DE CAPACITAÇÃO PARA ENGENHEIRO CIVIL PLENO (ENCARGOS COMPLEMENTARES) - HORISTA</v>
          </cell>
          <cell r="D7092" t="str">
            <v>H</v>
          </cell>
          <cell r="E7092" t="str">
            <v>0,98</v>
          </cell>
        </row>
        <row r="7093">
          <cell r="B7093">
            <v>100298</v>
          </cell>
          <cell r="C7093" t="str">
            <v>CURSO DE CAPACITAÇÃO PARA MECÂNICO DE REFRIGERAÇÃO (ENCARGOS COMPLEMENTARES) - HORISTA</v>
          </cell>
          <cell r="D7093" t="str">
            <v>H</v>
          </cell>
          <cell r="E7093" t="str">
            <v>0,42</v>
          </cell>
        </row>
        <row r="7094">
          <cell r="B7094">
            <v>100299</v>
          </cell>
          <cell r="C7094" t="str">
            <v>CURSO DE CAPACITAÇÃO PARA TÉCNICO EM SEGURANÇA DO TRABALHO (ENCARGOS COMPLEMENTARES) - HORISTA</v>
          </cell>
          <cell r="D7094" t="str">
            <v>H</v>
          </cell>
          <cell r="E7094" t="str">
            <v>0,34</v>
          </cell>
        </row>
        <row r="7095">
          <cell r="B7095">
            <v>100300</v>
          </cell>
          <cell r="C7095" t="str">
            <v>AUXILIAR DE ALMOXARIFE COM ENCARGOS COMPLEMENTARES</v>
          </cell>
          <cell r="D7095" t="str">
            <v>H</v>
          </cell>
          <cell r="E7095" t="str">
            <v>15,51</v>
          </cell>
        </row>
        <row r="7096">
          <cell r="B7096">
            <v>100301</v>
          </cell>
          <cell r="C7096" t="str">
            <v>AJUDANTE DE PINTOR COM ENCARGOS COMPLEMENTARES</v>
          </cell>
          <cell r="D7096" t="str">
            <v>H</v>
          </cell>
          <cell r="E7096" t="str">
            <v>20,06</v>
          </cell>
        </row>
        <row r="7097">
          <cell r="B7097">
            <v>100302</v>
          </cell>
          <cell r="C7097" t="str">
            <v>COORDENADOR/GERENTE DE OBRA COM ENCARGOS COMPLEMENTARES</v>
          </cell>
          <cell r="D7097" t="str">
            <v>H</v>
          </cell>
          <cell r="E7097" t="str">
            <v>135,68</v>
          </cell>
        </row>
        <row r="7098">
          <cell r="B7098">
            <v>100303</v>
          </cell>
          <cell r="C7098" t="str">
            <v>AUXILIAR DE AZULEJISTA COM ENCARGOS COMPLEMENTARES</v>
          </cell>
          <cell r="D7098" t="str">
            <v>H</v>
          </cell>
          <cell r="E7098" t="str">
            <v>17,85</v>
          </cell>
        </row>
        <row r="7099">
          <cell r="B7099">
            <v>100304</v>
          </cell>
          <cell r="C7099" t="str">
            <v>ARQUITETO PAISAGISTA COM ENCARGOS COMPLEMENTARES</v>
          </cell>
          <cell r="D7099" t="str">
            <v>H</v>
          </cell>
          <cell r="E7099" t="str">
            <v>65,23</v>
          </cell>
        </row>
        <row r="7100">
          <cell r="B7100">
            <v>100305</v>
          </cell>
          <cell r="C7100" t="str">
            <v>ENGENHEIRO CIVIL JUNIOR COM ENCARGOS COMPLEMENTARES</v>
          </cell>
          <cell r="D7100" t="str">
            <v>H</v>
          </cell>
          <cell r="E7100" t="str">
            <v>94,87</v>
          </cell>
        </row>
        <row r="7101">
          <cell r="B7101">
            <v>100306</v>
          </cell>
          <cell r="C7101" t="str">
            <v>ENGENHEIRO CIVIL PLENO COM ENCARGOS COMPLEMENTARES</v>
          </cell>
          <cell r="D7101" t="str">
            <v>H</v>
          </cell>
          <cell r="E7101" t="str">
            <v>106,82</v>
          </cell>
        </row>
        <row r="7102">
          <cell r="B7102">
            <v>100307</v>
          </cell>
          <cell r="C7102" t="str">
            <v>MONTADOR DE ELETROELETRÔNICOS COM ENCARGOS COMPLEMENTARES</v>
          </cell>
          <cell r="D7102" t="str">
            <v>H</v>
          </cell>
          <cell r="E7102" t="str">
            <v>20,34</v>
          </cell>
        </row>
        <row r="7103">
          <cell r="B7103">
            <v>100308</v>
          </cell>
          <cell r="C7103" t="str">
            <v>MECÂNICO DE REFRIGERAÇÃO COM ENCARGOS COMPLEMENTARES</v>
          </cell>
          <cell r="D7103" t="str">
            <v>H</v>
          </cell>
          <cell r="E7103" t="str">
            <v>24,27</v>
          </cell>
        </row>
        <row r="7104">
          <cell r="B7104">
            <v>100309</v>
          </cell>
          <cell r="C7104" t="str">
            <v>TÉCNICO EM SEGURANÇA DO TRABALHO COM ENCARGOS COMPLEMENTARES</v>
          </cell>
          <cell r="D7104" t="str">
            <v>H</v>
          </cell>
          <cell r="E7104" t="str">
            <v>25,38</v>
          </cell>
        </row>
        <row r="7105">
          <cell r="B7105">
            <v>100310</v>
          </cell>
          <cell r="C7105" t="str">
            <v>CURSO DE CAPACITAÇÃO PARA AUXILIAR DE ALMOXARIFE (ENCARGOS COMPLEMENTARES) - MENSALISTA</v>
          </cell>
          <cell r="D7105" t="str">
            <v>MES</v>
          </cell>
          <cell r="E7105" t="str">
            <v>7,59</v>
          </cell>
        </row>
        <row r="7106">
          <cell r="B7106">
            <v>100311</v>
          </cell>
          <cell r="C7106" t="str">
            <v>CURSO DE CAPACITAÇÃO PARA COORDENADOR/GERENTE DE OBRA (ENCARGOS COMPLEMENTARES) - MENSALISTA</v>
          </cell>
          <cell r="D7106" t="str">
            <v>MES</v>
          </cell>
          <cell r="E7106" t="str">
            <v>73,17</v>
          </cell>
        </row>
        <row r="7107">
          <cell r="B7107">
            <v>100312</v>
          </cell>
          <cell r="C7107" t="str">
            <v>CURSO DE CAPACITAÇÃO PARA ARQUITETO PAISAGISTA (ENCARGOS COMPLEMENTARES) - MENSALISTA</v>
          </cell>
          <cell r="D7107" t="str">
            <v>MES</v>
          </cell>
          <cell r="E7107" t="str">
            <v>90,77</v>
          </cell>
        </row>
        <row r="7108">
          <cell r="B7108">
            <v>100313</v>
          </cell>
          <cell r="C7108" t="str">
            <v>CURSO DE CAPACITAÇÃO PARA ENGENHEIRO CIVIL JUNIOR (ENCARGOS COMPLEMENTARES) - MENSALISTA</v>
          </cell>
          <cell r="D7108" t="str">
            <v>MES</v>
          </cell>
          <cell r="E7108" t="str">
            <v>115,98</v>
          </cell>
        </row>
        <row r="7109">
          <cell r="B7109">
            <v>100314</v>
          </cell>
          <cell r="C7109" t="str">
            <v>CURSO DE CAPACITAÇÃO PARA ENGENHEIRO CIVIL PLENO (ENCARGOS COMPLEMENTARES) - MENSALISTA</v>
          </cell>
          <cell r="D7109" t="str">
            <v>MES</v>
          </cell>
          <cell r="E7109" t="str">
            <v>130,85</v>
          </cell>
        </row>
        <row r="7110">
          <cell r="B7110">
            <v>100315</v>
          </cell>
          <cell r="C7110" t="str">
            <v>CURSO DE CAPACITAÇÃO PARA TÉCNICO EM SEGURANÇA DO TRABALHO (ENCARGOS COMPLEMENTARES) - MENSALISTA</v>
          </cell>
          <cell r="D7110" t="str">
            <v>MES</v>
          </cell>
          <cell r="E7110" t="str">
            <v>45,97</v>
          </cell>
        </row>
        <row r="7111">
          <cell r="B7111">
            <v>100316</v>
          </cell>
          <cell r="C7111" t="str">
            <v>AUXILIAR DE ALMOXARIFE COM ENCARGOS COMPLEMENTARES</v>
          </cell>
          <cell r="D7111" t="str">
            <v>MES</v>
          </cell>
          <cell r="E7111" t="str">
            <v>2.762,61</v>
          </cell>
        </row>
        <row r="7112">
          <cell r="B7112">
            <v>100317</v>
          </cell>
          <cell r="C7112" t="str">
            <v>COORDENADOR / GERENTE DE OBRA COM ENCARGOS COMPLEMENTARES</v>
          </cell>
          <cell r="D7112" t="str">
            <v>MES</v>
          </cell>
          <cell r="E7112" t="str">
            <v>23.966,29</v>
          </cell>
        </row>
        <row r="7113">
          <cell r="B7113">
            <v>100318</v>
          </cell>
          <cell r="C7113" t="str">
            <v>ARQUITETO PAISAGISTA COM ENCARGOS COMPLEMENTARES</v>
          </cell>
          <cell r="D7113" t="str">
            <v>MES</v>
          </cell>
          <cell r="E7113" t="str">
            <v>11.587,13</v>
          </cell>
        </row>
        <row r="7114">
          <cell r="B7114">
            <v>100319</v>
          </cell>
          <cell r="C7114" t="str">
            <v>ENGENHEIRO CIVIL JUNIOR COM ENCARGOS COMPLEMENTARES</v>
          </cell>
          <cell r="D7114" t="str">
            <v>MES</v>
          </cell>
          <cell r="E7114" t="str">
            <v>16.742,09</v>
          </cell>
        </row>
        <row r="7115">
          <cell r="B7115">
            <v>100320</v>
          </cell>
          <cell r="C7115" t="str">
            <v>ENGENHEIRO CIVIL PLENO COM ENCARGOS COMPLEMENTARES</v>
          </cell>
          <cell r="D7115" t="str">
            <v>MES</v>
          </cell>
          <cell r="E7115" t="str">
            <v>18.851,26</v>
          </cell>
        </row>
        <row r="7116">
          <cell r="B7116">
            <v>100321</v>
          </cell>
          <cell r="C7116" t="str">
            <v>TÉCNICO EM SEGURANÇA DO TRABALHO COM ENCARGOS COMPLEMENTARES</v>
          </cell>
          <cell r="D7116" t="str">
            <v>MES</v>
          </cell>
          <cell r="E7116" t="str">
            <v>4.491,84</v>
          </cell>
        </row>
        <row r="7117">
          <cell r="B7117">
            <v>100533</v>
          </cell>
          <cell r="C7117" t="str">
            <v>TECNICO DE EDIFICACOES COM ENCARGOS COMPLEMENTARES</v>
          </cell>
          <cell r="D7117" t="str">
            <v>H</v>
          </cell>
          <cell r="E7117" t="str">
            <v>15,34</v>
          </cell>
        </row>
        <row r="7118">
          <cell r="B7118">
            <v>100534</v>
          </cell>
          <cell r="C7118" t="str">
            <v>TECNICO DE EDIFICACOES COM ENCARGOS COMPLEMENTARES</v>
          </cell>
          <cell r="D7118" t="str">
            <v>MES</v>
          </cell>
          <cell r="E7118" t="str">
            <v>2.734,22</v>
          </cell>
        </row>
        <row r="7119">
          <cell r="B7119">
            <v>100535</v>
          </cell>
          <cell r="C7119" t="str">
            <v>CURSO DE CAPACITAÇÃO PARA TECNICO DE EDIFICACOES (ENCARGOS COMPLEMENTARES) - HORISTA</v>
          </cell>
          <cell r="D7119" t="str">
            <v>H</v>
          </cell>
          <cell r="E7119" t="str">
            <v>0,19</v>
          </cell>
        </row>
        <row r="7120">
          <cell r="B7120">
            <v>100536</v>
          </cell>
          <cell r="C7120" t="str">
            <v>CURSO DE CAPACITAÇÃO PARA TECNICO DE EDIFICACOES (ENCARGOS COMPLEMENTARES) - MENSALISTA</v>
          </cell>
          <cell r="D7120" t="str">
            <v>MES</v>
          </cell>
          <cell r="E7120" t="str">
            <v>26,68</v>
          </cell>
        </row>
        <row r="7121">
          <cell r="B7121">
            <v>101284</v>
          </cell>
          <cell r="C7121" t="str">
            <v>CURSO DE CAPACITAÇÃO PARA ENGENHEIRO CIVIL SENIOR (ENCARGOS COMPLEMENTARES) - HORISTA</v>
          </cell>
          <cell r="D7121" t="str">
            <v>H</v>
          </cell>
          <cell r="E7121" t="str">
            <v>1,34</v>
          </cell>
        </row>
        <row r="7122">
          <cell r="B7122">
            <v>101285</v>
          </cell>
          <cell r="C7122" t="str">
            <v>CURSO DE CAPACITAÇÃO PARA ENGENHEIRO SANITARISTA (ENCARGOS COMPLEMENTARES) - HORISTA</v>
          </cell>
          <cell r="D7122" t="str">
            <v>H</v>
          </cell>
          <cell r="E7122" t="str">
            <v>0,35</v>
          </cell>
        </row>
        <row r="7123">
          <cell r="B7123">
            <v>101286</v>
          </cell>
          <cell r="C7123" t="str">
            <v>CURSO DE CAPACITAÇÃO PARA AJUDANTE DE ARMADOR (ENCARGOS COMPLEMENTARES) - MENSALISTA</v>
          </cell>
          <cell r="D7123" t="str">
            <v>MES</v>
          </cell>
          <cell r="E7123" t="str">
            <v>16,07</v>
          </cell>
        </row>
        <row r="7124">
          <cell r="B7124">
            <v>101287</v>
          </cell>
          <cell r="C7124" t="str">
            <v>CURSO DE CAPACITAÇÃO PARA AJUDANTE DE ELETRICISTA (ENCARGOS COMPLEMENTARES) - MENSALISTA</v>
          </cell>
          <cell r="D7124" t="str">
            <v>MES</v>
          </cell>
          <cell r="E7124" t="str">
            <v>56,62</v>
          </cell>
        </row>
        <row r="7125">
          <cell r="B7125">
            <v>101288</v>
          </cell>
          <cell r="C7125" t="str">
            <v>CURSO DE CAPACITAÇÃO PARA AJUDANTE DE ESTRUTURAS METÁLICAS(ENCARGOS COMPLEMENTARES) - MENSALISTA</v>
          </cell>
          <cell r="D7125" t="str">
            <v>MES</v>
          </cell>
          <cell r="E7125" t="str">
            <v>11,54</v>
          </cell>
        </row>
        <row r="7126">
          <cell r="B7126">
            <v>101289</v>
          </cell>
          <cell r="C7126" t="str">
            <v>CURSO DE CAPACITAÇÃO PARA AJUDANTE DE OPERAÇÃO EM GERAL (ENCARGOS COMPLEMENTARES) - MENSALISTA</v>
          </cell>
          <cell r="D7126" t="str">
            <v>MES</v>
          </cell>
          <cell r="E7126" t="str">
            <v>16,07</v>
          </cell>
        </row>
        <row r="7127">
          <cell r="B7127">
            <v>101290</v>
          </cell>
          <cell r="C7127" t="str">
            <v>CURSO DE CAPACITAÇÃO PARA AJUDANTE DE PINTOR (ENCARGOS COMPLEMENTARES) - MENSALISTA</v>
          </cell>
          <cell r="D7127" t="str">
            <v>MES</v>
          </cell>
          <cell r="E7127" t="str">
            <v>22,30</v>
          </cell>
        </row>
        <row r="7128">
          <cell r="B7128">
            <v>101291</v>
          </cell>
          <cell r="C7128" t="str">
            <v>CURSO DE CAPACITAÇÃO PARA AJUDANTE DE SERRALHEIRO (ENCARGOS COMPLEMENTARES) - MENSALISTA</v>
          </cell>
          <cell r="D7128" t="str">
            <v>MES</v>
          </cell>
          <cell r="E7128" t="str">
            <v>17,40</v>
          </cell>
        </row>
        <row r="7129">
          <cell r="B7129">
            <v>101292</v>
          </cell>
          <cell r="C7129" t="str">
            <v>CURSO DE CAPACITAÇÃO PARA AJUDANTE ESPECIALIZADO (ENCARGOS COMPLEMENTARES) - MENSALISTA</v>
          </cell>
          <cell r="D7129" t="str">
            <v>MES</v>
          </cell>
          <cell r="E7129" t="str">
            <v>17,40</v>
          </cell>
        </row>
        <row r="7130">
          <cell r="B7130">
            <v>101293</v>
          </cell>
          <cell r="C7130" t="str">
            <v>CURSO DE CAPACITAÇÃO PARA ARMADOR (ENCARGOS COMPLEMENTARES) - MENSALISTA</v>
          </cell>
          <cell r="D7130" t="str">
            <v>MES</v>
          </cell>
          <cell r="E7130" t="str">
            <v>21,60</v>
          </cell>
        </row>
        <row r="7131">
          <cell r="B7131">
            <v>101294</v>
          </cell>
          <cell r="C7131" t="str">
            <v>CURSO DE CAPACITAÇÃO PARA ASSENTADOR DE MANILHA (ENCARGOS COMPLEMENTARES) - MENSALISTA</v>
          </cell>
          <cell r="D7131" t="str">
            <v>MES</v>
          </cell>
          <cell r="E7131" t="str">
            <v>24,04</v>
          </cell>
        </row>
        <row r="7132">
          <cell r="B7132">
            <v>101295</v>
          </cell>
          <cell r="C7132" t="str">
            <v>CURSO DE CAPACITAÇÃO PARA AUXILIAR DE AZULEJISTA (ENCARGOS COMPLEMENTARES) - MENSALISTA</v>
          </cell>
          <cell r="D7132" t="str">
            <v>MES</v>
          </cell>
          <cell r="E7132" t="str">
            <v>20,59</v>
          </cell>
        </row>
        <row r="7133">
          <cell r="B7133">
            <v>101296</v>
          </cell>
          <cell r="C7133" t="str">
            <v>CURSO DE CAPACITAÇÃO PARA AUXILIAR DE ENCANADOR OU BOMBEIRO HIDRÁULICO (ENCARGOS COMPLEMENTARES) - MENSALISTA</v>
          </cell>
          <cell r="D7133" t="str">
            <v>MES</v>
          </cell>
          <cell r="E7133" t="str">
            <v>27,20</v>
          </cell>
        </row>
        <row r="7134">
          <cell r="B7134">
            <v>101297</v>
          </cell>
          <cell r="C7134" t="str">
            <v>CURSO DE CAPACITAÇÃO PARA AUXILIAR DE LABORATORISTA (ENCARGOS COMPLEMENTARES) - MENSALISTA</v>
          </cell>
          <cell r="D7134" t="str">
            <v>MES</v>
          </cell>
          <cell r="E7134" t="str">
            <v>19,39</v>
          </cell>
        </row>
        <row r="7135">
          <cell r="B7135">
            <v>101298</v>
          </cell>
          <cell r="C7135" t="str">
            <v>CURSO DE CAPACITAÇÃO PARA AUXILIAR DE MECANICO (ENCARGOS COMPLEMENTARES) - MENSALISTA</v>
          </cell>
          <cell r="D7135" t="str">
            <v>MES</v>
          </cell>
          <cell r="E7135" t="str">
            <v>14,00</v>
          </cell>
        </row>
        <row r="7136">
          <cell r="B7136">
            <v>101299</v>
          </cell>
          <cell r="C7136" t="str">
            <v>CURSO DE CAPACITAÇÃO PARA AUXILIAR DE PEDREIRO (ENCARGOS COMPLEMENTARES) - MENSALISTA</v>
          </cell>
          <cell r="D7136" t="str">
            <v>MES</v>
          </cell>
          <cell r="E7136" t="str">
            <v>20,59</v>
          </cell>
        </row>
        <row r="7137">
          <cell r="B7137">
            <v>101300</v>
          </cell>
          <cell r="C7137" t="str">
            <v>CURSO DE CAPACITAÇÃO PARA AUXILIAR DE SERVIÇOS GERAIS (ENCARGOS COMPLEMENTARES) - MENSALISTA</v>
          </cell>
          <cell r="D7137" t="str">
            <v>MES</v>
          </cell>
          <cell r="E7137" t="str">
            <v>16,08</v>
          </cell>
        </row>
        <row r="7138">
          <cell r="B7138">
            <v>101301</v>
          </cell>
          <cell r="C7138" t="str">
            <v>CURSO DE CAPACITAÇÃO PARA AUXILIAR DE TOPÓGRAFO (ENCARGOS COMPLEMENTARES) - MENSALISTA</v>
          </cell>
          <cell r="D7138" t="str">
            <v>MES</v>
          </cell>
          <cell r="E7138" t="str">
            <v>6,98</v>
          </cell>
        </row>
        <row r="7139">
          <cell r="B7139">
            <v>101302</v>
          </cell>
          <cell r="C7139" t="str">
            <v>CURSO DE CAPACITAÇÃO PARA AUXILIAR TÉCNICO DE ENGENHARIA (ENCARGOS COMPLEMENTARES) - MENSALISTA</v>
          </cell>
          <cell r="D7139" t="str">
            <v>MES</v>
          </cell>
          <cell r="E7139" t="str">
            <v>21,21</v>
          </cell>
        </row>
        <row r="7140">
          <cell r="B7140">
            <v>101303</v>
          </cell>
          <cell r="C7140" t="str">
            <v>CURSO DE CAPACITAÇÃO PARA MONTADOR DE ELETROELETRONICOS(ENCARGOS COMPLEMENTARES) - MENSALISTA</v>
          </cell>
          <cell r="D7140" t="str">
            <v>MES</v>
          </cell>
          <cell r="E7140" t="str">
            <v>50,86</v>
          </cell>
        </row>
        <row r="7141">
          <cell r="B7141">
            <v>101304</v>
          </cell>
          <cell r="C7141" t="str">
            <v>CURSO DE CAPACITAÇÃO PARA AZULEJISTA OU LADRILHISTA (ENCARGOS COMPLEMENTARES) - MENSALISTA</v>
          </cell>
          <cell r="D7141" t="str">
            <v>MES</v>
          </cell>
          <cell r="E7141" t="str">
            <v>27,68</v>
          </cell>
        </row>
        <row r="7142">
          <cell r="B7142">
            <v>101305</v>
          </cell>
          <cell r="C7142" t="str">
            <v>CURSO DE CAPACITAÇÃO PARA BLASTER, DINAMITADOR OU CABO DE FORÇA (ENCARGOS COMPLEMENTARES) - MENSALISTA</v>
          </cell>
          <cell r="D7142" t="str">
            <v>MES</v>
          </cell>
          <cell r="E7142" t="str">
            <v>24,02</v>
          </cell>
        </row>
        <row r="7143">
          <cell r="B7143">
            <v>101307</v>
          </cell>
          <cell r="C7143" t="str">
            <v>CURSO DE CAPACITAÇÃO PARA CALCETEIRO (ENCARGOS COMPLEMENTARES) - MENSALISTA</v>
          </cell>
          <cell r="D7143" t="str">
            <v>MES</v>
          </cell>
          <cell r="E7143" t="str">
            <v>19,56</v>
          </cell>
        </row>
        <row r="7144">
          <cell r="B7144">
            <v>101308</v>
          </cell>
          <cell r="C7144" t="str">
            <v>CURSO DE CAPACITAÇÃO PARA MONTADOR DE ESTRUTURAS METALICAS (ENCARGOS COMPLEMENTARES) - MENSALISTA</v>
          </cell>
          <cell r="D7144" t="str">
            <v>MES</v>
          </cell>
          <cell r="E7144" t="str">
            <v>15,30</v>
          </cell>
        </row>
        <row r="7145">
          <cell r="B7145">
            <v>101309</v>
          </cell>
          <cell r="C7145" t="str">
            <v>CURSO DE CAPACITAÇÃO PARA CARPINTEIRO AUXILIAR (ENCARGOS COMPLEMENTARES) - MENSALISTA</v>
          </cell>
          <cell r="D7145" t="str">
            <v>MES</v>
          </cell>
          <cell r="E7145" t="str">
            <v>22,30</v>
          </cell>
        </row>
        <row r="7146">
          <cell r="B7146">
            <v>101310</v>
          </cell>
          <cell r="C7146" t="str">
            <v>CURSO DE CAPACITAÇÃO PARA CARPINTEIRO DE ESQUADRIAS (ENCARGOS COMPLEMENTARES) - MENSALISTA</v>
          </cell>
          <cell r="D7146" t="str">
            <v>MES</v>
          </cell>
          <cell r="E7146" t="str">
            <v>26,06</v>
          </cell>
        </row>
        <row r="7147">
          <cell r="B7147">
            <v>101311</v>
          </cell>
          <cell r="C7147" t="str">
            <v>CURSO DE CAPACITAÇÃO PARA CARPINTEIRO DE FORMAS (ENCARGOS COMPLEMENTARES) - MENSALISTA</v>
          </cell>
          <cell r="D7147" t="str">
            <v>MES</v>
          </cell>
          <cell r="E7147" t="str">
            <v>21,60</v>
          </cell>
        </row>
        <row r="7148">
          <cell r="B7148">
            <v>101312</v>
          </cell>
          <cell r="C7148" t="str">
            <v>CURSO DE CAPACITAÇÃO PARA CAVOUQUEIRO OU OPERADOR DE PERFURATRIZ (ENCARGOS COMPLEMENTARES) - MENSALISTA</v>
          </cell>
          <cell r="D7148" t="str">
            <v>MES</v>
          </cell>
          <cell r="E7148" t="str">
            <v>13,29</v>
          </cell>
        </row>
        <row r="7149">
          <cell r="B7149">
            <v>101313</v>
          </cell>
          <cell r="C7149" t="str">
            <v>CURSO DE CAPACITAÇÃO PARA ELETRICISTA (ENCARGOS COMPLEMENTARES) - MENSALISTA</v>
          </cell>
          <cell r="D7149" t="str">
            <v>MES</v>
          </cell>
          <cell r="E7149" t="str">
            <v>72,63</v>
          </cell>
        </row>
        <row r="7150">
          <cell r="B7150">
            <v>101314</v>
          </cell>
          <cell r="C7150" t="str">
            <v>CURSO DE CAPACITAÇÃO PARA ELETRICISTA DE MANUTENÇÃO INDUSTRIAL (ENCARGOS COMPLEMENTARES) - MENSALISTA</v>
          </cell>
          <cell r="D7150" t="str">
            <v>MES</v>
          </cell>
          <cell r="E7150" t="str">
            <v>72,63</v>
          </cell>
        </row>
        <row r="7151">
          <cell r="B7151">
            <v>101315</v>
          </cell>
          <cell r="C7151" t="str">
            <v>CURSO DE CAPACITAÇÃO PARA ELETROTÉCNICO (ENCARGOS COMPLEMENTARES) - MENSALISTA</v>
          </cell>
          <cell r="D7151" t="str">
            <v>MES</v>
          </cell>
          <cell r="E7151" t="str">
            <v>77,97</v>
          </cell>
        </row>
        <row r="7152">
          <cell r="B7152">
            <v>101316</v>
          </cell>
          <cell r="C7152" t="str">
            <v>CURSO DE CAPACITAÇÃO PARA ENCANADOR OU BOMBEIRO HIDRÁULICO (ENCARGOS COMPLEMENTARES) - MENSALISTA</v>
          </cell>
          <cell r="D7152" t="str">
            <v>MES</v>
          </cell>
          <cell r="E7152" t="str">
            <v>34,90</v>
          </cell>
        </row>
        <row r="7153">
          <cell r="B7153">
            <v>101317</v>
          </cell>
          <cell r="C7153" t="str">
            <v>CURSO DE CAPACITAÇÃO PARA ENGENHEIRO CIVIL SENIOR (ENCARGOS COMPLEMENTARES) - MENSALISTA</v>
          </cell>
          <cell r="D7153" t="str">
            <v>MES</v>
          </cell>
          <cell r="E7153" t="str">
            <v>179,32</v>
          </cell>
        </row>
        <row r="7154">
          <cell r="B7154">
            <v>101318</v>
          </cell>
          <cell r="C7154" t="str">
            <v>CURSO DE CAPACITAÇÃO PARA ENGENHEIRO ELETRICISTA (ENCARGOS COMPLEMENTARES) - MENSALISTA</v>
          </cell>
          <cell r="D7154" t="str">
            <v>MES</v>
          </cell>
          <cell r="E7154" t="str">
            <v>322,52</v>
          </cell>
        </row>
        <row r="7155">
          <cell r="B7155">
            <v>101319</v>
          </cell>
          <cell r="C7155" t="str">
            <v>CURSO DE CAPACITAÇÃO PARA ENGENHEIRO SANITARISTA (ENCARGOS COMPLEMENTARES) - MENSALISTA</v>
          </cell>
          <cell r="D7155" t="str">
            <v>MES</v>
          </cell>
          <cell r="E7155" t="str">
            <v>47,14</v>
          </cell>
        </row>
        <row r="7156">
          <cell r="B7156">
            <v>101320</v>
          </cell>
          <cell r="C7156" t="str">
            <v>CURSO DE CAPACITAÇÃO PARA MONTADOR DE MAQUINAS (ENCARGOS COMPLEMENTARES) - MENSALISTA</v>
          </cell>
          <cell r="D7156" t="str">
            <v>MES</v>
          </cell>
          <cell r="E7156" t="str">
            <v>17,24</v>
          </cell>
        </row>
        <row r="7157">
          <cell r="B7157">
            <v>101322</v>
          </cell>
          <cell r="C7157" t="str">
            <v>CURSO DE CAPACITAÇÃO PARA GESSEIRO (ENCARGOS COMPLEMENTARES) - MENSALISTA</v>
          </cell>
          <cell r="D7157" t="str">
            <v>MES</v>
          </cell>
          <cell r="E7157" t="str">
            <v>20,64</v>
          </cell>
        </row>
        <row r="7158">
          <cell r="B7158">
            <v>101323</v>
          </cell>
          <cell r="C7158" t="str">
            <v>CURSO DE CAPACITAÇÃO PARA IMPERMEABILIZADOR (ENCARGOS COMPLEMENTARES) - MENSALISTA</v>
          </cell>
          <cell r="D7158" t="str">
            <v>MES</v>
          </cell>
          <cell r="E7158" t="str">
            <v>34,99</v>
          </cell>
        </row>
        <row r="7159">
          <cell r="B7159">
            <v>101324</v>
          </cell>
          <cell r="C7159" t="str">
            <v>CURSO DE CAPACITAÇÃO PARA MOTORISTA DE CAMINHAO-BASCULANTE (ENCARGOS COMPLEMENTARES) - MENSALISTA</v>
          </cell>
          <cell r="D7159" t="str">
            <v>MES</v>
          </cell>
          <cell r="E7159" t="str">
            <v>7,31</v>
          </cell>
        </row>
        <row r="7160">
          <cell r="B7160">
            <v>101325</v>
          </cell>
          <cell r="C7160" t="str">
            <v>CURSO DE CAPACITAÇÃO PARA INSTALADOR DE TUBULAÇÕES (ENCARGOS COMPLEMENTARES) - MENSALISTA</v>
          </cell>
          <cell r="D7160" t="str">
            <v>MES</v>
          </cell>
          <cell r="E7160" t="str">
            <v>21,27</v>
          </cell>
        </row>
        <row r="7161">
          <cell r="B7161">
            <v>101326</v>
          </cell>
          <cell r="C7161" t="str">
            <v>CURSO DE CAPACITAÇÃO PARA JARDINEIRO (ENCARGOS COMPLEMENTARES) - MENSALISTA</v>
          </cell>
          <cell r="D7161" t="str">
            <v>MES</v>
          </cell>
          <cell r="E7161" t="str">
            <v>7,89</v>
          </cell>
        </row>
        <row r="7162">
          <cell r="B7162">
            <v>101327</v>
          </cell>
          <cell r="C7162" t="str">
            <v>CURSO DE CAPACITAÇÃO PARA LEITURISTA OU CADASTRISTA DE REDES DE ÁGUA (ENCARGOS COMPLEMENTARES) - MENSALISTA</v>
          </cell>
          <cell r="D7162" t="str">
            <v>MES</v>
          </cell>
          <cell r="E7162" t="str">
            <v>7,52</v>
          </cell>
        </row>
        <row r="7163">
          <cell r="B7163">
            <v>101328</v>
          </cell>
          <cell r="C7163" t="str">
            <v>CURSO DE CAPACITAÇÃO PARA MOTORISTA DE CAMINHAO-CARRETA (ENCARGOS COMPLEMENTARES) - MENSALISTA</v>
          </cell>
          <cell r="D7163" t="str">
            <v>MES</v>
          </cell>
          <cell r="E7163" t="str">
            <v>10,36</v>
          </cell>
        </row>
        <row r="7164">
          <cell r="B7164">
            <v>101329</v>
          </cell>
          <cell r="C7164" t="str">
            <v>CURSO DE CAPACITAÇÃO PARA MAÇARIQUEIRO (ENCARGOS COMPLEMENTARES) - MENSALISTA</v>
          </cell>
          <cell r="D7164" t="str">
            <v>MES</v>
          </cell>
          <cell r="E7164" t="str">
            <v>32,91</v>
          </cell>
        </row>
        <row r="7165">
          <cell r="B7165">
            <v>101330</v>
          </cell>
          <cell r="C7165" t="str">
            <v>CURSO DE CAPACITAÇÃO PARA MARCENEIRO (ENCARGOS COMPLEMENTARES) - MENSALISTA</v>
          </cell>
          <cell r="D7165" t="str">
            <v>MES</v>
          </cell>
          <cell r="E7165" t="str">
            <v>25,65</v>
          </cell>
        </row>
        <row r="7166">
          <cell r="B7166">
            <v>101331</v>
          </cell>
          <cell r="C7166" t="str">
            <v>CURSO DE CAPACITAÇÃO PARA MARMORISTA / GRANITEIRO (ENCARGOS COMPLEMENTARES) - MENSALISTA</v>
          </cell>
          <cell r="D7166" t="str">
            <v>MES</v>
          </cell>
          <cell r="E7166" t="str">
            <v>27,68</v>
          </cell>
        </row>
        <row r="7167">
          <cell r="B7167">
            <v>101332</v>
          </cell>
          <cell r="C7167" t="str">
            <v>CURSO DE CAPACITAÇÃO PARA MOTORISTA DE CARRO DE PASSEIO (ENCARGOS COMPLEMENTARES) - MENSALISTA</v>
          </cell>
          <cell r="D7167" t="str">
            <v>MES</v>
          </cell>
          <cell r="E7167" t="str">
            <v>7,18</v>
          </cell>
        </row>
        <row r="7168">
          <cell r="B7168">
            <v>101333</v>
          </cell>
          <cell r="C7168" t="str">
            <v>CURSO DE CAPACITAÇÃO PARA MECÂNICO DE EQUIPAMENTOS PESADOS (ENCARGOS COMPLEMENTARES) - MENSALISTA</v>
          </cell>
          <cell r="D7168" t="str">
            <v>MES</v>
          </cell>
          <cell r="E7168" t="str">
            <v>17,58</v>
          </cell>
        </row>
        <row r="7169">
          <cell r="B7169">
            <v>101334</v>
          </cell>
          <cell r="C7169" t="str">
            <v>CURSO DE CAPACITAÇÃO PARA MECÂNICO DE REFRIGERAÇÃO (ENCARGOS COMPLEMENTARES) - MENSALISTA</v>
          </cell>
          <cell r="D7169" t="str">
            <v>MES</v>
          </cell>
          <cell r="E7169" t="str">
            <v>57,26</v>
          </cell>
        </row>
        <row r="7170">
          <cell r="B7170">
            <v>101335</v>
          </cell>
          <cell r="C7170" t="str">
            <v>CURSO DE CAPACITAÇÃO PARA MOTORISTA DE ONIBUS / MICRO-ONIBUS (ENCARGOS COMPLEMENTARES) - MENSALISTA</v>
          </cell>
          <cell r="D7170" t="str">
            <v>MES</v>
          </cell>
          <cell r="E7170" t="str">
            <v>8,46</v>
          </cell>
        </row>
        <row r="7171">
          <cell r="B7171">
            <v>101336</v>
          </cell>
          <cell r="C7171" t="str">
            <v>CURSO DE CAPACITAÇÃO PARA MOTORISTA OPERADOR DE CAMINHAO COM MUNCK (ENCARGOS COMPLEMENTARES) - MENSALISTA</v>
          </cell>
          <cell r="D7171" t="str">
            <v>MES</v>
          </cell>
          <cell r="E7171" t="str">
            <v>29,59</v>
          </cell>
        </row>
        <row r="7172">
          <cell r="B7172">
            <v>101337</v>
          </cell>
          <cell r="C7172" t="str">
            <v>CURSO DE CAPACITAÇÃO PARA NIVELADOR (ENCARGOS COMPLEMENTARES) - MENSALISTA</v>
          </cell>
          <cell r="D7172" t="str">
            <v>MES</v>
          </cell>
          <cell r="E7172" t="str">
            <v>8,90</v>
          </cell>
        </row>
        <row r="7173">
          <cell r="B7173">
            <v>101338</v>
          </cell>
          <cell r="C7173" t="str">
            <v>CURSO DE CAPACITAÇÃO PARA OPERADOR DE BATE-ESTACAS (ENCARGOS COMPLEMENTARES) - MENSALISTA</v>
          </cell>
          <cell r="D7173" t="str">
            <v>MES</v>
          </cell>
          <cell r="E7173" t="str">
            <v>13,41</v>
          </cell>
        </row>
        <row r="7174">
          <cell r="B7174">
            <v>101339</v>
          </cell>
          <cell r="C7174" t="str">
            <v>CURSO DE CAPACITAÇÃO PARA OPERADOR DE BETONEIRA (ENCARGOS COMPLEMENTARES) - MENSALISTA</v>
          </cell>
          <cell r="D7174" t="str">
            <v>MES</v>
          </cell>
          <cell r="E7174" t="str">
            <v>11,50</v>
          </cell>
        </row>
        <row r="7175">
          <cell r="B7175">
            <v>101340</v>
          </cell>
          <cell r="C7175" t="str">
            <v>CURSO DE CAPACITAÇÃO PARA OPERADOR DE BETONEIRA ESTACIONARIA / MISTURADOR (ENCARGOS COMPLEMENTARES) - MENSALISTA</v>
          </cell>
          <cell r="D7175" t="str">
            <v>MES</v>
          </cell>
          <cell r="E7175" t="str">
            <v>11,10</v>
          </cell>
        </row>
        <row r="7176">
          <cell r="B7176">
            <v>101341</v>
          </cell>
          <cell r="C7176" t="str">
            <v>CURSO DE CAPACITAÇÃO PARA OPERADOR DE COMPRESSOR DE AR OU COMPRESSORISTA (ENCARGOS COMPLEMENTARES) - MENSALISTA</v>
          </cell>
          <cell r="D7176" t="str">
            <v>MES</v>
          </cell>
          <cell r="E7176" t="str">
            <v>12,10</v>
          </cell>
        </row>
        <row r="7177">
          <cell r="B7177">
            <v>101342</v>
          </cell>
          <cell r="C7177" t="str">
            <v>CURSO DE CAPACITAÇÃO PARA OPERADOR DE DEMARCADORA DE FAIXAS DE TRAFEGO (ENCARGOS COMPLEMENTARES) - MENSALISTA</v>
          </cell>
          <cell r="D7177" t="str">
            <v>MES</v>
          </cell>
          <cell r="E7177" t="str">
            <v>14,16</v>
          </cell>
        </row>
        <row r="7178">
          <cell r="B7178">
            <v>101343</v>
          </cell>
          <cell r="C7178" t="str">
            <v>CURSO DE CAPACITAÇÃO PARA OPERADOR DE ESCAVADEIRA (ENCARGOS COMPLEMENTARES) - MENSALISTA</v>
          </cell>
          <cell r="D7178" t="str">
            <v>MES</v>
          </cell>
          <cell r="E7178" t="str">
            <v>21,60</v>
          </cell>
        </row>
        <row r="7179">
          <cell r="B7179">
            <v>101344</v>
          </cell>
          <cell r="C7179" t="str">
            <v>CURSO DE CAPACITAÇÃO PARA OPERADOR DE GUINCHO OU GUINCHEIRO (ENCARGOS COMPLEMENTARES) - MENSALISTA</v>
          </cell>
          <cell r="D7179" t="str">
            <v>MES</v>
          </cell>
          <cell r="E7179" t="str">
            <v>22,10</v>
          </cell>
        </row>
        <row r="7180">
          <cell r="B7180">
            <v>101345</v>
          </cell>
          <cell r="C7180" t="str">
            <v>CURSO DE CAPACITAÇÃO PARA OPERADOR DE GUINDASTE (ENCARGOS COMPLEMENTARES) - MENSALISTA</v>
          </cell>
          <cell r="D7180" t="str">
            <v>MES</v>
          </cell>
          <cell r="E7180" t="str">
            <v>22,22</v>
          </cell>
        </row>
        <row r="7181">
          <cell r="B7181">
            <v>101346</v>
          </cell>
          <cell r="C7181" t="str">
            <v>CURSO DE CAPACITAÇÃO PARA OPERADOR DE JATO ABRASIVO OU JATISTA (ENCARGOS COMPLEMENTARES) - MENSALISTA</v>
          </cell>
          <cell r="D7181" t="str">
            <v>MES</v>
          </cell>
          <cell r="E7181" t="str">
            <v>19,33</v>
          </cell>
        </row>
        <row r="7182">
          <cell r="B7182">
            <v>101347</v>
          </cell>
          <cell r="C7182" t="str">
            <v>CURSO DE CAPACITAÇÃO PARA OPERADOR DE MAQUINAS E TRATORES DIVERSOS (ENCARGOS COMPLEMENTARES) - MENSALISTA</v>
          </cell>
          <cell r="D7182" t="str">
            <v>MES</v>
          </cell>
          <cell r="E7182" t="str">
            <v>16,46</v>
          </cell>
        </row>
        <row r="7183">
          <cell r="B7183">
            <v>101348</v>
          </cell>
          <cell r="C7183" t="str">
            <v>CURSO DE CAPACITAÇÃO PARA OPERADOR DE MARTELETE OU MARTELETEIRO (ENCARGOS COMPLEMENTARES) - MENSALISTA</v>
          </cell>
          <cell r="D7183" t="str">
            <v>MES</v>
          </cell>
          <cell r="E7183" t="str">
            <v>9,32</v>
          </cell>
        </row>
        <row r="7184">
          <cell r="B7184">
            <v>101349</v>
          </cell>
          <cell r="C7184" t="str">
            <v>CURSO DE CAPACITAÇÃO PARA OPERADOR DE MOTO SCRAPER (ENCARGOS COMPLEMENTARES) - MENSALISTA</v>
          </cell>
          <cell r="D7184" t="str">
            <v>MES</v>
          </cell>
          <cell r="E7184" t="str">
            <v>14,40</v>
          </cell>
        </row>
        <row r="7185">
          <cell r="B7185">
            <v>101350</v>
          </cell>
          <cell r="C7185" t="str">
            <v>CURSO DE CAPACITAÇÃO PARA OPERADOR DE MOTONIVELADORA (ENCARGOS COMPLEMENTARES) - MENSALISTA</v>
          </cell>
          <cell r="D7185" t="str">
            <v>MES</v>
          </cell>
          <cell r="E7185" t="str">
            <v>17,67</v>
          </cell>
        </row>
        <row r="7186">
          <cell r="B7186">
            <v>101351</v>
          </cell>
          <cell r="C7186" t="str">
            <v>CURSO DE CAPACITAÇÃO PARA OPERADOR DE PA CARREGADEIRA (ENCARGOS COMPLEMENTARES) - MENSALISTA</v>
          </cell>
          <cell r="D7186" t="str">
            <v>MES</v>
          </cell>
          <cell r="E7186" t="str">
            <v>12,90</v>
          </cell>
        </row>
        <row r="7187">
          <cell r="B7187">
            <v>101352</v>
          </cell>
          <cell r="C7187" t="str">
            <v>CURSO DE CAPACITAÇÃO PARA OPERADOR DE PAVIMENTADORA / MESA VIBROACABADORA (ENCARGOS COMPLEMENTARES) - MENSALISTA</v>
          </cell>
          <cell r="D7187" t="str">
            <v>MES</v>
          </cell>
          <cell r="E7187" t="str">
            <v>14,87</v>
          </cell>
        </row>
        <row r="7188">
          <cell r="B7188">
            <v>101353</v>
          </cell>
          <cell r="C7188" t="str">
            <v>CURSO DE CAPACITAÇÃO PARA OPERADOR DE ROLO COMPACTADOR (ENCARGOS COMPLEMENTARES) - MENSALISTA</v>
          </cell>
          <cell r="D7188" t="str">
            <v>MES</v>
          </cell>
          <cell r="E7188" t="str">
            <v>11,82</v>
          </cell>
        </row>
        <row r="7189">
          <cell r="B7189">
            <v>101354</v>
          </cell>
          <cell r="C7189" t="str">
            <v>CURSO DE CAPACITAÇÃO PARA OPERADOR DE TRATOR - EXCLUSIVE AGROPECUARIA (ENCARGOS COMPLEMENTARES) - MENSALISTA</v>
          </cell>
          <cell r="D7189" t="str">
            <v>MES</v>
          </cell>
          <cell r="E7189" t="str">
            <v>16,59</v>
          </cell>
        </row>
        <row r="7190">
          <cell r="B7190">
            <v>101355</v>
          </cell>
          <cell r="C7190" t="str">
            <v>CURSO DE CAPACITAÇÃO PARA OPERADOR DE USINA DE ASFALTO, DE SOLOS OU DE CONCRETO (ENCARGOS COMPLEMENTARES) - MENSALISTA</v>
          </cell>
          <cell r="D7190" t="str">
            <v>MES</v>
          </cell>
          <cell r="E7190" t="str">
            <v>12,77</v>
          </cell>
        </row>
        <row r="7191">
          <cell r="B7191">
            <v>101356</v>
          </cell>
          <cell r="C7191" t="str">
            <v>CURSO DE CAPACITAÇÃO PARA PASTILHEIRO (ENCARGOS COMPLEMENTARES) - MENSALISTA</v>
          </cell>
          <cell r="D7191" t="str">
            <v>MES</v>
          </cell>
          <cell r="E7191" t="str">
            <v>27,68</v>
          </cell>
        </row>
        <row r="7192">
          <cell r="B7192">
            <v>101357</v>
          </cell>
          <cell r="C7192" t="str">
            <v>CURSO DE CAPACITAÇÃO PARA PEDREIRO (ENCARGOS COMPLEMENTARES) - MENSALISTA</v>
          </cell>
          <cell r="D7192" t="str">
            <v>MES</v>
          </cell>
          <cell r="E7192" t="str">
            <v>39,85</v>
          </cell>
        </row>
        <row r="7193">
          <cell r="B7193">
            <v>101358</v>
          </cell>
          <cell r="C7193" t="str">
            <v>CURSO DE CAPACITAÇÃO PARA PINTOR (ENCARGOS COMPLEMENTARES) - MENSALISTA</v>
          </cell>
          <cell r="D7193" t="str">
            <v>MES</v>
          </cell>
          <cell r="E7193" t="str">
            <v>27,68</v>
          </cell>
        </row>
        <row r="7194">
          <cell r="B7194">
            <v>101359</v>
          </cell>
          <cell r="C7194" t="str">
            <v>CURSO DE CAPACITAÇÃO PARA PINTOR DE LETREIROS (ENCARGOS COMPLEMENTARES) - MENSALISTA</v>
          </cell>
          <cell r="D7194" t="str">
            <v>MES</v>
          </cell>
          <cell r="E7194" t="str">
            <v>26,88</v>
          </cell>
        </row>
        <row r="7195">
          <cell r="B7195">
            <v>101360</v>
          </cell>
          <cell r="C7195" t="str">
            <v>CURSO DE CAPACITAÇÃO PARA PINTOR PARA TINTA EPOXI (ENCARGOS COMPLEMENTARES) - MENSALISTA</v>
          </cell>
          <cell r="D7195" t="str">
            <v>MES</v>
          </cell>
          <cell r="E7195" t="str">
            <v>27,68</v>
          </cell>
        </row>
        <row r="7196">
          <cell r="B7196">
            <v>101361</v>
          </cell>
          <cell r="C7196" t="str">
            <v>CURSO DE CAPACITAÇÃO PARA POCEIRO / ESCAVADOR DE VALAS E TUBULOES (ENCARGOS COMPLEMENTARES) - MENSALISTA</v>
          </cell>
          <cell r="D7196" t="str">
            <v>MES</v>
          </cell>
          <cell r="E7196" t="str">
            <v>28,66</v>
          </cell>
        </row>
        <row r="7197">
          <cell r="B7197">
            <v>101362</v>
          </cell>
          <cell r="C7197" t="str">
            <v>CURSO DE CAPACITAÇÃO PARA RASTELEIRO (ENCARGOS COMPLEMENTARES) - MENSALISTA</v>
          </cell>
          <cell r="D7197" t="str">
            <v>MES</v>
          </cell>
          <cell r="E7197" t="str">
            <v>6,11</v>
          </cell>
        </row>
        <row r="7198">
          <cell r="B7198">
            <v>101363</v>
          </cell>
          <cell r="C7198" t="str">
            <v>CURSO DE CAPACITAÇÃO PARA SERRALHEIRO (ENCARGOS COMPLEMENTARES) - MENSALISTA</v>
          </cell>
          <cell r="D7198" t="str">
            <v>MES</v>
          </cell>
          <cell r="E7198" t="str">
            <v>21,60</v>
          </cell>
        </row>
        <row r="7199">
          <cell r="B7199">
            <v>101364</v>
          </cell>
          <cell r="C7199" t="str">
            <v>CURSO DE CAPACITAÇÃO PARA SERVENTE DE OBRAS (ENCARGOS COMPLEMENTARES) - MENSALISTA</v>
          </cell>
          <cell r="D7199" t="str">
            <v>MES</v>
          </cell>
          <cell r="E7199" t="str">
            <v>29,67</v>
          </cell>
        </row>
        <row r="7200">
          <cell r="B7200">
            <v>101365</v>
          </cell>
          <cell r="C7200" t="str">
            <v>CURSO DE CAPACITAÇÃO PARA SOLDADOR (ENCARGOS COMPLEMENTARES) - MENSALISTA</v>
          </cell>
          <cell r="D7200" t="str">
            <v>MES</v>
          </cell>
          <cell r="E7200" t="str">
            <v>21,60</v>
          </cell>
        </row>
        <row r="7201">
          <cell r="B7201">
            <v>101366</v>
          </cell>
          <cell r="C7201" t="str">
            <v>CURSO DE CAPACITAÇÃO PARA SOLDADOR ELETRICO (ENCARGOS COMPLEMENTARES) - MENSALISTA</v>
          </cell>
          <cell r="D7201" t="str">
            <v>MES</v>
          </cell>
          <cell r="E7201" t="str">
            <v>25,38</v>
          </cell>
        </row>
        <row r="7202">
          <cell r="B7202">
            <v>101367</v>
          </cell>
          <cell r="C7202" t="str">
            <v>CURSO DE CAPACITAÇÃO PARA TAQUEADOR OU TAQUEIRO (ENCARGOS COMPLEMENTARES) - MENSALISTA</v>
          </cell>
          <cell r="D7202" t="str">
            <v>MES</v>
          </cell>
          <cell r="E7202" t="str">
            <v>21,60</v>
          </cell>
        </row>
        <row r="7203">
          <cell r="B7203">
            <v>101368</v>
          </cell>
          <cell r="C7203" t="str">
            <v>CURSO DE CAPACITAÇÃO PARA TECNICO EM LABORATORIO E CAMPO DE CONSTRUCAO CIVIL (ENCARGOS COMPLEMENTARES) - MENSALISTA</v>
          </cell>
          <cell r="D7203" t="str">
            <v>MES</v>
          </cell>
          <cell r="E7203" t="str">
            <v>21,33</v>
          </cell>
        </row>
        <row r="7204">
          <cell r="B7204">
            <v>101369</v>
          </cell>
          <cell r="C7204" t="str">
            <v>CURSO DE CAPACITAÇÃO PARA TECNICO EM SONDAGEM (ENCARGOS COMPLEMENTARES) - MENSALISTA</v>
          </cell>
          <cell r="D7204" t="str">
            <v>MES</v>
          </cell>
          <cell r="E7204" t="str">
            <v>28,64</v>
          </cell>
        </row>
        <row r="7205">
          <cell r="B7205">
            <v>101370</v>
          </cell>
          <cell r="C7205" t="str">
            <v>CURSO DE CAPACITAÇÃO PARA TELHADOR (ENCARGOS COMPLEMENTARES) - MENSALISTA</v>
          </cell>
          <cell r="D7205" t="str">
            <v>MES</v>
          </cell>
          <cell r="E7205" t="str">
            <v>21,34</v>
          </cell>
        </row>
        <row r="7206">
          <cell r="B7206">
            <v>101371</v>
          </cell>
          <cell r="C7206" t="str">
            <v>CURSO DE CAPACITAÇÃO PARA VIDRACEIRO (ENCARGOS COMPLEMENTARES) - MENSALISTA</v>
          </cell>
          <cell r="D7206" t="str">
            <v>MES</v>
          </cell>
          <cell r="E7206" t="str">
            <v>23,87</v>
          </cell>
        </row>
        <row r="7207">
          <cell r="B7207">
            <v>101372</v>
          </cell>
          <cell r="C7207" t="str">
            <v>CURSO DE CAPACITAÇÃO PARA VIGIA DIURNO (ENCARGOS COMPLEMENTARES) - MENSALISTA</v>
          </cell>
          <cell r="D7207" t="str">
            <v>MES</v>
          </cell>
          <cell r="E7207" t="str">
            <v>7,02</v>
          </cell>
        </row>
        <row r="7208">
          <cell r="B7208">
            <v>101373</v>
          </cell>
          <cell r="C7208" t="str">
            <v>ENGENHEIRO CIVIL SENIOR COM ENCARGOS COMPLEMENTARES</v>
          </cell>
          <cell r="D7208" t="str">
            <v>H</v>
          </cell>
          <cell r="E7208" t="str">
            <v>145,83</v>
          </cell>
        </row>
        <row r="7209">
          <cell r="B7209">
            <v>101374</v>
          </cell>
          <cell r="C7209" t="str">
            <v>AJUDANTE DE ARMADOR COM ENCARGOS COMPLEMENTARES</v>
          </cell>
          <cell r="D7209" t="str">
            <v>MES</v>
          </cell>
          <cell r="E7209" t="str">
            <v>3.202,72</v>
          </cell>
        </row>
        <row r="7210">
          <cell r="B7210">
            <v>101375</v>
          </cell>
          <cell r="C7210" t="str">
            <v>AJUDANTE DE ELETRICISTA COM ENCARGOS COMPLEMENTARES</v>
          </cell>
          <cell r="D7210" t="str">
            <v>MES</v>
          </cell>
          <cell r="E7210" t="str">
            <v>3.435,38</v>
          </cell>
        </row>
        <row r="7211">
          <cell r="B7211">
            <v>101376</v>
          </cell>
          <cell r="C7211" t="str">
            <v>AJUDANTE DE ESTRUTURAS METÁLICAS COM ENCARGOS COMPLEMENTARES</v>
          </cell>
          <cell r="D7211" t="str">
            <v>MES</v>
          </cell>
          <cell r="E7211" t="str">
            <v>2.359,79</v>
          </cell>
        </row>
        <row r="7212">
          <cell r="B7212">
            <v>101377</v>
          </cell>
          <cell r="C7212" t="str">
            <v>AJUDANTE DE OPERAÇÃO EM GERAL COM ENCARGOS COMPLEMENTARES</v>
          </cell>
          <cell r="D7212" t="str">
            <v>MES</v>
          </cell>
          <cell r="E7212" t="str">
            <v>3.202,72</v>
          </cell>
        </row>
        <row r="7213">
          <cell r="B7213">
            <v>101378</v>
          </cell>
          <cell r="C7213" t="str">
            <v>AJUDANTE DE PINTOR COM ENCARGOS COMPLEMENTARES</v>
          </cell>
          <cell r="D7213" t="str">
            <v>MES</v>
          </cell>
          <cell r="E7213" t="str">
            <v>3.614,44</v>
          </cell>
        </row>
        <row r="7214">
          <cell r="B7214">
            <v>101379</v>
          </cell>
          <cell r="C7214" t="str">
            <v>AJUDANTE DE SERRALHEIRO COM ENCARGOS COMPLEMENTARES</v>
          </cell>
          <cell r="D7214" t="str">
            <v>MES</v>
          </cell>
          <cell r="E7214" t="str">
            <v>3.391,69</v>
          </cell>
        </row>
        <row r="7215">
          <cell r="B7215">
            <v>101380</v>
          </cell>
          <cell r="C7215" t="str">
            <v>AJUDANTE ESPECIALIZADO COM ENCARGOS COMPLEMENTARES</v>
          </cell>
          <cell r="D7215" t="str">
            <v>MES</v>
          </cell>
          <cell r="E7215" t="str">
            <v>3.370,23</v>
          </cell>
        </row>
        <row r="7216">
          <cell r="B7216">
            <v>101381</v>
          </cell>
          <cell r="C7216" t="str">
            <v>ARMADOR COM ENCARGOS COMPLEMENTARES</v>
          </cell>
          <cell r="D7216" t="str">
            <v>MES</v>
          </cell>
          <cell r="E7216" t="str">
            <v>3.986,92</v>
          </cell>
        </row>
        <row r="7217">
          <cell r="B7217">
            <v>101382</v>
          </cell>
          <cell r="C7217" t="str">
            <v>ASSENTADOR DE MANILHAS COM ENCARGOS COMPLEMENTARES</v>
          </cell>
          <cell r="D7217" t="str">
            <v>MES</v>
          </cell>
          <cell r="E7217" t="str">
            <v>3.388,56</v>
          </cell>
        </row>
        <row r="7218">
          <cell r="B7218">
            <v>101383</v>
          </cell>
          <cell r="C7218" t="str">
            <v>AUXILIAR DE AZULEJISTA COM ENCARGOS COMPLEMENTARES</v>
          </cell>
          <cell r="D7218" t="str">
            <v>MES</v>
          </cell>
          <cell r="E7218" t="str">
            <v>3.207,24</v>
          </cell>
        </row>
        <row r="7219">
          <cell r="B7219">
            <v>101384</v>
          </cell>
          <cell r="C7219" t="str">
            <v>AUXILIAR DE ENCANADOR OU BOMBEIRO HIDRÁULICO COM ENCARGOS COMPLEMENTARES</v>
          </cell>
          <cell r="D7219" t="str">
            <v>MES</v>
          </cell>
          <cell r="E7219" t="str">
            <v>3.295,44</v>
          </cell>
        </row>
        <row r="7220">
          <cell r="B7220">
            <v>101385</v>
          </cell>
          <cell r="C7220" t="str">
            <v>AUXILIAR DE LABORATORISTA DE SOLOS E DE CONCRETO COM ENCARGOS COMPLEMENTARES</v>
          </cell>
          <cell r="D7220" t="str">
            <v>MES</v>
          </cell>
          <cell r="E7220" t="str">
            <v>4.126,00</v>
          </cell>
        </row>
        <row r="7221">
          <cell r="B7221">
            <v>101386</v>
          </cell>
          <cell r="C7221" t="str">
            <v>AUXILIAR DE MECÂNICO COM ENCARGOS COMPLEMENTARES</v>
          </cell>
          <cell r="D7221" t="str">
            <v>MES</v>
          </cell>
          <cell r="E7221" t="str">
            <v>2.708,67</v>
          </cell>
        </row>
        <row r="7222">
          <cell r="B7222">
            <v>101387</v>
          </cell>
          <cell r="C7222" t="str">
            <v>AUXILIAR DE PEDREIRO COM ENCARGOS COMPLEMENTARES</v>
          </cell>
          <cell r="D7222" t="str">
            <v>MES</v>
          </cell>
          <cell r="E7222" t="str">
            <v>3.207,24</v>
          </cell>
        </row>
        <row r="7223">
          <cell r="B7223">
            <v>101388</v>
          </cell>
          <cell r="C7223" t="str">
            <v>AUXILIAR DE SERVIÇOS GERAIS COM ENCARGOS COMPLEMENTARES</v>
          </cell>
          <cell r="D7223" t="str">
            <v>MES</v>
          </cell>
          <cell r="E7223" t="str">
            <v>3.183,27</v>
          </cell>
        </row>
        <row r="7224">
          <cell r="B7224">
            <v>101389</v>
          </cell>
          <cell r="C7224" t="str">
            <v>AUXILIAR DE TOPÓGRAFO COM ENCARGOS COMPLEMENTARES</v>
          </cell>
          <cell r="D7224" t="str">
            <v>MES</v>
          </cell>
          <cell r="E7224" t="str">
            <v>1.670,56</v>
          </cell>
        </row>
        <row r="7225">
          <cell r="B7225">
            <v>101390</v>
          </cell>
          <cell r="C7225" t="str">
            <v>AUXILIAR TÉCNICO / ASSISTENTE DE ENGENHARIA COM ENCARGOS COMPLEMENTARES</v>
          </cell>
          <cell r="D7225" t="str">
            <v>MES</v>
          </cell>
          <cell r="E7225" t="str">
            <v>4.470,65</v>
          </cell>
        </row>
        <row r="7226">
          <cell r="B7226">
            <v>101391</v>
          </cell>
          <cell r="C7226" t="str">
            <v>AZULEJISTA OU LADRILHEIRO COM ENCARGOS COMPLEMENTARES</v>
          </cell>
          <cell r="D7226" t="str">
            <v>MES</v>
          </cell>
          <cell r="E7226" t="str">
            <v>3.993,00</v>
          </cell>
        </row>
        <row r="7227">
          <cell r="B7227">
            <v>101392</v>
          </cell>
          <cell r="C7227" t="str">
            <v>BLASTER, DINAMITADOR OU CABO DE FORÇA COM ENCARGOS COMPLEMENTARES</v>
          </cell>
          <cell r="D7227" t="str">
            <v>MES</v>
          </cell>
          <cell r="E7227" t="str">
            <v>2.910,31</v>
          </cell>
        </row>
        <row r="7228">
          <cell r="B7228">
            <v>101394</v>
          </cell>
          <cell r="C7228" t="str">
            <v>CALCETEIRO COM ENCARGOS COMPLEMENTARES</v>
          </cell>
          <cell r="D7228" t="str">
            <v>MES</v>
          </cell>
          <cell r="E7228" t="str">
            <v>3.698,11</v>
          </cell>
        </row>
        <row r="7229">
          <cell r="B7229">
            <v>101395</v>
          </cell>
          <cell r="C7229" t="str">
            <v>CARPINTEIRO AUXILIAR COM ENCARGOS COMPLEMENTARES</v>
          </cell>
          <cell r="D7229" t="str">
            <v>MES</v>
          </cell>
          <cell r="E7229" t="str">
            <v>3.374,83</v>
          </cell>
        </row>
        <row r="7230">
          <cell r="B7230">
            <v>101396</v>
          </cell>
          <cell r="C7230" t="str">
            <v>CARPINTEIRO DE ESQUADRIAS COM ENCARGOS COMPLEMENTARES</v>
          </cell>
          <cell r="D7230" t="str">
            <v>MES</v>
          </cell>
          <cell r="E7230" t="str">
            <v>3.792,10</v>
          </cell>
        </row>
        <row r="7231">
          <cell r="B7231">
            <v>101397</v>
          </cell>
          <cell r="C7231" t="str">
            <v>CARPINTEIRO DE FORMAS COM ENCARGOS COMPLEMENTARES</v>
          </cell>
          <cell r="D7231" t="str">
            <v>MES</v>
          </cell>
          <cell r="E7231" t="str">
            <v>3.965,16</v>
          </cell>
        </row>
        <row r="7232">
          <cell r="B7232">
            <v>101398</v>
          </cell>
          <cell r="C7232" t="str">
            <v>CAVOUQUEIRO OU OPERADOR DE PERFURATRIZ COM ENCARGOS COMPLEMENTARES</v>
          </cell>
          <cell r="D7232" t="str">
            <v>MES</v>
          </cell>
          <cell r="E7232" t="str">
            <v>2.607,89</v>
          </cell>
        </row>
        <row r="7233">
          <cell r="B7233">
            <v>101399</v>
          </cell>
          <cell r="C7233" t="str">
            <v>ELETRICISTA COM ENCARGOS COMPLEMENTARES</v>
          </cell>
          <cell r="D7233" t="str">
            <v>MES</v>
          </cell>
          <cell r="E7233" t="str">
            <v>4.144,73</v>
          </cell>
        </row>
        <row r="7234">
          <cell r="B7234">
            <v>101400</v>
          </cell>
          <cell r="C7234" t="str">
            <v>ELETRICISTA DE MANUTENÇÃO INDUSTRIAL COM ENCARGOS COMPLEMENTARES</v>
          </cell>
          <cell r="D7234" t="str">
            <v>MES</v>
          </cell>
          <cell r="E7234" t="str">
            <v>4.144,73</v>
          </cell>
        </row>
        <row r="7235">
          <cell r="B7235">
            <v>101401</v>
          </cell>
          <cell r="C7235" t="str">
            <v>ELETROTÉCNICO COM ENCARGOS COMPLEMENTARES</v>
          </cell>
          <cell r="D7235" t="str">
            <v>MES</v>
          </cell>
          <cell r="E7235" t="str">
            <v>5.087,72</v>
          </cell>
        </row>
        <row r="7236">
          <cell r="B7236">
            <v>101402</v>
          </cell>
          <cell r="C7236" t="str">
            <v>ENCANADOR OU BOMBEIRO HIDRÁULICO COM ENCARGOS COMPLEMENTARES</v>
          </cell>
          <cell r="D7236" t="str">
            <v>MES</v>
          </cell>
          <cell r="E7236" t="str">
            <v>3.996,48</v>
          </cell>
        </row>
        <row r="7237">
          <cell r="B7237">
            <v>101403</v>
          </cell>
          <cell r="C7237" t="str">
            <v>ENGENHEIRO CIVIL SENIOR COM ENCARGOS COMPLEMENTARES</v>
          </cell>
          <cell r="D7237" t="str">
            <v>MES</v>
          </cell>
          <cell r="E7237" t="str">
            <v>25.726,60</v>
          </cell>
        </row>
        <row r="7238">
          <cell r="B7238">
            <v>101404</v>
          </cell>
          <cell r="C7238" t="str">
            <v>ENGENHEIRO ELETRICISTA COM ENCARGOS COMPLEMENTARES</v>
          </cell>
          <cell r="D7238" t="str">
            <v>MES</v>
          </cell>
          <cell r="E7238" t="str">
            <v>15.970,45</v>
          </cell>
        </row>
        <row r="7239">
          <cell r="B7239">
            <v>101405</v>
          </cell>
          <cell r="C7239" t="str">
            <v>ENGENHEIRO SANITARISTA COM ENCARGOS COMPLEMENTARES</v>
          </cell>
          <cell r="D7239" t="str">
            <v>MES</v>
          </cell>
          <cell r="E7239" t="str">
            <v>15.543,82</v>
          </cell>
        </row>
        <row r="7240">
          <cell r="B7240">
            <v>101407</v>
          </cell>
          <cell r="C7240" t="str">
            <v>GESSEIRO COM ENCARGOS COMPLEMENTARES</v>
          </cell>
          <cell r="D7240" t="str">
            <v>MES</v>
          </cell>
          <cell r="E7240" t="str">
            <v>3.851,60</v>
          </cell>
        </row>
        <row r="7241">
          <cell r="B7241">
            <v>101408</v>
          </cell>
          <cell r="C7241" t="str">
            <v>IMPERMEABILIZADOR COM ENCARGOS COMPLEMENTARES</v>
          </cell>
          <cell r="D7241" t="str">
            <v>MES</v>
          </cell>
          <cell r="E7241" t="str">
            <v>3.629,28</v>
          </cell>
        </row>
        <row r="7242">
          <cell r="B7242">
            <v>101409</v>
          </cell>
          <cell r="C7242" t="str">
            <v>INSTALADOR DE TUBULAÇÕES COM ENCARGOS COMPLEMENTARES</v>
          </cell>
          <cell r="D7242" t="str">
            <v>MES</v>
          </cell>
          <cell r="E7242" t="str">
            <v>3.080,91</v>
          </cell>
        </row>
        <row r="7243">
          <cell r="B7243">
            <v>101410</v>
          </cell>
          <cell r="C7243" t="str">
            <v>JARDINEIRO COM ENCARGOS COMPLEMENTARES</v>
          </cell>
          <cell r="D7243" t="str">
            <v>MES</v>
          </cell>
          <cell r="E7243" t="str">
            <v>3.477,31</v>
          </cell>
        </row>
        <row r="7244">
          <cell r="B7244">
            <v>101411</v>
          </cell>
          <cell r="C7244" t="str">
            <v>LEITURISTA OU CADASTRISTA DE REDES DE ÁGUA COM ENCARGOS COMPLEMENTARES</v>
          </cell>
          <cell r="D7244" t="str">
            <v>MES</v>
          </cell>
          <cell r="E7244" t="str">
            <v>2.737,38</v>
          </cell>
        </row>
        <row r="7245">
          <cell r="B7245">
            <v>101412</v>
          </cell>
          <cell r="C7245" t="str">
            <v>MAÇARIQUEIRO COM ENCARGOS COMPLEMENTARES</v>
          </cell>
          <cell r="D7245" t="str">
            <v>MES</v>
          </cell>
          <cell r="E7245" t="str">
            <v>4.076,55</v>
          </cell>
        </row>
        <row r="7246">
          <cell r="B7246">
            <v>101413</v>
          </cell>
          <cell r="C7246" t="str">
            <v>MARCENEIRO COM ENCARGOS COMPLEMENTARES</v>
          </cell>
          <cell r="D7246" t="str">
            <v>MES</v>
          </cell>
          <cell r="E7246" t="str">
            <v>3.746,47</v>
          </cell>
        </row>
        <row r="7247">
          <cell r="B7247">
            <v>101414</v>
          </cell>
          <cell r="C7247" t="str">
            <v>MARMORISTA / GRANITEIRO COM ENCARGOS COMPLEMENTARES</v>
          </cell>
          <cell r="D7247" t="str">
            <v>MES</v>
          </cell>
          <cell r="E7247" t="str">
            <v>3.993,00</v>
          </cell>
        </row>
        <row r="7248">
          <cell r="B7248">
            <v>101415</v>
          </cell>
          <cell r="C7248" t="str">
            <v>MECÂNICO DE EQUIPAMENTOS PESADOS COM ENCARGOS COMPLEMENTARES</v>
          </cell>
          <cell r="D7248" t="str">
            <v>MES</v>
          </cell>
          <cell r="E7248" t="str">
            <v>4.187,63</v>
          </cell>
        </row>
        <row r="7249">
          <cell r="B7249">
            <v>101416</v>
          </cell>
          <cell r="C7249" t="str">
            <v>MECÂNICO DE REFRIGERAÇÃO COM ENCARGOS COMPLEMENTARES</v>
          </cell>
          <cell r="D7249" t="str">
            <v>MES</v>
          </cell>
          <cell r="E7249" t="str">
            <v>4.333,70</v>
          </cell>
        </row>
        <row r="7250">
          <cell r="B7250">
            <v>101417</v>
          </cell>
          <cell r="C7250" t="str">
            <v>MONTADOR DE ELETROELETRÔNICO COM ENCARGOS COMPLEMENTARES</v>
          </cell>
          <cell r="D7250" t="str">
            <v>MES</v>
          </cell>
          <cell r="E7250" t="str">
            <v>3.641,53</v>
          </cell>
        </row>
        <row r="7251">
          <cell r="B7251">
            <v>101418</v>
          </cell>
          <cell r="C7251" t="str">
            <v>MONTADOR DE ESTRUTURAS METÁLICAS COM ENCARGOS COMPLEMENTARES</v>
          </cell>
          <cell r="D7251" t="str">
            <v>MES</v>
          </cell>
          <cell r="E7251" t="str">
            <v>2.893,24</v>
          </cell>
        </row>
        <row r="7252">
          <cell r="B7252">
            <v>101419</v>
          </cell>
          <cell r="C7252" t="str">
            <v>MONTADOR DE MÁQUINAS COM ENCARGOS COMPLEMENTARES</v>
          </cell>
          <cell r="D7252" t="str">
            <v>MES</v>
          </cell>
          <cell r="E7252" t="str">
            <v>4.325,20</v>
          </cell>
        </row>
        <row r="7253">
          <cell r="B7253">
            <v>101420</v>
          </cell>
          <cell r="C7253" t="str">
            <v>MOTORISTA DE CAMINHÃO BASCULANTE COM ENCARGOS COMPLEMENTARES</v>
          </cell>
          <cell r="D7253" t="str">
            <v>MES</v>
          </cell>
          <cell r="E7253" t="str">
            <v>3.090,16</v>
          </cell>
        </row>
        <row r="7254">
          <cell r="B7254">
            <v>101421</v>
          </cell>
          <cell r="C7254" t="str">
            <v>MOTORISTA DE CAMINHÃO CARRETA COM ENCARGOS COMPLEMENTARES</v>
          </cell>
          <cell r="D7254" t="str">
            <v>MES</v>
          </cell>
          <cell r="E7254" t="str">
            <v>4.074,69</v>
          </cell>
        </row>
        <row r="7255">
          <cell r="B7255">
            <v>101422</v>
          </cell>
          <cell r="C7255" t="str">
            <v>MOTORISTA DE CARRO DE PASSEIO COM ENCARGOS COMPLEMENTARES</v>
          </cell>
          <cell r="D7255" t="str">
            <v>MES</v>
          </cell>
          <cell r="E7255" t="str">
            <v>3.048,58</v>
          </cell>
        </row>
        <row r="7256">
          <cell r="B7256">
            <v>101423</v>
          </cell>
          <cell r="C7256" t="str">
            <v>MOTORISTA DE ÔNIBUS / MICRO-ÔNIBUS COM ENCARGOS COMPLEMENTARES</v>
          </cell>
          <cell r="D7256" t="str">
            <v>MES</v>
          </cell>
          <cell r="E7256" t="str">
            <v>3.461,05</v>
          </cell>
        </row>
        <row r="7257">
          <cell r="B7257">
            <v>101424</v>
          </cell>
          <cell r="C7257" t="str">
            <v>MOTORISTA OPERADOR DE CAMINHÃO COM MUNCK COM ENCARGOS COMPLEMENTARES</v>
          </cell>
          <cell r="D7257" t="str">
            <v>MES</v>
          </cell>
          <cell r="E7257" t="str">
            <v>3.681,96</v>
          </cell>
        </row>
        <row r="7258">
          <cell r="B7258">
            <v>101425</v>
          </cell>
          <cell r="C7258" t="str">
            <v>NIVELADOR  COM ENCARGOS COMPLEMENTARES</v>
          </cell>
          <cell r="D7258" t="str">
            <v>MES</v>
          </cell>
          <cell r="E7258" t="str">
            <v>2.050,22</v>
          </cell>
        </row>
        <row r="7259">
          <cell r="B7259">
            <v>101426</v>
          </cell>
          <cell r="C7259" t="str">
            <v>OPERADOR DE BATE-ESTACA COM ENCARGOS COMPLEMENTARES</v>
          </cell>
          <cell r="D7259" t="str">
            <v>MES</v>
          </cell>
          <cell r="E7259" t="str">
            <v>3.366,75</v>
          </cell>
        </row>
        <row r="7260">
          <cell r="B7260">
            <v>101427</v>
          </cell>
          <cell r="C7260" t="str">
            <v>OPERADOR DE BETONEIRA (CAMINHÃO) COM ENCARGOS COMPLEMENTARES</v>
          </cell>
          <cell r="D7260" t="str">
            <v>MES</v>
          </cell>
          <cell r="E7260" t="str">
            <v>2.990,20</v>
          </cell>
        </row>
        <row r="7261">
          <cell r="B7261">
            <v>101428</v>
          </cell>
          <cell r="C7261" t="str">
            <v>OPERADOR DE BETONEIRA ESTACIONÁRIA COM ENCARGOS COMPLEMENTARES</v>
          </cell>
          <cell r="D7261" t="str">
            <v>MES</v>
          </cell>
          <cell r="E7261" t="str">
            <v>2.910,91</v>
          </cell>
        </row>
        <row r="7262">
          <cell r="B7262">
            <v>101429</v>
          </cell>
          <cell r="C7262" t="str">
            <v>OPERADOR DE COMPRESSOR DE AR OU COMPRESSORISTA COM ENCARGOS COMPLEMENTARES</v>
          </cell>
          <cell r="D7262" t="str">
            <v>MES</v>
          </cell>
          <cell r="E7262" t="str">
            <v>3.107,59</v>
          </cell>
        </row>
        <row r="7263">
          <cell r="B7263">
            <v>101430</v>
          </cell>
          <cell r="C7263" t="str">
            <v>OPERADOR DE DEMARCADORA DE FAIXAS DE TRÁFEGO COM ENCARGOS COMPLEMENTARES</v>
          </cell>
          <cell r="D7263" t="str">
            <v>MES</v>
          </cell>
          <cell r="E7263" t="str">
            <v>3.513,59</v>
          </cell>
        </row>
        <row r="7264">
          <cell r="B7264">
            <v>101431</v>
          </cell>
          <cell r="C7264" t="str">
            <v>OPERADOR DE ESCAVADEIRA COM ENCARGOS COMPLEMENTARES</v>
          </cell>
          <cell r="D7264" t="str">
            <v>MES</v>
          </cell>
          <cell r="E7264" t="str">
            <v>3.786,13</v>
          </cell>
        </row>
        <row r="7265">
          <cell r="B7265">
            <v>101432</v>
          </cell>
          <cell r="C7265" t="str">
            <v>OPERADOR DE GUINCHO OU GUINCHEIRO COM ENCARGOS COMPLEMENTARES</v>
          </cell>
          <cell r="D7265" t="str">
            <v>MES</v>
          </cell>
          <cell r="E7265" t="str">
            <v>2.932,69</v>
          </cell>
        </row>
        <row r="7266">
          <cell r="B7266">
            <v>101433</v>
          </cell>
          <cell r="C7266" t="str">
            <v>OPERADOR DE GUINDASTE COM ENCARGOS COMPLEMENTARES</v>
          </cell>
          <cell r="D7266" t="str">
            <v>MES</v>
          </cell>
          <cell r="E7266" t="str">
            <v>2.944,81</v>
          </cell>
        </row>
        <row r="7267">
          <cell r="B7267">
            <v>101434</v>
          </cell>
          <cell r="C7267" t="str">
            <v>OPERADOR DE JATO ABRASIVO OU JATISTA COM ENCARGOS COMPLEMENTARES</v>
          </cell>
          <cell r="D7267" t="str">
            <v>MES</v>
          </cell>
          <cell r="E7267" t="str">
            <v>3.465,11</v>
          </cell>
        </row>
        <row r="7268">
          <cell r="B7268">
            <v>101435</v>
          </cell>
          <cell r="C7268" t="str">
            <v>OPERADOR DE MÁQUINAS E TRATORES DIVERSOS COM ENCARGOS COMPLEMENTARES</v>
          </cell>
          <cell r="D7268" t="str">
            <v>MES</v>
          </cell>
          <cell r="E7268" t="str">
            <v>3.057,86</v>
          </cell>
        </row>
        <row r="7269">
          <cell r="B7269">
            <v>101436</v>
          </cell>
          <cell r="C7269" t="str">
            <v>OPERADOR DE MARTELETE OU MARTELETEIRO COM ENCARGOS COMPLEMENTARES</v>
          </cell>
          <cell r="D7269" t="str">
            <v>MES</v>
          </cell>
          <cell r="E7269" t="str">
            <v>2.559,85</v>
          </cell>
        </row>
        <row r="7270">
          <cell r="B7270">
            <v>101437</v>
          </cell>
          <cell r="C7270" t="str">
            <v>OPERADOR DE MOTO SCRAPER COM ENCARGOS COMPLEMENTARES</v>
          </cell>
          <cell r="D7270" t="str">
            <v>MES</v>
          </cell>
          <cell r="E7270" t="str">
            <v>3.561,17</v>
          </cell>
        </row>
        <row r="7271">
          <cell r="B7271">
            <v>101438</v>
          </cell>
          <cell r="C7271" t="str">
            <v>OPERADOR DE MOTONIVELADORA COM ENCARGOS COMPLEMENTARES</v>
          </cell>
          <cell r="D7271" t="str">
            <v>MES</v>
          </cell>
          <cell r="E7271" t="str">
            <v>4.205,08</v>
          </cell>
        </row>
        <row r="7272">
          <cell r="B7272">
            <v>101439</v>
          </cell>
          <cell r="C7272" t="str">
            <v>OPERADOR DE PÁ CARREGADEIRA COM ENCARGOS COMPLEMENTARES</v>
          </cell>
          <cell r="D7272" t="str">
            <v>MES</v>
          </cell>
          <cell r="E7272" t="str">
            <v>3.265,62</v>
          </cell>
        </row>
        <row r="7273">
          <cell r="B7273">
            <v>101440</v>
          </cell>
          <cell r="C7273" t="str">
            <v>OPERADOR DE PAVIMENTADORA / MESA VIBROACABADORA COM ENCARGOS COMPLEMENTARES</v>
          </cell>
          <cell r="D7273" t="str">
            <v>MES</v>
          </cell>
          <cell r="E7273" t="str">
            <v>3.653,15</v>
          </cell>
        </row>
        <row r="7274">
          <cell r="B7274">
            <v>101441</v>
          </cell>
          <cell r="C7274" t="str">
            <v>OPERADOR DE ROLO COMPACTADOR COM ENCARGOS COMPLEMENTARES</v>
          </cell>
          <cell r="D7274" t="str">
            <v>MES</v>
          </cell>
          <cell r="E7274" t="str">
            <v>3.053,22</v>
          </cell>
        </row>
        <row r="7275">
          <cell r="B7275">
            <v>101442</v>
          </cell>
          <cell r="C7275" t="str">
            <v>OPERADOR DE TRATOR - EXCLUSIVE AGROPECUÁRIA COM ENCARGOS COMPLEMENTARES</v>
          </cell>
          <cell r="D7275" t="str">
            <v>MES</v>
          </cell>
          <cell r="E7275" t="str">
            <v>3.076,23</v>
          </cell>
        </row>
        <row r="7276">
          <cell r="B7276">
            <v>101443</v>
          </cell>
          <cell r="C7276" t="str">
            <v>OPERADOR DE USINA DE ASFALTO, DE SOLOS OU DE CONCRETO COM ENCARGOS COMPLEMENTARES</v>
          </cell>
          <cell r="D7276" t="str">
            <v>MES</v>
          </cell>
          <cell r="E7276" t="str">
            <v>3.239,21</v>
          </cell>
        </row>
        <row r="7277">
          <cell r="B7277">
            <v>101444</v>
          </cell>
          <cell r="C7277" t="str">
            <v>PASTILHEIRO COM ENCARGOS COMPLEMENTARES</v>
          </cell>
          <cell r="D7277" t="str">
            <v>MES</v>
          </cell>
          <cell r="E7277" t="str">
            <v>3.993,00</v>
          </cell>
        </row>
        <row r="7278">
          <cell r="B7278">
            <v>101445</v>
          </cell>
          <cell r="C7278" t="str">
            <v>PEDREIRO COM ENCARGOS COMPLEMENTARES</v>
          </cell>
          <cell r="D7278" t="str">
            <v>MES</v>
          </cell>
          <cell r="E7278" t="str">
            <v>4.005,17</v>
          </cell>
        </row>
        <row r="7279">
          <cell r="B7279">
            <v>101446</v>
          </cell>
          <cell r="C7279" t="str">
            <v>PINTOR COM ENCARGOS COMPLEMENTARES</v>
          </cell>
          <cell r="D7279" t="str">
            <v>MES</v>
          </cell>
          <cell r="E7279" t="str">
            <v>4.210,85</v>
          </cell>
        </row>
        <row r="7280">
          <cell r="B7280">
            <v>101447</v>
          </cell>
          <cell r="C7280" t="str">
            <v>PINTOR DE LETREIROS COM ENCARGOS COMPLEMENTARES</v>
          </cell>
          <cell r="D7280" t="str">
            <v>MES</v>
          </cell>
          <cell r="E7280" t="str">
            <v>4.122,03</v>
          </cell>
        </row>
        <row r="7281">
          <cell r="B7281">
            <v>101448</v>
          </cell>
          <cell r="C7281" t="str">
            <v>PINTOR PARA TINTA EPÓXI COM ENCARGOS COMPLEMENTARES</v>
          </cell>
          <cell r="D7281" t="str">
            <v>MES</v>
          </cell>
          <cell r="E7281" t="str">
            <v>4.210,85</v>
          </cell>
        </row>
        <row r="7282">
          <cell r="B7282">
            <v>101449</v>
          </cell>
          <cell r="C7282" t="str">
            <v>POCEIRO / ESCAVADOR DE VALAS COM ENCARGOS COMPLEMENTARES</v>
          </cell>
          <cell r="D7282" t="str">
            <v>MES</v>
          </cell>
          <cell r="E7282" t="str">
            <v>2.939,25</v>
          </cell>
        </row>
        <row r="7283">
          <cell r="B7283">
            <v>101450</v>
          </cell>
          <cell r="C7283" t="str">
            <v>RASTELEIRO COM ENCARGOS COMPLEMENTARES</v>
          </cell>
          <cell r="D7283" t="str">
            <v>MES</v>
          </cell>
          <cell r="E7283" t="str">
            <v>2.700,78</v>
          </cell>
        </row>
        <row r="7284">
          <cell r="B7284">
            <v>101451</v>
          </cell>
          <cell r="C7284" t="str">
            <v>SERRALHEIRO COM ENCARGOS COMPLEMENTARES</v>
          </cell>
          <cell r="D7284" t="str">
            <v>MES</v>
          </cell>
          <cell r="E7284" t="str">
            <v>3.986,92</v>
          </cell>
        </row>
        <row r="7285">
          <cell r="B7285">
            <v>101452</v>
          </cell>
          <cell r="C7285" t="str">
            <v>SERVENTE DE OBRAS COM ENCARGOS COMPLEMENTARES</v>
          </cell>
          <cell r="D7285" t="str">
            <v>MES</v>
          </cell>
          <cell r="E7285" t="str">
            <v>3.196,86</v>
          </cell>
        </row>
        <row r="7286">
          <cell r="B7286">
            <v>101453</v>
          </cell>
          <cell r="C7286" t="str">
            <v>SOLDADOR COM ENCARGOS COMPLEMENTARES</v>
          </cell>
          <cell r="D7286" t="str">
            <v>MES</v>
          </cell>
          <cell r="E7286" t="str">
            <v>4.141,79</v>
          </cell>
        </row>
        <row r="7287">
          <cell r="B7287">
            <v>101454</v>
          </cell>
          <cell r="C7287" t="str">
            <v>SOLDADOR ELÉTRICO COM ENCARGOS COMPLEMENTARES</v>
          </cell>
          <cell r="D7287" t="str">
            <v>MES</v>
          </cell>
          <cell r="E7287" t="str">
            <v>4.678,35</v>
          </cell>
        </row>
        <row r="7288">
          <cell r="B7288">
            <v>101455</v>
          </cell>
          <cell r="C7288" t="str">
            <v>TAQUEADOR OU TAQUEIRO COM ENCARGOS COMPLEMENTARES</v>
          </cell>
          <cell r="D7288" t="str">
            <v>MES</v>
          </cell>
          <cell r="E7288" t="str">
            <v>3.965,16</v>
          </cell>
        </row>
        <row r="7289">
          <cell r="B7289">
            <v>101456</v>
          </cell>
          <cell r="C7289" t="str">
            <v>TÉCNICO DE LABORATÓRIO E CAMPO DE CONSTRUÇÃO COM ENCARGOS COMPLEMENTARES</v>
          </cell>
          <cell r="D7289" t="str">
            <v>MES</v>
          </cell>
          <cell r="E7289" t="str">
            <v>4.508,22</v>
          </cell>
        </row>
        <row r="7290">
          <cell r="B7290">
            <v>101457</v>
          </cell>
          <cell r="C7290" t="str">
            <v>TÉCNICO EM SONDAGEM COM ENCARGOS COMPLEMENTARES</v>
          </cell>
          <cell r="D7290" t="str">
            <v>MES</v>
          </cell>
          <cell r="E7290" t="str">
            <v>4.785,77</v>
          </cell>
        </row>
        <row r="7291">
          <cell r="B7291">
            <v>101458</v>
          </cell>
          <cell r="C7291" t="str">
            <v>TELHADOR COM ENCARGOS COMPLEMENTARES</v>
          </cell>
          <cell r="D7291" t="str">
            <v>MES</v>
          </cell>
          <cell r="E7291" t="str">
            <v>3.928,73</v>
          </cell>
        </row>
        <row r="7292">
          <cell r="B7292">
            <v>101459</v>
          </cell>
          <cell r="C7292" t="str">
            <v>VIDRACEIRO COM ENCARGOS COMPLEMENTARES</v>
          </cell>
          <cell r="D7292" t="str">
            <v>MES</v>
          </cell>
          <cell r="E7292" t="str">
            <v>3.570,20</v>
          </cell>
        </row>
        <row r="7293">
          <cell r="B7293">
            <v>101460</v>
          </cell>
          <cell r="C7293" t="str">
            <v>VIGIA DIURNO COM ENCARGOS COMPLEMENTARES</v>
          </cell>
          <cell r="D7293" t="str">
            <v>MES</v>
          </cell>
          <cell r="E7293" t="str">
            <v>3.174,21</v>
          </cell>
        </row>
      </sheetData>
      <sheetData sheetId="11">
        <row r="1">
          <cell r="A1" t="str">
            <v xml:space="preserve">CODIGO  </v>
          </cell>
          <cell r="B1" t="str">
            <v>DESCRICAO DO INSUMO</v>
          </cell>
          <cell r="C1" t="str">
            <v>UNIDADE</v>
          </cell>
          <cell r="D1" t="str">
            <v>Preço</v>
          </cell>
        </row>
        <row r="2">
          <cell r="A2">
            <v>2418</v>
          </cell>
          <cell r="B2" t="str">
            <v xml:space="preserve">!EM PROCESSO DE DESATIVACAO! DOBRADICA EM ACO/FERRO, 3" X 2 1/2", E= 1,2 A 1,8 MM, SEM ANEL,  CROMADO OU ZINCADO, TAMPA BOLA, COM PARAFUSOS                                                                                                                                                                                                                                                                                                                                                               </v>
          </cell>
          <cell r="C2" t="str">
            <v xml:space="preserve">UN    </v>
          </cell>
          <cell r="D2">
            <v>12.28</v>
          </cell>
        </row>
        <row r="3">
          <cell r="A3">
            <v>3378</v>
          </cell>
          <cell r="B3" t="str">
            <v xml:space="preserve">!EM PROCESSO DE DESATIVACAO! HASTE DE ATERRAMENTO EM ACO COM 3,00 M DE COMPRIMENTO E DN = 3/4", REVESTIDA COM BAIXA CAMADA DE COBRE, SEM CONECTOR                                                                                                                                                                                                                                                                                                                                                         </v>
          </cell>
          <cell r="C3" t="str">
            <v xml:space="preserve">UN    </v>
          </cell>
          <cell r="D3">
            <v>94.28</v>
          </cell>
        </row>
        <row r="4">
          <cell r="A4">
            <v>3380</v>
          </cell>
          <cell r="B4" t="str">
            <v xml:space="preserve">!EM PROCESSO DE DESATIVACAO! HASTE DE ATERRAMENTO EM ACO COM 3,00 M DE COMPRIMENTO E DN = 5/8", REVESTIDA COM BAIXA CAMADA DE COBRE, COM CONECTOR TIPO GRAMPO                                                                                                                                                                                                                                                                                                                                             </v>
          </cell>
          <cell r="C4" t="str">
            <v xml:space="preserve">UN    </v>
          </cell>
          <cell r="D4">
            <v>66</v>
          </cell>
        </row>
        <row r="5">
          <cell r="A5">
            <v>3379</v>
          </cell>
          <cell r="B5" t="str">
            <v xml:space="preserve">!EM PROCESSO DE DESATIVACAO! HASTE DE ATERRAMENTO EM ACO COM 3,00 M DE COMPRIMENTO E DN = 5/8", REVESTIDA COM BAIXA CAMADA DE COBRE, SEM CONECTOR                                                                                                                                                                                                                                                                                                                                                         </v>
          </cell>
          <cell r="C5" t="str">
            <v xml:space="preserve">UN    </v>
          </cell>
          <cell r="D5">
            <v>63.72</v>
          </cell>
        </row>
        <row r="6">
          <cell r="A6">
            <v>615</v>
          </cell>
          <cell r="B6" t="str">
            <v xml:space="preserve">!EM PROCESSO DE DESATIVACAO! JANELA BASCULANTE, ACO, COM BATENTE/REQUADRO, 60 X 80 CM (SEM VIDROS)                                                                                                                                                                                                                                                                                                                                                                                                        </v>
          </cell>
          <cell r="C6" t="str">
            <v xml:space="preserve">M2    </v>
          </cell>
          <cell r="D6">
            <v>561.08000000000004</v>
          </cell>
        </row>
        <row r="7">
          <cell r="A7">
            <v>606</v>
          </cell>
          <cell r="B7" t="str">
            <v xml:space="preserve">!EM PROCESSO DE DESATIVACAO! JANELA DE CORRER, ACO, BATENTE/REQUADRO DE 6 A 14 CM, QUADRICULADA, PINTURA ANTICORROSIVA, SEM VIDRO, BANDEIRA COM BASCULA, 4 FLS, 120  X 150 CM (A X L)                                                                                                                                                                                                                                                                                                                     </v>
          </cell>
          <cell r="C7" t="str">
            <v xml:space="preserve">M2    </v>
          </cell>
          <cell r="D7">
            <v>881.39</v>
          </cell>
        </row>
        <row r="8">
          <cell r="A8">
            <v>13382</v>
          </cell>
          <cell r="B8" t="str">
            <v xml:space="preserve">!EM PROCESSO DE DESATIVACAO! LUMINARIA FECHADA P/ ILUMINACAO PUBLICA, TIPO ABL 50/F OU EQUIV, P/ LAMPADA A VAPOR DE MERCURIO 400W                                                                                                                                                                                                                                                                                                                                                                         </v>
          </cell>
          <cell r="C8" t="str">
            <v xml:space="preserve">UN    </v>
          </cell>
          <cell r="D8">
            <v>595.34</v>
          </cell>
        </row>
        <row r="9">
          <cell r="A9">
            <v>11199</v>
          </cell>
          <cell r="B9" t="str">
            <v xml:space="preserve">!EM PROCESSO DE DESATIVACAO!JANELA DE CORRER, ACO, BATENTE/REQUADRO DE 6 A 14 CM,  COM DIVISAO HORIZ , PINT ANTICORROSIVA, SEM VIDRO, BANDEIRA COM BASCULA, 4 FLS, 120  X 150 CM (A X L)                                                                                                                                                                                                                                                                                                                  </v>
          </cell>
          <cell r="C9" t="str">
            <v xml:space="preserve">UN    </v>
          </cell>
          <cell r="D9">
            <v>1264.72</v>
          </cell>
        </row>
        <row r="10">
          <cell r="A10">
            <v>21136</v>
          </cell>
          <cell r="B10" t="str">
            <v xml:space="preserve">!EM PROCESSO DESATIVACAO! ELETRODUTO EM ACO GALVANIZADO ELETROLITICO, LEVE, DIAMETRO 1", PAREDE DE 0,90 MM                                                                                                                                                                                                                                                                                                                                                                                                </v>
          </cell>
          <cell r="C10" t="str">
            <v xml:space="preserve">M     </v>
          </cell>
          <cell r="D10">
            <v>15.08</v>
          </cell>
        </row>
        <row r="11">
          <cell r="A11">
            <v>21128</v>
          </cell>
          <cell r="B11" t="str">
            <v xml:space="preserve">!EM PROCESSO DESATIVACAO! ELETRODUTO EM ACO GALVANIZADO ELETROLITICO, LEVE, DIAMETRO 3/4", PAREDE DE 0,90 MM                                                                                                                                                                                                                                                                                                                                                                                              </v>
          </cell>
          <cell r="C11" t="str">
            <v xml:space="preserve">M     </v>
          </cell>
          <cell r="D11">
            <v>11.67</v>
          </cell>
        </row>
        <row r="12">
          <cell r="A12">
            <v>21130</v>
          </cell>
          <cell r="B12" t="str">
            <v xml:space="preserve">!EM PROCESSO DESATIVACAO! ELETRODUTO EM ACO GALVANIZADO ELETROLITICO, SEMI-PESADO, DIAMETRO 1 1/2", PAREDE DE 1,20 MM                                                                                                                                                                                                                                                                                                                                                                                     </v>
          </cell>
          <cell r="C12" t="str">
            <v xml:space="preserve">M     </v>
          </cell>
          <cell r="D12">
            <v>29.47</v>
          </cell>
        </row>
        <row r="13">
          <cell r="A13">
            <v>21135</v>
          </cell>
          <cell r="B13" t="str">
            <v xml:space="preserve">!EM PROCESSO DESATIVACAO! ELETRODUTO EM ACO GALVANIZADO ELETROLITICO, SEMI-PESADO, DIAMETRO 1 1/4", PAREDE DE 1,20 MM                                                                                                                                                                                                                                                                                                                                                                                     </v>
          </cell>
          <cell r="C13" t="str">
            <v xml:space="preserve">M     </v>
          </cell>
          <cell r="D13">
            <v>29.01</v>
          </cell>
        </row>
        <row r="14">
          <cell r="A14">
            <v>38605</v>
          </cell>
          <cell r="B14" t="str">
            <v xml:space="preserve">ABERTURA PARA ENCAIXE DE CUBA OU LAVATORIO EM BANCADA DE MARMORE/ GRANITO OU OUTRO TIPO DE PEDRA NATURAL                                                                                                                                                                                                                                                                                                                                                                                                  </v>
          </cell>
          <cell r="C14" t="str">
            <v xml:space="preserve">UN    </v>
          </cell>
          <cell r="D14">
            <v>144.81</v>
          </cell>
        </row>
        <row r="15">
          <cell r="A15">
            <v>11270</v>
          </cell>
          <cell r="B15" t="str">
            <v xml:space="preserve">ABRACADEIRA DE LATAO PARA FIXACAO DE CABO PARA-RAIO, DIMENSOES 32 X 24 X 24 MM                                                                                                                                                                                                                                                                                                                                                                                                                            </v>
          </cell>
          <cell r="C15" t="str">
            <v xml:space="preserve">UN    </v>
          </cell>
          <cell r="D15">
            <v>2.79</v>
          </cell>
        </row>
        <row r="16">
          <cell r="A16">
            <v>412</v>
          </cell>
          <cell r="B16" t="str">
            <v xml:space="preserve">ABRACADEIRA DE NYLON PARA AMARRACAO DE CABOS, COMPRIMENTO DE *230* X *7,6* MM                                                                                                                                                                                                                                                                                                                                                                                                                             </v>
          </cell>
          <cell r="C16" t="str">
            <v xml:space="preserve">UN    </v>
          </cell>
          <cell r="D16">
            <v>1.33</v>
          </cell>
        </row>
        <row r="17">
          <cell r="A17">
            <v>414</v>
          </cell>
          <cell r="B17" t="str">
            <v xml:space="preserve">ABRACADEIRA DE NYLON PARA AMARRACAO DE CABOS, COMPRIMENTO DE 100 X 2,5 MM                                                                                                                                                                                                                                                                                                                                                                                                                                 </v>
          </cell>
          <cell r="C17" t="str">
            <v xml:space="preserve">UN    </v>
          </cell>
          <cell r="D17">
            <v>0.08</v>
          </cell>
        </row>
        <row r="18">
          <cell r="A18">
            <v>410</v>
          </cell>
          <cell r="B18" t="str">
            <v xml:space="preserve">ABRACADEIRA DE NYLON PARA AMARRACAO DE CABOS, COMPRIMENTO DE 150 X *3,6* MM                                                                                                                                                                                                                                                                                                                                                                                                                               </v>
          </cell>
          <cell r="C18" t="str">
            <v xml:space="preserve">UN    </v>
          </cell>
          <cell r="D18">
            <v>0.2</v>
          </cell>
        </row>
        <row r="19">
          <cell r="A19">
            <v>411</v>
          </cell>
          <cell r="B19" t="str">
            <v xml:space="preserve">ABRACADEIRA DE NYLON PARA AMARRACAO DE CABOS, COMPRIMENTO DE 200 X *4,6* MM                                                                                                                                                                                                                                                                                                                                                                                                                               </v>
          </cell>
          <cell r="C19" t="str">
            <v xml:space="preserve">UN    </v>
          </cell>
          <cell r="D19">
            <v>0.26</v>
          </cell>
        </row>
        <row r="20">
          <cell r="A20">
            <v>408</v>
          </cell>
          <cell r="B20" t="str">
            <v xml:space="preserve">ABRACADEIRA DE NYLON PARA AMARRACAO DE CABOS, COMPRIMENTO DE 390 X *4,6* MM                                                                                                                                                                                                                                                                                                                                                                                                                               </v>
          </cell>
          <cell r="C20" t="str">
            <v xml:space="preserve">UN    </v>
          </cell>
          <cell r="D20">
            <v>1.29</v>
          </cell>
        </row>
        <row r="21">
          <cell r="A21">
            <v>39131</v>
          </cell>
          <cell r="B21" t="str">
            <v xml:space="preserve">ABRACADEIRA EM ACO PARA AMARRACAO DE ELETRODUTOS, TIPO D, COM 1 1/2" E CUNHA DE FIXACAO                                                                                                                                                                                                                                                                                                                                                                                                                   </v>
          </cell>
          <cell r="C21" t="str">
            <v xml:space="preserve">UN    </v>
          </cell>
          <cell r="D21">
            <v>4.37</v>
          </cell>
        </row>
        <row r="22">
          <cell r="A22">
            <v>394</v>
          </cell>
          <cell r="B22" t="str">
            <v xml:space="preserve">ABRACADEIRA EM ACO PARA AMARRACAO DE ELETRODUTOS, TIPO D, COM 1 1/2" E PARAFUSO DE FIXACAO                                                                                                                                                                                                                                                                                                                                                                                                                </v>
          </cell>
          <cell r="C22" t="str">
            <v xml:space="preserve">UN    </v>
          </cell>
          <cell r="D22">
            <v>4.42</v>
          </cell>
        </row>
        <row r="23">
          <cell r="A23">
            <v>39130</v>
          </cell>
          <cell r="B23" t="str">
            <v xml:space="preserve">ABRACADEIRA EM ACO PARA AMARRACAO DE ELETRODUTOS, TIPO D, COM 1 1/4" E CUNHA DE FIXACAO                                                                                                                                                                                                                                                                                                                                                                                                                   </v>
          </cell>
          <cell r="C23" t="str">
            <v xml:space="preserve">UN    </v>
          </cell>
          <cell r="D23">
            <v>3.99</v>
          </cell>
        </row>
        <row r="24">
          <cell r="A24">
            <v>395</v>
          </cell>
          <cell r="B24" t="str">
            <v xml:space="preserve">ABRACADEIRA EM ACO PARA AMARRACAO DE ELETRODUTOS, TIPO D, COM 1 1/4" E PARAFUSO DE FIXACAO                                                                                                                                                                                                                                                                                                                                                                                                                </v>
          </cell>
          <cell r="C24" t="str">
            <v xml:space="preserve">UN    </v>
          </cell>
          <cell r="D24">
            <v>4.26</v>
          </cell>
        </row>
        <row r="25">
          <cell r="A25">
            <v>39127</v>
          </cell>
          <cell r="B25" t="str">
            <v xml:space="preserve">ABRACADEIRA EM ACO PARA AMARRACAO DE ELETRODUTOS, TIPO D, COM 1/2" E CUNHA DE FIXACAO                                                                                                                                                                                                                                                                                                                                                                                                                     </v>
          </cell>
          <cell r="C25" t="str">
            <v xml:space="preserve">UN    </v>
          </cell>
          <cell r="D25">
            <v>2.1</v>
          </cell>
        </row>
        <row r="26">
          <cell r="A26">
            <v>392</v>
          </cell>
          <cell r="B26" t="str">
            <v xml:space="preserve">ABRACADEIRA EM ACO PARA AMARRACAO DE ELETRODUTOS, TIPO D, COM 1/2" E PARAFUSO DE FIXACAO                                                                                                                                                                                                                                                                                                                                                                                                                  </v>
          </cell>
          <cell r="C26" t="str">
            <v xml:space="preserve">UN    </v>
          </cell>
          <cell r="D26">
            <v>2.15</v>
          </cell>
        </row>
        <row r="27">
          <cell r="A27">
            <v>39129</v>
          </cell>
          <cell r="B27" t="str">
            <v xml:space="preserve">ABRACADEIRA EM ACO PARA AMARRACAO DE ELETRODUTOS, TIPO D, COM 1" E CUNHA DE FIXACAO                                                                                                                                                                                                                                                                                                                                                                                                                       </v>
          </cell>
          <cell r="C27" t="str">
            <v xml:space="preserve">UN    </v>
          </cell>
          <cell r="D27">
            <v>2.46</v>
          </cell>
        </row>
        <row r="28">
          <cell r="A28">
            <v>393</v>
          </cell>
          <cell r="B28" t="str">
            <v xml:space="preserve">ABRACADEIRA EM ACO PARA AMARRACAO DE ELETRODUTOS, TIPO D, COM 1" E PARAFUSO DE FIXACAO                                                                                                                                                                                                                                                                                                                                                                                                                    </v>
          </cell>
          <cell r="C28" t="str">
            <v xml:space="preserve">UN    </v>
          </cell>
          <cell r="D28">
            <v>2.57</v>
          </cell>
        </row>
        <row r="29">
          <cell r="A29">
            <v>39133</v>
          </cell>
          <cell r="B29" t="str">
            <v xml:space="preserve">ABRACADEIRA EM ACO PARA AMARRACAO DE ELETRODUTOS, TIPO D, COM 2 1/2" E CUNHA DE FIXACAO                                                                                                                                                                                                                                                                                                                                                                                                                   </v>
          </cell>
          <cell r="C29" t="str">
            <v xml:space="preserve">UN    </v>
          </cell>
          <cell r="D29">
            <v>5.74</v>
          </cell>
        </row>
        <row r="30">
          <cell r="A30">
            <v>397</v>
          </cell>
          <cell r="B30" t="str">
            <v xml:space="preserve">ABRACADEIRA EM ACO PARA AMARRACAO DE ELETRODUTOS, TIPO D, COM 2 1/2" E PARAFUSO DE FIXACAO                                                                                                                                                                                                                                                                                                                                                                                                                </v>
          </cell>
          <cell r="C30" t="str">
            <v xml:space="preserve">UN    </v>
          </cell>
          <cell r="D30">
            <v>6.34</v>
          </cell>
        </row>
        <row r="31">
          <cell r="A31">
            <v>39132</v>
          </cell>
          <cell r="B31" t="str">
            <v xml:space="preserve">ABRACADEIRA EM ACO PARA AMARRACAO DE ELETRODUTOS, TIPO D, COM 2" E CUNHA DE FIXACAO                                                                                                                                                                                                                                                                                                                                                                                                                       </v>
          </cell>
          <cell r="C31" t="str">
            <v xml:space="preserve">UN    </v>
          </cell>
          <cell r="D31">
            <v>4.59</v>
          </cell>
        </row>
        <row r="32">
          <cell r="A32">
            <v>396</v>
          </cell>
          <cell r="B32" t="str">
            <v xml:space="preserve">ABRACADEIRA EM ACO PARA AMARRACAO DE ELETRODUTOS, TIPO D, COM 2" E PARAFUSO DE FIXACAO                                                                                                                                                                                                                                                                                                                                                                                                                    </v>
          </cell>
          <cell r="C32" t="str">
            <v xml:space="preserve">UN    </v>
          </cell>
          <cell r="D32">
            <v>4.92</v>
          </cell>
        </row>
        <row r="33">
          <cell r="A33">
            <v>39135</v>
          </cell>
          <cell r="B33" t="str">
            <v xml:space="preserve">ABRACADEIRA EM ACO PARA AMARRACAO DE ELETRODUTOS, TIPO D, COM 3 1/2" E CUNHA DE FIXACAO                                                                                                                                                                                                                                                                                                                                                                                                                   </v>
          </cell>
          <cell r="C33" t="str">
            <v xml:space="preserve">UN    </v>
          </cell>
          <cell r="D33">
            <v>9.18</v>
          </cell>
        </row>
        <row r="34">
          <cell r="A34">
            <v>39128</v>
          </cell>
          <cell r="B34" t="str">
            <v xml:space="preserve">ABRACADEIRA EM ACO PARA AMARRACAO DE ELETRODUTOS, TIPO D, COM 3/4" E CUNHA DE FIXACAO                                                                                                                                                                                                                                                                                                                                                                                                                     </v>
          </cell>
          <cell r="C34" t="str">
            <v xml:space="preserve">UN    </v>
          </cell>
          <cell r="D34">
            <v>2.29</v>
          </cell>
        </row>
        <row r="35">
          <cell r="A35">
            <v>400</v>
          </cell>
          <cell r="B35" t="str">
            <v xml:space="preserve">ABRACADEIRA EM ACO PARA AMARRACAO DE ELETRODUTOS, TIPO D, COM 3/4" E PARAFUSO DE FIXACAO                                                                                                                                                                                                                                                                                                                                                                                                                  </v>
          </cell>
          <cell r="C35" t="str">
            <v xml:space="preserve">UN    </v>
          </cell>
          <cell r="D35">
            <v>2.2400000000000002</v>
          </cell>
        </row>
        <row r="36">
          <cell r="A36">
            <v>39125</v>
          </cell>
          <cell r="B36" t="str">
            <v xml:space="preserve">ABRACADEIRA EM ACO PARA AMARRACAO DE ELETRODUTOS, TIPO D, COM 3/8" E PARAFUSO DE FIXACAO                                                                                                                                                                                                                                                                                                                                                                                                                  </v>
          </cell>
          <cell r="C36" t="str">
            <v xml:space="preserve">UN    </v>
          </cell>
          <cell r="D36">
            <v>2.29</v>
          </cell>
        </row>
        <row r="37">
          <cell r="A37">
            <v>39134</v>
          </cell>
          <cell r="B37" t="str">
            <v xml:space="preserve">ABRACADEIRA EM ACO PARA AMARRACAO DE ELETRODUTOS, TIPO D, COM 3" E CUNHA DE FIXACAO                                                                                                                                                                                                                                                                                                                                                                                                                       </v>
          </cell>
          <cell r="C37" t="str">
            <v xml:space="preserve">UN    </v>
          </cell>
          <cell r="D37">
            <v>7.65</v>
          </cell>
        </row>
        <row r="38">
          <cell r="A38">
            <v>398</v>
          </cell>
          <cell r="B38" t="str">
            <v xml:space="preserve">ABRACADEIRA EM ACO PARA AMARRACAO DE ELETRODUTOS, TIPO D, COM 3" E PARAFUSO DE FIXACAO                                                                                                                                                                                                                                                                                                                                                                                                                    </v>
          </cell>
          <cell r="C38" t="str">
            <v xml:space="preserve">UN    </v>
          </cell>
          <cell r="D38">
            <v>7.05</v>
          </cell>
        </row>
        <row r="39">
          <cell r="A39">
            <v>39126</v>
          </cell>
          <cell r="B39" t="str">
            <v xml:space="preserve">ABRACADEIRA EM ACO PARA AMARRACAO DE ELETRODUTOS, TIPO D, COM 4" E CUNHA DE FIXACAO                                                                                                                                                                                                                                                                                                                                                                                                                       </v>
          </cell>
          <cell r="C39" t="str">
            <v xml:space="preserve">UN    </v>
          </cell>
          <cell r="D39">
            <v>10.33</v>
          </cell>
        </row>
        <row r="40">
          <cell r="A40">
            <v>399</v>
          </cell>
          <cell r="B40" t="str">
            <v xml:space="preserve">ABRACADEIRA EM ACO PARA AMARRACAO DE ELETRODUTOS, TIPO D, COM 4" E PARAFUSO DE FIXACAO                                                                                                                                                                                                                                                                                                                                                                                                                    </v>
          </cell>
          <cell r="C40" t="str">
            <v xml:space="preserve">UN    </v>
          </cell>
          <cell r="D40">
            <v>9.1</v>
          </cell>
        </row>
        <row r="41">
          <cell r="A41">
            <v>39158</v>
          </cell>
          <cell r="B41" t="str">
            <v xml:space="preserve">ABRACADEIRA EM ACO PARA AMARRACAO DE ELETRODUTOS, TIPO ECONOMICA (GOTA), COM 8"                                                                                                                                                                                                                                                                                                                                                                                                                           </v>
          </cell>
          <cell r="C41" t="str">
            <v xml:space="preserve">UN    </v>
          </cell>
          <cell r="D41">
            <v>24.44</v>
          </cell>
        </row>
        <row r="42">
          <cell r="A42">
            <v>39141</v>
          </cell>
          <cell r="B42" t="str">
            <v xml:space="preserve">ABRACADEIRA EM ACO PARA AMARRACAO DE ELETRODUTOS, TIPO U SIMPLES, COM 1 1/2"                                                                                                                                                                                                                                                                                                                                                                                                                              </v>
          </cell>
          <cell r="C42" t="str">
            <v xml:space="preserve">UN    </v>
          </cell>
          <cell r="D42">
            <v>1.77</v>
          </cell>
        </row>
        <row r="43">
          <cell r="A43">
            <v>39140</v>
          </cell>
          <cell r="B43" t="str">
            <v xml:space="preserve">ABRACADEIRA EM ACO PARA AMARRACAO DE ELETRODUTOS, TIPO U SIMPLES, COM 1 1/4"                                                                                                                                                                                                                                                                                                                                                                                                                              </v>
          </cell>
          <cell r="C43" t="str">
            <v xml:space="preserve">UN    </v>
          </cell>
          <cell r="D43">
            <v>1.61</v>
          </cell>
        </row>
        <row r="44">
          <cell r="A44">
            <v>39137</v>
          </cell>
          <cell r="B44" t="str">
            <v xml:space="preserve">ABRACADEIRA EM ACO PARA AMARRACAO DE ELETRODUTOS, TIPO U SIMPLES, COM 1/2"                                                                                                                                                                                                                                                                                                                                                                                                                                </v>
          </cell>
          <cell r="C44" t="str">
            <v xml:space="preserve">UN    </v>
          </cell>
          <cell r="D44">
            <v>0.92</v>
          </cell>
        </row>
        <row r="45">
          <cell r="A45">
            <v>39139</v>
          </cell>
          <cell r="B45" t="str">
            <v xml:space="preserve">ABRACADEIRA EM ACO PARA AMARRACAO DE ELETRODUTOS, TIPO U SIMPLES, COM 1"                                                                                                                                                                                                                                                                                                                                                                                                                                  </v>
          </cell>
          <cell r="C45" t="str">
            <v xml:space="preserve">UN    </v>
          </cell>
          <cell r="D45">
            <v>1.33</v>
          </cell>
        </row>
        <row r="46">
          <cell r="A46">
            <v>39143</v>
          </cell>
          <cell r="B46" t="str">
            <v xml:space="preserve">ABRACADEIRA EM ACO PARA AMARRACAO DE ELETRODUTOS, TIPO U SIMPLES, COM 2 1/2"                                                                                                                                                                                                                                                                                                                                                                                                                              </v>
          </cell>
          <cell r="C46" t="str">
            <v xml:space="preserve">UN    </v>
          </cell>
          <cell r="D46">
            <v>3.66</v>
          </cell>
        </row>
        <row r="47">
          <cell r="A47">
            <v>39142</v>
          </cell>
          <cell r="B47" t="str">
            <v xml:space="preserve">ABRACADEIRA EM ACO PARA AMARRACAO DE ELETRODUTOS, TIPO U SIMPLES, COM 2"                                                                                                                                                                                                                                                                                                                                                                                                                                  </v>
          </cell>
          <cell r="C47" t="str">
            <v xml:space="preserve">UN    </v>
          </cell>
          <cell r="D47">
            <v>2.62</v>
          </cell>
        </row>
        <row r="48">
          <cell r="A48">
            <v>39138</v>
          </cell>
          <cell r="B48" t="str">
            <v xml:space="preserve">ABRACADEIRA EM ACO PARA AMARRACAO DE ELETRODUTOS, TIPO U SIMPLES, COM 3/4"                                                                                                                                                                                                                                                                                                                                                                                                                                </v>
          </cell>
          <cell r="C48" t="str">
            <v xml:space="preserve">UN    </v>
          </cell>
          <cell r="D48">
            <v>0.98</v>
          </cell>
        </row>
        <row r="49">
          <cell r="A49">
            <v>39136</v>
          </cell>
          <cell r="B49" t="str">
            <v xml:space="preserve">ABRACADEIRA EM ACO PARA AMARRACAO DE ELETRODUTOS, TIPO U SIMPLES, COM 3/8"                                                                                                                                                                                                                                                                                                                                                                                                                                </v>
          </cell>
          <cell r="C49" t="str">
            <v xml:space="preserve">UN    </v>
          </cell>
          <cell r="D49">
            <v>0.65</v>
          </cell>
        </row>
        <row r="50">
          <cell r="A50">
            <v>39144</v>
          </cell>
          <cell r="B50" t="str">
            <v xml:space="preserve">ABRACADEIRA EM ACO PARA AMARRACAO DE ELETRODUTOS, TIPO U SIMPLES, COM 3"                                                                                                                                                                                                                                                                                                                                                                                                                                  </v>
          </cell>
          <cell r="C50" t="str">
            <v xml:space="preserve">UN    </v>
          </cell>
          <cell r="D50">
            <v>4.26</v>
          </cell>
        </row>
        <row r="51">
          <cell r="A51">
            <v>39145</v>
          </cell>
          <cell r="B51" t="str">
            <v xml:space="preserve">ABRACADEIRA EM ACO PARA AMARRACAO DE ELETRODUTOS, TIPO U SIMPLES, COM 4"                                                                                                                                                                                                                                                                                                                                                                                                                                  </v>
          </cell>
          <cell r="C51" t="str">
            <v xml:space="preserve">UN    </v>
          </cell>
          <cell r="D51">
            <v>7.02</v>
          </cell>
        </row>
        <row r="52">
          <cell r="A52">
            <v>12615</v>
          </cell>
          <cell r="B52" t="str">
            <v xml:space="preserve">ABRACADEIRA PVC, PARA CALHA PLUVIAL, DIAMETRO ENTRE 80 E 100 MM, PARA DRENAGEM PREDIAL                                                                                                                                                                                                                                                                                                                                                                                                                    </v>
          </cell>
          <cell r="C52" t="str">
            <v xml:space="preserve">UN    </v>
          </cell>
          <cell r="D52">
            <v>4.91</v>
          </cell>
        </row>
        <row r="53">
          <cell r="A53">
            <v>11927</v>
          </cell>
          <cell r="B53" t="str">
            <v xml:space="preserve">ABRACADEIRA, GALVANIZADA/ZINCADA, ROSCA SEM FIM, PARAFUSO INOX, LARGURA  FITA *12,6 A *14 MM, D = 2" A 2 1/2"                                                                                                                                                                                                                                                                                                                                                                                             </v>
          </cell>
          <cell r="C53" t="str">
            <v xml:space="preserve">UN    </v>
          </cell>
          <cell r="D53">
            <v>8.34</v>
          </cell>
        </row>
        <row r="54">
          <cell r="A54">
            <v>11928</v>
          </cell>
          <cell r="B54" t="str">
            <v xml:space="preserve">ABRACADEIRA, GALVANIZADA/ZINCADA, ROSCA SEM FIM, PARAFUSO INOX, LARGURA  FITA *12,6 A *14 MM, D = 3" A 3 3/4"                                                                                                                                                                                                                                                                                                                                                                                             </v>
          </cell>
          <cell r="C54" t="str">
            <v xml:space="preserve">UN    </v>
          </cell>
          <cell r="D54">
            <v>9.56</v>
          </cell>
        </row>
        <row r="55">
          <cell r="A55">
            <v>11929</v>
          </cell>
          <cell r="B55" t="str">
            <v xml:space="preserve">ABRACADEIRA, GALVANIZADA/ZINCADA, ROSCA SEM FIM, PARAFUSO INOX, LARGURA  FITA *12,6 A *14 MM, D = 4" A 4 3/4"                                                                                                                                                                                                                                                                                                                                                                                             </v>
          </cell>
          <cell r="C55" t="str">
            <v xml:space="preserve">UN    </v>
          </cell>
          <cell r="D55">
            <v>14.79</v>
          </cell>
        </row>
        <row r="56">
          <cell r="A56">
            <v>36801</v>
          </cell>
          <cell r="B56" t="str">
            <v xml:space="preserve">ACABAMENTO DE METAL CROMADO PARA REGISTRO PEQUENO, DE PAREDE, 1/2 " OU 3/4 "                                                                                                                                                                                                                                                                                                                                                                                                                              </v>
          </cell>
          <cell r="C56" t="str">
            <v xml:space="preserve">UN    </v>
          </cell>
          <cell r="D56">
            <v>32.450000000000003</v>
          </cell>
        </row>
        <row r="57">
          <cell r="A57">
            <v>36246</v>
          </cell>
          <cell r="B57" t="str">
            <v xml:space="preserve">ACABAMENTO SIMPLES/CONVENCIONAL PARA FORRO PVC, TIPO "U" OU "C", COR BRANCA, COMPRIMENTO 6 M                                                                                                                                                                                                                                                                                                                                                                                                              </v>
          </cell>
          <cell r="C57" t="str">
            <v xml:space="preserve">M     </v>
          </cell>
          <cell r="D57">
            <v>5.29</v>
          </cell>
        </row>
        <row r="58">
          <cell r="A58">
            <v>37600</v>
          </cell>
          <cell r="B58" t="str">
            <v xml:space="preserve">ACESSORIO DE LIGACAO NAO ELETRICO PARA CARGAS EXPLOSIVAS, TUBO DE 6 M                                                                                                                                                                                                                                                                                                                                                                                                                                     </v>
          </cell>
          <cell r="C58" t="str">
            <v xml:space="preserve">UN    </v>
          </cell>
          <cell r="D58">
            <v>110.28</v>
          </cell>
        </row>
        <row r="59">
          <cell r="A59">
            <v>37599</v>
          </cell>
          <cell r="B59" t="str">
            <v xml:space="preserve">ACESSORIO INICIADOR NAO ELETRICO, TUBO DE 6 M, TEMPO DE RETARDO DE *160* MS                                                                                                                                                                                                                                                                                                                                                                                                                               </v>
          </cell>
          <cell r="C59" t="str">
            <v xml:space="preserve">UN    </v>
          </cell>
          <cell r="D59">
            <v>102.64</v>
          </cell>
        </row>
        <row r="60">
          <cell r="A60">
            <v>1</v>
          </cell>
          <cell r="B60" t="str">
            <v xml:space="preserve">ACETILENO (RECARGA DE GAS ACETILENO PARA CILINDRO DE CONJUNTO OXICORTE GRANDE) NAO INCLUI TROCA/MANUTENCAO DO CILINDRO                                                                                                                                                                                                                                                                                                                                                                                    </v>
          </cell>
          <cell r="C60" t="str">
            <v xml:space="preserve">KG    </v>
          </cell>
          <cell r="D60">
            <v>80</v>
          </cell>
        </row>
        <row r="61">
          <cell r="A61">
            <v>3</v>
          </cell>
          <cell r="B61" t="str">
            <v xml:space="preserve">ACIDO CLORIDRICO / ACIDO MURIATICO, DILUICAO 10% A 12% PARA USO EM LIMPEZA                                                                                                                                                                                                                                                                                                                                                                                                                                </v>
          </cell>
          <cell r="C61" t="str">
            <v xml:space="preserve">L     </v>
          </cell>
          <cell r="D61">
            <v>11.98</v>
          </cell>
        </row>
        <row r="62">
          <cell r="A62">
            <v>43054</v>
          </cell>
          <cell r="B62" t="str">
            <v xml:space="preserve">ACO CA-25, 10,0 MM, OU 12,5 MM, OU 16,0 MM, OU 20,0 MM, OU 25,0 MM, VERGALHAO                                                                                                                                                                                                                                                                                                                                                                                                                             </v>
          </cell>
          <cell r="C62" t="str">
            <v xml:space="preserve">KG    </v>
          </cell>
          <cell r="D62">
            <v>13.35</v>
          </cell>
        </row>
        <row r="63">
          <cell r="A63">
            <v>42402</v>
          </cell>
          <cell r="B63" t="str">
            <v xml:space="preserve">ACO CA-25, 16,0 MM, BARRA DE TRANSFERENCIA                                                                                                                                                                                                                                                                                                                                                                                                                                                                </v>
          </cell>
          <cell r="C63" t="str">
            <v xml:space="preserve">KG    </v>
          </cell>
          <cell r="D63">
            <v>12.76</v>
          </cell>
        </row>
        <row r="64">
          <cell r="A64">
            <v>42403</v>
          </cell>
          <cell r="B64" t="str">
            <v xml:space="preserve">ACO CA-25, 20,0 MM, BARRA DE TRANSFERENCIA                                                                                                                                                                                                                                                                                                                                                                                                                                                                </v>
          </cell>
          <cell r="C64" t="str">
            <v xml:space="preserve">KG    </v>
          </cell>
          <cell r="D64">
            <v>16.36</v>
          </cell>
        </row>
        <row r="65">
          <cell r="A65">
            <v>42404</v>
          </cell>
          <cell r="B65" t="str">
            <v xml:space="preserve">ACO CA-25, 25,0 MM, BARRA DE TRANSFERENCIA                                                                                                                                                                                                                                                                                                                                                                                                                                                                </v>
          </cell>
          <cell r="C65" t="str">
            <v xml:space="preserve">KG    </v>
          </cell>
          <cell r="D65">
            <v>16.27</v>
          </cell>
        </row>
        <row r="66">
          <cell r="A66">
            <v>42405</v>
          </cell>
          <cell r="B66" t="str">
            <v xml:space="preserve">ACO CA-25, 32,0 MM, BARRA DE TRANSFERENCIA                                                                                                                                                                                                                                                                                                                                                                                                                                                                </v>
          </cell>
          <cell r="C66" t="str">
            <v xml:space="preserve">KG    </v>
          </cell>
          <cell r="D66">
            <v>17.329999999999998</v>
          </cell>
        </row>
        <row r="67">
          <cell r="A67">
            <v>34341</v>
          </cell>
          <cell r="B67" t="str">
            <v xml:space="preserve">ACO CA-25, 32,0 MM, VERGALHAO                                                                                                                                                                                                                                                                                                                                                                                                                                                                             </v>
          </cell>
          <cell r="C67" t="str">
            <v xml:space="preserve">KG    </v>
          </cell>
          <cell r="D67">
            <v>15.04</v>
          </cell>
        </row>
        <row r="68">
          <cell r="A68">
            <v>43053</v>
          </cell>
          <cell r="B68" t="str">
            <v xml:space="preserve">ACO CA-25, 6,3 MM OU 8,0 MM, VERGALHAO                                                                                                                                                                                                                                                                                                                                                                                                                                                                    </v>
          </cell>
          <cell r="C68" t="str">
            <v xml:space="preserve">KG    </v>
          </cell>
          <cell r="D68">
            <v>11.92</v>
          </cell>
        </row>
        <row r="69">
          <cell r="A69">
            <v>43058</v>
          </cell>
          <cell r="B69" t="str">
            <v xml:space="preserve">ACO CA-50, 10,0 MM, OU 12,5 MM, OU 16,0 MM, OU 20,0 MM, DOBRADO E CORTADO                                                                                                                                                                                                                                                                                                                                                                                                                                 </v>
          </cell>
          <cell r="C69" t="str">
            <v xml:space="preserve">KG    </v>
          </cell>
          <cell r="D69">
            <v>12.36</v>
          </cell>
        </row>
        <row r="70">
          <cell r="A70">
            <v>34</v>
          </cell>
          <cell r="B70" t="str">
            <v xml:space="preserve">ACO CA-50, 10,0 MM, VERGALHAO                                                                                                                                                                                                                                                                                                                                                                                                                                                                             </v>
          </cell>
          <cell r="C70" t="str">
            <v xml:space="preserve">KG    </v>
          </cell>
          <cell r="D70">
            <v>12.42</v>
          </cell>
        </row>
        <row r="71">
          <cell r="A71">
            <v>43055</v>
          </cell>
          <cell r="B71" t="str">
            <v xml:space="preserve">ACO CA-50, 12,5 MM OU 16,0 MM, VERGALHAO                                                                                                                                                                                                                                                                                                                                                                                                                                                                  </v>
          </cell>
          <cell r="C71" t="str">
            <v xml:space="preserve">KG    </v>
          </cell>
          <cell r="D71">
            <v>10.76</v>
          </cell>
        </row>
        <row r="72">
          <cell r="A72">
            <v>43056</v>
          </cell>
          <cell r="B72" t="str">
            <v xml:space="preserve">ACO CA-50, 20,0 MM OU 25,0 MM, VERGALHAO                                                                                                                                                                                                                                                                                                                                                                                                                                                                  </v>
          </cell>
          <cell r="C72" t="str">
            <v xml:space="preserve">KG    </v>
          </cell>
          <cell r="D72">
            <v>12.41</v>
          </cell>
        </row>
        <row r="73">
          <cell r="A73">
            <v>43057</v>
          </cell>
          <cell r="B73" t="str">
            <v xml:space="preserve">ACO CA-50, 32,0 MM, VERGALHAO                                                                                                                                                                                                                                                                                                                                                                                                                                                                             </v>
          </cell>
          <cell r="C73" t="str">
            <v xml:space="preserve">KG    </v>
          </cell>
          <cell r="D73">
            <v>13.63</v>
          </cell>
        </row>
        <row r="74">
          <cell r="A74">
            <v>34449</v>
          </cell>
          <cell r="B74" t="str">
            <v xml:space="preserve">ACO CA-50, 6,3 MM, DOBRADO E CORTADO                                                                                                                                                                                                                                                                                                                                                                                                                                                                      </v>
          </cell>
          <cell r="C74" t="str">
            <v xml:space="preserve">KG    </v>
          </cell>
          <cell r="D74">
            <v>14.57</v>
          </cell>
        </row>
        <row r="75">
          <cell r="A75">
            <v>32</v>
          </cell>
          <cell r="B75" t="str">
            <v xml:space="preserve">ACO CA-50, 6,3 MM, VERGALHAO                                                                                                                                                                                                                                                                                                                                                                                                                                                                              </v>
          </cell>
          <cell r="C75" t="str">
            <v xml:space="preserve">KG    </v>
          </cell>
          <cell r="D75">
            <v>13.1</v>
          </cell>
        </row>
        <row r="76">
          <cell r="A76">
            <v>33</v>
          </cell>
          <cell r="B76" t="str">
            <v xml:space="preserve">ACO CA-50, 8,0 MM, VERGALHAO                                                                                                                                                                                                                                                                                                                                                                                                                                                                              </v>
          </cell>
          <cell r="C76" t="str">
            <v xml:space="preserve">KG    </v>
          </cell>
          <cell r="D76">
            <v>13.18</v>
          </cell>
        </row>
        <row r="77">
          <cell r="A77">
            <v>43061</v>
          </cell>
          <cell r="B77" t="str">
            <v xml:space="preserve">ACO CA-60, 4,2 MM OU 5,0 MM, DOBRADO E CORTADO                                                                                                                                                                                                                                                                                                                                                                                                                                                            </v>
          </cell>
          <cell r="C77" t="str">
            <v xml:space="preserve">KG    </v>
          </cell>
          <cell r="D77">
            <v>12.32</v>
          </cell>
        </row>
        <row r="78">
          <cell r="A78">
            <v>43059</v>
          </cell>
          <cell r="B78" t="str">
            <v xml:space="preserve">ACO CA-60, 4,2 MM, OU 5,0 MM, OU 6,0 MM, OU 7,0 MM, VERGALHAO                                                                                                                                                                                                                                                                                                                                                                                                                                             </v>
          </cell>
          <cell r="C78" t="str">
            <v xml:space="preserve">KG    </v>
          </cell>
          <cell r="D78">
            <v>11.76</v>
          </cell>
        </row>
        <row r="79">
          <cell r="A79">
            <v>43062</v>
          </cell>
          <cell r="B79" t="str">
            <v xml:space="preserve">ACO CA-60, 6,0 MM OU 7,0 MM, DOBRADO E CORTADO                                                                                                                                                                                                                                                                                                                                                                                                                                                            </v>
          </cell>
          <cell r="C79" t="str">
            <v xml:space="preserve">KG    </v>
          </cell>
          <cell r="D79">
            <v>13.03</v>
          </cell>
        </row>
        <row r="80">
          <cell r="A80">
            <v>43060</v>
          </cell>
          <cell r="B80" t="str">
            <v xml:space="preserve">ACO CA-60, 8,0 MM OU 9,5 MM, VERGALHAO                                                                                                                                                                                                                                                                                                                                                                                                                                                                    </v>
          </cell>
          <cell r="C80" t="str">
            <v xml:space="preserve">KG    </v>
          </cell>
          <cell r="D80">
            <v>10.24</v>
          </cell>
        </row>
        <row r="81">
          <cell r="A81">
            <v>20063</v>
          </cell>
          <cell r="B81" t="str">
            <v xml:space="preserve">ACOPLAMENTO DE CONDUTOR PLUVIAL, EM PVC, DIAMETRO ENTRE 80 E 100 MM, PARA DRENAGEM PREDIAL                                                                                                                                                                                                                                                                                                                                                                                                                </v>
          </cell>
          <cell r="C81" t="str">
            <v xml:space="preserve">UN    </v>
          </cell>
          <cell r="D81">
            <v>4.88</v>
          </cell>
        </row>
        <row r="82">
          <cell r="A82">
            <v>40410</v>
          </cell>
          <cell r="B82" t="str">
            <v xml:space="preserve">ACOPLAMENTO RIGIDO EM FERRO FUNDIDO PARA SISTEMA DE TUBULACAO RANHURADA, DN 50 MM (2")                                                                                                                                                                                                                                                                                                                                                                                                                    </v>
          </cell>
          <cell r="C82" t="str">
            <v xml:space="preserve">UN    </v>
          </cell>
          <cell r="D82">
            <v>28.74</v>
          </cell>
        </row>
        <row r="83">
          <cell r="A83">
            <v>40411</v>
          </cell>
          <cell r="B83" t="str">
            <v xml:space="preserve">ACOPLAMENTO RIGIDO EM FERRO FUNDIDO PARA SISTEMA DE TUBULACAO RANHURADA, DN 65 MM (2 1/2")                                                                                                                                                                                                                                                                                                                                                                                                                </v>
          </cell>
          <cell r="C83" t="str">
            <v xml:space="preserve">UN    </v>
          </cell>
          <cell r="D83">
            <v>31.19</v>
          </cell>
        </row>
        <row r="84">
          <cell r="A84">
            <v>40412</v>
          </cell>
          <cell r="B84" t="str">
            <v xml:space="preserve">ACOPLAMENTO RIGIDO EM FERRO FUNDIDO PARA SISTEMA DE TUBULACAO RANHURADA, DN 80 MM (3")                                                                                                                                                                                                                                                                                                                                                                                                                    </v>
          </cell>
          <cell r="C84" t="str">
            <v xml:space="preserve">UN    </v>
          </cell>
          <cell r="D84">
            <v>35</v>
          </cell>
        </row>
        <row r="85">
          <cell r="A85">
            <v>38838</v>
          </cell>
          <cell r="B85" t="str">
            <v xml:space="preserve">ADAPTADOR DE COBRE PARA TUBULACAO PEX, DN 16 X 15 MM                                                                                                                                                                                                                                                                                                                                                                                                                                                      </v>
          </cell>
          <cell r="C85" t="str">
            <v xml:space="preserve">UN    </v>
          </cell>
          <cell r="D85">
            <v>8.1199999999999992</v>
          </cell>
        </row>
        <row r="86">
          <cell r="A86">
            <v>38839</v>
          </cell>
          <cell r="B86" t="str">
            <v xml:space="preserve">ADAPTADOR DE COBRE PARA TUBULACAO PEX, DN 20 X 22 MM                                                                                                                                                                                                                                                                                                                                                                                                                                                      </v>
          </cell>
          <cell r="C86" t="str">
            <v xml:space="preserve">UN    </v>
          </cell>
          <cell r="D86">
            <v>9.56</v>
          </cell>
        </row>
        <row r="87">
          <cell r="A87">
            <v>55</v>
          </cell>
          <cell r="B87" t="str">
            <v xml:space="preserve">ADAPTADOR DE COMPRESSAO EM POLIPROPILENO (PP), PARA TUBO EM PEAD, 20 MM X 1/2", PARA LIGACAO PREDIAL DE AGUA (NTS 179)                                                                                                                                                                                                                                                                                                                                                                                    </v>
          </cell>
          <cell r="C87" t="str">
            <v xml:space="preserve">UN    </v>
          </cell>
          <cell r="D87">
            <v>5.25</v>
          </cell>
        </row>
        <row r="88">
          <cell r="A88">
            <v>61</v>
          </cell>
          <cell r="B88" t="str">
            <v xml:space="preserve">ADAPTADOR DE COMPRESSAO EM POLIPROPILENO (PP), PARA TUBO EM PEAD, 20 MM X 3/4", PARA LIGACAO PREDIAL DE AGUA (NTS 179)                                                                                                                                                                                                                                                                                                                                                                                    </v>
          </cell>
          <cell r="C88" t="str">
            <v xml:space="preserve">UN    </v>
          </cell>
          <cell r="D88">
            <v>4.96</v>
          </cell>
        </row>
        <row r="89">
          <cell r="A89">
            <v>62</v>
          </cell>
          <cell r="B89" t="str">
            <v xml:space="preserve">ADAPTADOR DE COMPRESSAO EM POLIPROPILENO (PP), PARA TUBO EM PEAD, 32 MM X 1", PARA LIGACAO PREDIAL DE AGUA (NTS 179)                                                                                                                                                                                                                                                                                                                                                                                      </v>
          </cell>
          <cell r="C89" t="str">
            <v xml:space="preserve">UN    </v>
          </cell>
          <cell r="D89">
            <v>10.29</v>
          </cell>
        </row>
        <row r="90">
          <cell r="A90">
            <v>77</v>
          </cell>
          <cell r="B90" t="str">
            <v xml:space="preserve">ADAPTADOR PVC PARA SIFAO METALICO, SOLDAVEL, COM ANEL BORRACHA (JE), 40 MM X 1 1/2"                                                                                                                                                                                                                                                                                                                                                                                                                       </v>
          </cell>
          <cell r="C90" t="str">
            <v xml:space="preserve">UN    </v>
          </cell>
          <cell r="D90">
            <v>1.51</v>
          </cell>
        </row>
        <row r="91">
          <cell r="A91">
            <v>76</v>
          </cell>
          <cell r="B91" t="str">
            <v xml:space="preserve">ADAPTADOR PVC PARA SIFAO, ROSCAVEL, 40 MM X 1 1/4"                                                                                                                                                                                                                                                                                                                                                                                                                                                        </v>
          </cell>
          <cell r="C91" t="str">
            <v xml:space="preserve">UN    </v>
          </cell>
          <cell r="D91">
            <v>1.54</v>
          </cell>
        </row>
        <row r="92">
          <cell r="A92">
            <v>67</v>
          </cell>
          <cell r="B92" t="str">
            <v xml:space="preserve">ADAPTADOR PVC ROSCAVEL, COM FLANGES E ANEL DE VEDACAO, 1/2", PARA CAIXA D' AGUA                                                                                                                                                                                                                                                                                                                                                                                                                           </v>
          </cell>
          <cell r="C92" t="str">
            <v xml:space="preserve">UN    </v>
          </cell>
          <cell r="D92">
            <v>14.8</v>
          </cell>
        </row>
        <row r="93">
          <cell r="A93">
            <v>71</v>
          </cell>
          <cell r="B93" t="str">
            <v xml:space="preserve">ADAPTADOR PVC ROSCAVEL, COM FLANGES E ANEL DE VEDACAO, 1", PARA CAIXA D' AGUA                                                                                                                                                                                                                                                                                                                                                                                                                             </v>
          </cell>
          <cell r="C93" t="str">
            <v xml:space="preserve">UN    </v>
          </cell>
          <cell r="D93">
            <v>27.2</v>
          </cell>
        </row>
        <row r="94">
          <cell r="A94">
            <v>73</v>
          </cell>
          <cell r="B94" t="str">
            <v xml:space="preserve">ADAPTADOR PVC ROSCAVEL, COM FLANGES E ANEL DE VEDACAO, 3/4", PARA CAIXA D' AGUA                                                                                                                                                                                                                                                                                                                                                                                                                           </v>
          </cell>
          <cell r="C94" t="str">
            <v xml:space="preserve">UN    </v>
          </cell>
          <cell r="D94">
            <v>20.309999999999999</v>
          </cell>
        </row>
        <row r="95">
          <cell r="A95">
            <v>103</v>
          </cell>
          <cell r="B95" t="str">
            <v xml:space="preserve">ADAPTADOR PVC SOLDAVEL CURTO COM BOLSA E ROSCA, 110 MM X 4", PARA AGUA FRIA                                                                                                                                                                                                                                                                                                                                                                                                                               </v>
          </cell>
          <cell r="C95" t="str">
            <v xml:space="preserve">UN    </v>
          </cell>
          <cell r="D95">
            <v>60.41</v>
          </cell>
        </row>
        <row r="96">
          <cell r="A96">
            <v>107</v>
          </cell>
          <cell r="B96" t="str">
            <v xml:space="preserve">ADAPTADOR PVC SOLDAVEL CURTO COM BOLSA E ROSCA, 20 MM X 1/2", PARA AGUA FRIA                                                                                                                                                                                                                                                                                                                                                                                                                              </v>
          </cell>
          <cell r="C96" t="str">
            <v xml:space="preserve">UN    </v>
          </cell>
          <cell r="D96">
            <v>0.94</v>
          </cell>
        </row>
        <row r="97">
          <cell r="A97">
            <v>65</v>
          </cell>
          <cell r="B97" t="str">
            <v xml:space="preserve">ADAPTADOR PVC SOLDAVEL CURTO COM BOLSA E ROSCA, 25 MM X 3/4", PARA AGUA FRIA                                                                                                                                                                                                                                                                                                                                                                                                                              </v>
          </cell>
          <cell r="C97" t="str">
            <v xml:space="preserve">UN    </v>
          </cell>
          <cell r="D97">
            <v>1.1599999999999999</v>
          </cell>
        </row>
        <row r="98">
          <cell r="A98">
            <v>108</v>
          </cell>
          <cell r="B98" t="str">
            <v xml:space="preserve">ADAPTADOR PVC SOLDAVEL CURTO COM BOLSA E ROSCA, 32 MM X 1", PARA AGUA FRIA                                                                                                                                                                                                                                                                                                                                                                                                                                </v>
          </cell>
          <cell r="C98" t="str">
            <v xml:space="preserve">UN    </v>
          </cell>
          <cell r="D98">
            <v>2.41</v>
          </cell>
        </row>
        <row r="99">
          <cell r="A99">
            <v>110</v>
          </cell>
          <cell r="B99" t="str">
            <v xml:space="preserve">ADAPTADOR PVC SOLDAVEL CURTO COM BOLSA E ROSCA, 40 MM X 1 1/2", PARA AGUA FRIA                                                                                                                                                                                                                                                                                                                                                                                                                            </v>
          </cell>
          <cell r="C99" t="str">
            <v xml:space="preserve">UN    </v>
          </cell>
          <cell r="D99">
            <v>9.33</v>
          </cell>
        </row>
        <row r="100">
          <cell r="A100">
            <v>109</v>
          </cell>
          <cell r="B100" t="str">
            <v xml:space="preserve">ADAPTADOR PVC SOLDAVEL CURTO COM BOLSA E ROSCA, 40 MM X 1 1/4", PARA AGUA FRIA                                                                                                                                                                                                                                                                                                                                                                                                                            </v>
          </cell>
          <cell r="C100" t="str">
            <v xml:space="preserve">UN    </v>
          </cell>
          <cell r="D100">
            <v>4.5999999999999996</v>
          </cell>
        </row>
        <row r="101">
          <cell r="A101">
            <v>111</v>
          </cell>
          <cell r="B101" t="str">
            <v xml:space="preserve">ADAPTADOR PVC SOLDAVEL CURTO COM BOLSA E ROSCA, 50 MM X 1 1/4", PARA AGUA FRIA                                                                                                                                                                                                                                                                                                                                                                                                                            </v>
          </cell>
          <cell r="C101" t="str">
            <v xml:space="preserve">UN    </v>
          </cell>
          <cell r="D101">
            <v>10.76</v>
          </cell>
        </row>
        <row r="102">
          <cell r="A102">
            <v>112</v>
          </cell>
          <cell r="B102" t="str">
            <v xml:space="preserve">ADAPTADOR PVC SOLDAVEL CURTO COM BOLSA E ROSCA, 50 MM X1 1/2", PARA AGUA FRIA                                                                                                                                                                                                                                                                                                                                                                                                                             </v>
          </cell>
          <cell r="C102" t="str">
            <v xml:space="preserve">UN    </v>
          </cell>
          <cell r="D102">
            <v>5.85</v>
          </cell>
        </row>
        <row r="103">
          <cell r="A103">
            <v>113</v>
          </cell>
          <cell r="B103" t="str">
            <v xml:space="preserve">ADAPTADOR PVC SOLDAVEL CURTO COM BOLSA E ROSCA, 60 MM X 2", PARA AGUA FRIA                                                                                                                                                                                                                                                                                                                                                                                                                                </v>
          </cell>
          <cell r="C103" t="str">
            <v xml:space="preserve">UN    </v>
          </cell>
          <cell r="D103">
            <v>15.89</v>
          </cell>
        </row>
        <row r="104">
          <cell r="A104">
            <v>104</v>
          </cell>
          <cell r="B104" t="str">
            <v xml:space="preserve">ADAPTADOR PVC SOLDAVEL CURTO COM BOLSA E ROSCA, 75 MM X 2 1/2", PARA AGUA FRIA                                                                                                                                                                                                                                                                                                                                                                                                                            </v>
          </cell>
          <cell r="C104" t="str">
            <v xml:space="preserve">UN    </v>
          </cell>
          <cell r="D104">
            <v>23.11</v>
          </cell>
        </row>
        <row r="105">
          <cell r="A105">
            <v>102</v>
          </cell>
          <cell r="B105" t="str">
            <v xml:space="preserve">ADAPTADOR PVC SOLDAVEL CURTO COM BOLSA E ROSCA, 85 MM X 3", PARA AGUA FRIA                                                                                                                                                                                                                                                                                                                                                                                                                                </v>
          </cell>
          <cell r="C105" t="str">
            <v xml:space="preserve">UN    </v>
          </cell>
          <cell r="D105">
            <v>37.94</v>
          </cell>
        </row>
        <row r="106">
          <cell r="A106">
            <v>95</v>
          </cell>
          <cell r="B106" t="str">
            <v xml:space="preserve">ADAPTADOR PVC SOLDAVEL, COM FLANGE E ANEL DE VEDACAO, 20 MM X 1/2", PARA CAIXA D'AGUA                                                                                                                                                                                                                                                                                                                                                                                                                     </v>
          </cell>
          <cell r="C106" t="str">
            <v xml:space="preserve">UN    </v>
          </cell>
          <cell r="D106">
            <v>12.84</v>
          </cell>
        </row>
        <row r="107">
          <cell r="A107">
            <v>96</v>
          </cell>
          <cell r="B107" t="str">
            <v xml:space="preserve">ADAPTADOR PVC SOLDAVEL, COM FLANGE E ANEL DE VEDACAO, 25 MM X 3/4", PARA CAIXA D'AGUA                                                                                                                                                                                                                                                                                                                                                                                                                     </v>
          </cell>
          <cell r="C107" t="str">
            <v xml:space="preserve">UN    </v>
          </cell>
          <cell r="D107">
            <v>14.77</v>
          </cell>
        </row>
        <row r="108">
          <cell r="A108">
            <v>97</v>
          </cell>
          <cell r="B108" t="str">
            <v xml:space="preserve">ADAPTADOR PVC SOLDAVEL, COM FLANGE E ANEL DE VEDACAO, 32 MM X 1", PARA CAIXA D'AGUA                                                                                                                                                                                                                                                                                                                                                                                                                       </v>
          </cell>
          <cell r="C108" t="str">
            <v xml:space="preserve">UN    </v>
          </cell>
          <cell r="D108">
            <v>19.18</v>
          </cell>
        </row>
        <row r="109">
          <cell r="A109">
            <v>98</v>
          </cell>
          <cell r="B109" t="str">
            <v xml:space="preserve">ADAPTADOR PVC SOLDAVEL, COM FLANGE E ANEL DE VEDACAO, 40 MM X 1 1/4", PARA CAIXA D'AGUA                                                                                                                                                                                                                                                                                                                                                                                                                   </v>
          </cell>
          <cell r="C109" t="str">
            <v xml:space="preserve">UN    </v>
          </cell>
          <cell r="D109">
            <v>25.85</v>
          </cell>
        </row>
        <row r="110">
          <cell r="A110">
            <v>99</v>
          </cell>
          <cell r="B110" t="str">
            <v xml:space="preserve">ADAPTADOR PVC SOLDAVEL, COM FLANGE E ANEL DE VEDACAO, 50 MM X 1 1/2", PARA CAIXA D'AGUA                                                                                                                                                                                                                                                                                                                                                                                                                   </v>
          </cell>
          <cell r="C110" t="str">
            <v xml:space="preserve">UN    </v>
          </cell>
          <cell r="D110">
            <v>31.35</v>
          </cell>
        </row>
        <row r="111">
          <cell r="A111">
            <v>100</v>
          </cell>
          <cell r="B111" t="str">
            <v xml:space="preserve">ADAPTADOR PVC SOLDAVEL, COM FLANGES E ANEL DE VEDACAO, 60 MM X 2", PARA CAIXA D' AGUA                                                                                                                                                                                                                                                                                                                                                                                                                     </v>
          </cell>
          <cell r="C111" t="str">
            <v xml:space="preserve">UN    </v>
          </cell>
          <cell r="D111">
            <v>43.73</v>
          </cell>
        </row>
        <row r="112">
          <cell r="A112">
            <v>75</v>
          </cell>
          <cell r="B112" t="str">
            <v xml:space="preserve">ADAPTADOR PVC SOLDAVEL, COM FLANGES LIVRES, 110 MM X 4", PARA CAIXA D' AGUA                                                                                                                                                                                                                                                                                                                                                                                                                               </v>
          </cell>
          <cell r="C112" t="str">
            <v xml:space="preserve">UN    </v>
          </cell>
          <cell r="D112">
            <v>455.82</v>
          </cell>
        </row>
        <row r="113">
          <cell r="A113">
            <v>114</v>
          </cell>
          <cell r="B113" t="str">
            <v xml:space="preserve">ADAPTADOR PVC SOLDAVEL, COM FLANGES LIVRES, 25 MM X 3/4", PARA CAIXA D' AGUA                                                                                                                                                                                                                                                                                                                                                                                                                              </v>
          </cell>
          <cell r="C113" t="str">
            <v xml:space="preserve">UN    </v>
          </cell>
          <cell r="D113">
            <v>16.61</v>
          </cell>
        </row>
        <row r="114">
          <cell r="A114">
            <v>68</v>
          </cell>
          <cell r="B114" t="str">
            <v xml:space="preserve">ADAPTADOR PVC SOLDAVEL, COM FLANGES LIVRES, 32 MM X 1", PARA CAIXA D' AGUA                                                                                                                                                                                                                                                                                                                                                                                                                                </v>
          </cell>
          <cell r="C114" t="str">
            <v xml:space="preserve">UN    </v>
          </cell>
          <cell r="D114">
            <v>25.4</v>
          </cell>
        </row>
        <row r="115">
          <cell r="A115">
            <v>86</v>
          </cell>
          <cell r="B115" t="str">
            <v xml:space="preserve">ADAPTADOR PVC SOLDAVEL, COM FLANGES LIVRES, 40 MM X 1  1/4", PARA CAIXA D' AGUA                                                                                                                                                                                                                                                                                                                                                                                                                           </v>
          </cell>
          <cell r="C115" t="str">
            <v xml:space="preserve">UN    </v>
          </cell>
          <cell r="D115">
            <v>47.22</v>
          </cell>
        </row>
        <row r="116">
          <cell r="A116">
            <v>66</v>
          </cell>
          <cell r="B116" t="str">
            <v xml:space="preserve">ADAPTADOR PVC SOLDAVEL, COM FLANGES LIVRES, 50 MM X 1  1/2", PARA CAIXA D' AGUA                                                                                                                                                                                                                                                                                                                                                                                                                           </v>
          </cell>
          <cell r="C116" t="str">
            <v xml:space="preserve">UN    </v>
          </cell>
          <cell r="D116">
            <v>47.39</v>
          </cell>
        </row>
        <row r="117">
          <cell r="A117">
            <v>69</v>
          </cell>
          <cell r="B117" t="str">
            <v xml:space="preserve">ADAPTADOR PVC SOLDAVEL, COM FLANGES LIVRES, 60 MM X 2", PARA CAIXA D' AGUA                                                                                                                                                                                                                                                                                                                                                                                                                                </v>
          </cell>
          <cell r="C117" t="str">
            <v xml:space="preserve">UN    </v>
          </cell>
          <cell r="D117">
            <v>72.430000000000007</v>
          </cell>
        </row>
        <row r="118">
          <cell r="A118">
            <v>83</v>
          </cell>
          <cell r="B118" t="str">
            <v xml:space="preserve">ADAPTADOR PVC SOLDAVEL, COM FLANGES LIVRES, 75 MM X 2  1/2", PARA CAIXA D' AGUA                                                                                                                                                                                                                                                                                                                                                                                                                           </v>
          </cell>
          <cell r="C118" t="str">
            <v xml:space="preserve">UN    </v>
          </cell>
          <cell r="D118">
            <v>231.33</v>
          </cell>
        </row>
        <row r="119">
          <cell r="A119">
            <v>74</v>
          </cell>
          <cell r="B119" t="str">
            <v xml:space="preserve">ADAPTADOR PVC SOLDAVEL, COM FLANGES LIVRES, 85 MM X 3", PARA CAIXA D' AGUA                                                                                                                                                                                                                                                                                                                                                                                                                                </v>
          </cell>
          <cell r="C119" t="str">
            <v xml:space="preserve">UN    </v>
          </cell>
          <cell r="D119">
            <v>322.95</v>
          </cell>
        </row>
        <row r="120">
          <cell r="A120">
            <v>106</v>
          </cell>
          <cell r="B120" t="str">
            <v xml:space="preserve">ADAPTADOR PVC SOLDAVEL, LONGO, COM FLANGE LIVRE,  110 MM X 4", PARA CAIXA D' AGUA                                                                                                                                                                                                                                                                                                                                                                                                                         </v>
          </cell>
          <cell r="C120" t="str">
            <v xml:space="preserve">UN    </v>
          </cell>
          <cell r="D120">
            <v>490.62</v>
          </cell>
        </row>
        <row r="121">
          <cell r="A121">
            <v>87</v>
          </cell>
          <cell r="B121" t="str">
            <v xml:space="preserve">ADAPTADOR PVC SOLDAVEL, LONGO, COM FLANGE LIVRE,  25 MM X 3/4", PARA CAIXA D' AGUA                                                                                                                                                                                                                                                                                                                                                                                                                        </v>
          </cell>
          <cell r="C121" t="str">
            <v xml:space="preserve">UN    </v>
          </cell>
          <cell r="D121">
            <v>23.32</v>
          </cell>
        </row>
        <row r="122">
          <cell r="A122">
            <v>88</v>
          </cell>
          <cell r="B122" t="str">
            <v xml:space="preserve">ADAPTADOR PVC SOLDAVEL, LONGO, COM FLANGE LIVRE,  32 MM X 1", PARA CAIXA D' AGUA                                                                                                                                                                                                                                                                                                                                                                                                                          </v>
          </cell>
          <cell r="C122" t="str">
            <v xml:space="preserve">UN    </v>
          </cell>
          <cell r="D122">
            <v>26.02</v>
          </cell>
        </row>
        <row r="123">
          <cell r="A123">
            <v>89</v>
          </cell>
          <cell r="B123" t="str">
            <v xml:space="preserve">ADAPTADOR PVC SOLDAVEL, LONGO, COM FLANGE LIVRE,  40 MM X 1 1/4", PARA CAIXA D' AGUA                                                                                                                                                                                                                                                                                                                                                                                                                      </v>
          </cell>
          <cell r="C123" t="str">
            <v xml:space="preserve">UN    </v>
          </cell>
          <cell r="D123">
            <v>38.479999999999997</v>
          </cell>
        </row>
        <row r="124">
          <cell r="A124">
            <v>90</v>
          </cell>
          <cell r="B124" t="str">
            <v xml:space="preserve">ADAPTADOR PVC SOLDAVEL, LONGO, COM FLANGE LIVRE,  50 MM X 1 1/2", PARA CAIXA D' AGUA                                                                                                                                                                                                                                                                                                                                                                                                                      </v>
          </cell>
          <cell r="C124" t="str">
            <v xml:space="preserve">UN    </v>
          </cell>
          <cell r="D124">
            <v>44.09</v>
          </cell>
        </row>
        <row r="125">
          <cell r="A125">
            <v>81</v>
          </cell>
          <cell r="B125" t="str">
            <v xml:space="preserve">ADAPTADOR PVC SOLDAVEL, LONGO, COM FLANGE LIVRE,  60 MM X 2", PARA CAIXA D' AGUA                                                                                                                                                                                                                                                                                                                                                                                                                          </v>
          </cell>
          <cell r="C125" t="str">
            <v xml:space="preserve">UN    </v>
          </cell>
          <cell r="D125">
            <v>75.41</v>
          </cell>
        </row>
        <row r="126">
          <cell r="A126">
            <v>82</v>
          </cell>
          <cell r="B126" t="str">
            <v xml:space="preserve">ADAPTADOR PVC SOLDAVEL, LONGO, COM FLANGE LIVRE,  75 MM X 2 1/2", PARA CAIXA D' AGUA                                                                                                                                                                                                                                                                                                                                                                                                                      </v>
          </cell>
          <cell r="C126" t="str">
            <v xml:space="preserve">UN    </v>
          </cell>
          <cell r="D126">
            <v>292.74</v>
          </cell>
        </row>
        <row r="127">
          <cell r="A127">
            <v>105</v>
          </cell>
          <cell r="B127" t="str">
            <v xml:space="preserve">ADAPTADOR PVC SOLDAVEL, LONGO, COM FLANGE LIVRE,  85 MM X 3", PARA CAIXA D' AGUA                                                                                                                                                                                                                                                                                                                                                                                                                          </v>
          </cell>
          <cell r="C127" t="str">
            <v xml:space="preserve">UN    </v>
          </cell>
          <cell r="D127">
            <v>342.72</v>
          </cell>
        </row>
        <row r="128">
          <cell r="A128">
            <v>60</v>
          </cell>
          <cell r="B128" t="str">
            <v xml:space="preserve">ADAPTADOR PVC, COM REGISTRO, PARA PEAD, 20 MM X 3/4", PARA LIGACAO PREDIAL DE AGUA                                                                                                                                                                                                                                                                                                                                                                                                                        </v>
          </cell>
          <cell r="C128" t="str">
            <v xml:space="preserve">UN    </v>
          </cell>
          <cell r="D128">
            <v>6.81</v>
          </cell>
        </row>
        <row r="129">
          <cell r="A129">
            <v>72</v>
          </cell>
          <cell r="B129" t="str">
            <v xml:space="preserve">ADAPTADOR PVC, ROSCAVEL, COM FLANGES E ANEL DE VEDACAO, 1 1/2", PARA CAIXA D'AGUA                                                                                                                                                                                                                                                                                                                                                                                                                         </v>
          </cell>
          <cell r="C129" t="str">
            <v xml:space="preserve">UN    </v>
          </cell>
          <cell r="D129">
            <v>46.1</v>
          </cell>
        </row>
        <row r="130">
          <cell r="A130">
            <v>70</v>
          </cell>
          <cell r="B130" t="str">
            <v xml:space="preserve">ADAPTADOR PVC, ROSCAVEL, COM FLANGES E ANEL DE VEDACAO, 1 1/4", PARA CAIXA D' AGUA                                                                                                                                                                                                                                                                                                                                                                                                                        </v>
          </cell>
          <cell r="C130" t="str">
            <v xml:space="preserve">UN    </v>
          </cell>
          <cell r="D130">
            <v>38.549999999999997</v>
          </cell>
        </row>
        <row r="131">
          <cell r="A131">
            <v>85</v>
          </cell>
          <cell r="B131" t="str">
            <v xml:space="preserve">ADAPTADOR PVC, ROSCAVEL, COM FLANGES E ANEL DE VEDACAO, 2", PARA CAIXA D' AGUA                                                                                                                                                                                                                                                                                                                                                                                                                            </v>
          </cell>
          <cell r="C131" t="str">
            <v xml:space="preserve">UN    </v>
          </cell>
          <cell r="D131">
            <v>55.95</v>
          </cell>
        </row>
        <row r="132">
          <cell r="A132">
            <v>84</v>
          </cell>
          <cell r="B132" t="str">
            <v xml:space="preserve">ADAPTADOR PVC, ROSCAVEL, PARA VALVULA PIA OU LAVATORIO, 40 MM                                                                                                                                                                                                                                                                                                                                                                                                                                             </v>
          </cell>
          <cell r="C132" t="str">
            <v xml:space="preserve">UN    </v>
          </cell>
          <cell r="D132">
            <v>0.64</v>
          </cell>
        </row>
        <row r="133">
          <cell r="A133">
            <v>37997</v>
          </cell>
          <cell r="B133" t="str">
            <v xml:space="preserve">ADAPTADOR, CPVC, SOLDAVEL, 15 MM, PARA AGUA QUENTE                                                                                                                                                                                                                                                                                                                                                                                                                                                        </v>
          </cell>
          <cell r="C133" t="str">
            <v xml:space="preserve">UN    </v>
          </cell>
          <cell r="D133">
            <v>6.7</v>
          </cell>
        </row>
        <row r="134">
          <cell r="A134">
            <v>37998</v>
          </cell>
          <cell r="B134" t="str">
            <v xml:space="preserve">ADAPTADOR, CPVC, SOLDAVEL, 22 MM, PARA AGUA QUENTE                                                                                                                                                                                                                                                                                                                                                                                                                                                        </v>
          </cell>
          <cell r="C134" t="str">
            <v xml:space="preserve">UN    </v>
          </cell>
          <cell r="D134">
            <v>6.94</v>
          </cell>
        </row>
        <row r="135">
          <cell r="A135">
            <v>10899</v>
          </cell>
          <cell r="B135" t="str">
            <v xml:space="preserve">ADAPTADOR, EM LATAO, ENGATE RAPIDO 2 1/2" X ROSCA INTERNA 5 FIOS 2 1/2",  PARA INSTALACAO PREDIAL DE COMBATE A INCENDIO                                                                                                                                                                                                                                                                                                                                                                                   </v>
          </cell>
          <cell r="C135" t="str">
            <v xml:space="preserve">UN    </v>
          </cell>
          <cell r="D135">
            <v>68.98</v>
          </cell>
        </row>
        <row r="136">
          <cell r="A136">
            <v>10900</v>
          </cell>
          <cell r="B136" t="str">
            <v xml:space="preserve">ADAPTADOR, EM LATAO, ENGATE RAPIDO1 1/2" X ROSCA INTERNA 5 FIOS 2 1/2",  PARA INSTALACAO PREDIAL DE COMBATE A INCENDIO                                                                                                                                                                                                                                                                                                                                                                                    </v>
          </cell>
          <cell r="C136" t="str">
            <v xml:space="preserve">UN    </v>
          </cell>
          <cell r="D136">
            <v>53.98</v>
          </cell>
        </row>
        <row r="137">
          <cell r="A137">
            <v>46</v>
          </cell>
          <cell r="B137" t="str">
            <v xml:space="preserve">ADAPTADOR, PVC PBA,  BOLSA/ROSCA, JE, DN 75 / DE  85 MM                                                                                                                                                                                                                                                                                                                                                                                                                                                   </v>
          </cell>
          <cell r="C137" t="str">
            <v xml:space="preserve">UN    </v>
          </cell>
          <cell r="D137">
            <v>56.75</v>
          </cell>
        </row>
        <row r="138">
          <cell r="A138">
            <v>51</v>
          </cell>
          <cell r="B138" t="str">
            <v xml:space="preserve">ADAPTADOR, PVC PBA, A BOLSA DEFOFO, JE, DN 100 / DE 110 MM                                                                                                                                                                                                                                                                                                                                                                                                                                                </v>
          </cell>
          <cell r="C138" t="str">
            <v xml:space="preserve">UN    </v>
          </cell>
          <cell r="D138">
            <v>156.57</v>
          </cell>
        </row>
        <row r="139">
          <cell r="A139">
            <v>12863</v>
          </cell>
          <cell r="B139" t="str">
            <v xml:space="preserve">ADAPTADOR, PVC PBA, A BOLSA DEFOFO, JE, DN 50 / DE 60 MM                                                                                                                                                                                                                                                                                                                                                                                                                                                  </v>
          </cell>
          <cell r="C139" t="str">
            <v xml:space="preserve">UN    </v>
          </cell>
          <cell r="D139">
            <v>36.06</v>
          </cell>
        </row>
        <row r="140">
          <cell r="A140">
            <v>50</v>
          </cell>
          <cell r="B140" t="str">
            <v xml:space="preserve">ADAPTADOR, PVC PBA, A BOLSA DEFOFO, JE, DN 75 / DE  85 MM                                                                                                                                                                                                                                                                                                                                                                                                                                                 </v>
          </cell>
          <cell r="C140" t="str">
            <v xml:space="preserve">UN    </v>
          </cell>
          <cell r="D140">
            <v>81.760000000000005</v>
          </cell>
        </row>
        <row r="141">
          <cell r="A141">
            <v>47</v>
          </cell>
          <cell r="B141" t="str">
            <v xml:space="preserve">ADAPTADOR, PVC PBA, BOLSA/ROSCA, JE, DN 100 / DE 110 MM                                                                                                                                                                                                                                                                                                                                                                                                                                                   </v>
          </cell>
          <cell r="C141" t="str">
            <v xml:space="preserve">UN    </v>
          </cell>
          <cell r="D141">
            <v>97.04</v>
          </cell>
        </row>
        <row r="142">
          <cell r="A142">
            <v>48</v>
          </cell>
          <cell r="B142" t="str">
            <v xml:space="preserve">ADAPTADOR, PVC PBA, BOLSA/ROSCA, JE, DN 50 / DE 60 MM                                                                                                                                                                                                                                                                                                                                                                                                                                                     </v>
          </cell>
          <cell r="C142" t="str">
            <v xml:space="preserve">UN    </v>
          </cell>
          <cell r="D142">
            <v>25.31</v>
          </cell>
        </row>
        <row r="143">
          <cell r="A143">
            <v>52</v>
          </cell>
          <cell r="B143" t="str">
            <v xml:space="preserve">ADAPTADOR, PVC PBA, PONTA/ROSCA, JE, DN 50 / DE  60 MM                                                                                                                                                                                                                                                                                                                                                                                                                                                    </v>
          </cell>
          <cell r="C143" t="str">
            <v xml:space="preserve">UN    </v>
          </cell>
          <cell r="D143">
            <v>19.23</v>
          </cell>
        </row>
        <row r="144">
          <cell r="A144">
            <v>43</v>
          </cell>
          <cell r="B144" t="str">
            <v xml:space="preserve">ADAPTADOR, PVC PBA, PONTA/ROSCA, JE, DN 75 / DE  85 MM                                                                                                                                                                                                                                                                                                                                                                                                                                                    </v>
          </cell>
          <cell r="C144" t="str">
            <v xml:space="preserve">UN    </v>
          </cell>
          <cell r="D144">
            <v>64.900000000000006</v>
          </cell>
        </row>
        <row r="145">
          <cell r="A145">
            <v>39719</v>
          </cell>
          <cell r="B145" t="str">
            <v xml:space="preserve">ADESIVO / COLA DE CONTATO LIQUIDO, A BASE DE RESINAS, PARA COLAGEM DE ESPUMA PARA ISOLAMENTO TERMICO FLEXIVEL                                                                                                                                                                                                                                                                                                                                                                                             </v>
          </cell>
          <cell r="C145" t="str">
            <v xml:space="preserve">L     </v>
          </cell>
          <cell r="D145">
            <v>199.95</v>
          </cell>
        </row>
        <row r="146">
          <cell r="A146">
            <v>3410</v>
          </cell>
          <cell r="B146" t="str">
            <v xml:space="preserve">ADESIVO / COLA PARA EPS (ISOPOR) E OUTROS MATERIAIS                                                                                                                                                                                                                                                                                                                                                                                                                                                       </v>
          </cell>
          <cell r="C146" t="str">
            <v xml:space="preserve">KG    </v>
          </cell>
          <cell r="D146">
            <v>44.98</v>
          </cell>
        </row>
        <row r="147">
          <cell r="A147">
            <v>4791</v>
          </cell>
          <cell r="B147" t="str">
            <v xml:space="preserve">ADESIVO ACRILICO DE BASE AQUOSA / COLA DE CONTATO                                                                                                                                                                                                                                                                                                                                                                                                                                                         </v>
          </cell>
          <cell r="C147" t="str">
            <v xml:space="preserve">KG    </v>
          </cell>
          <cell r="D147">
            <v>21.54</v>
          </cell>
        </row>
        <row r="148">
          <cell r="A148">
            <v>157</v>
          </cell>
          <cell r="B148" t="str">
            <v xml:space="preserve">ADESIVO ESTRUTURAL A BASE DE RESINA EPOXI PARA INJECAO EM TRINCAS, BICOMPONENTE, BAIXA VISCOSIDADE                                                                                                                                                                                                                                                                                                                                                                                                        </v>
          </cell>
          <cell r="C148" t="str">
            <v xml:space="preserve">KG    </v>
          </cell>
          <cell r="D148">
            <v>174.64</v>
          </cell>
        </row>
        <row r="149">
          <cell r="A149">
            <v>156</v>
          </cell>
          <cell r="B149" t="str">
            <v xml:space="preserve">ADESIVO ESTRUTURAL A BASE DE RESINA EPOXI, BICOMPONENTE, FLUIDO                                                                                                                                                                                                                                                                                                                                                                                                                                           </v>
          </cell>
          <cell r="C149" t="str">
            <v xml:space="preserve">KG    </v>
          </cell>
          <cell r="D149">
            <v>62.18</v>
          </cell>
        </row>
        <row r="150">
          <cell r="A150">
            <v>131</v>
          </cell>
          <cell r="B150" t="str">
            <v xml:space="preserve">ADESIVO ESTRUTURAL A BASE DE RESINA EPOXI, BICOMPONENTE, PASTOSO (TIXOTROPICO)                                                                                                                                                                                                                                                                                                                                                                                                                            </v>
          </cell>
          <cell r="C150" t="str">
            <v xml:space="preserve">KG    </v>
          </cell>
          <cell r="D150">
            <v>53.18</v>
          </cell>
        </row>
        <row r="151">
          <cell r="A151">
            <v>21114</v>
          </cell>
          <cell r="B151" t="str">
            <v xml:space="preserve">ADESIVO PARA TUBOS CPVC, *75* G                                                                                                                                                                                                                                                                                                                                                                                                                                                                           </v>
          </cell>
          <cell r="C151" t="str">
            <v xml:space="preserve">UN    </v>
          </cell>
          <cell r="D151">
            <v>39.409999999999997</v>
          </cell>
        </row>
        <row r="152">
          <cell r="A152">
            <v>119</v>
          </cell>
          <cell r="B152" t="str">
            <v xml:space="preserve">ADESIVO PLASTICO PARA PVC, BISNAGA COM 75 GR                                                                                                                                                                                                                                                                                                                                                                                                                                                              </v>
          </cell>
          <cell r="C152" t="str">
            <v xml:space="preserve">UN    </v>
          </cell>
          <cell r="D152">
            <v>9.99</v>
          </cell>
        </row>
        <row r="153">
          <cell r="A153">
            <v>122</v>
          </cell>
          <cell r="B153" t="str">
            <v xml:space="preserve">ADESIVO PLASTICO PARA PVC, FRASCO COM *850* GR                                                                                                                                                                                                                                                                                                                                                                                                                                                            </v>
          </cell>
          <cell r="C153" t="str">
            <v xml:space="preserve">UN    </v>
          </cell>
          <cell r="D153">
            <v>76.86</v>
          </cell>
        </row>
        <row r="154">
          <cell r="A154">
            <v>20080</v>
          </cell>
          <cell r="B154" t="str">
            <v xml:space="preserve">ADESIVO PLASTICO PARA PVC, FRASCO COM 175 GR                                                                                                                                                                                                                                                                                                                                                                                                                                                              </v>
          </cell>
          <cell r="C154" t="str">
            <v xml:space="preserve">UN    </v>
          </cell>
          <cell r="D154">
            <v>25.09</v>
          </cell>
        </row>
        <row r="155">
          <cell r="A155">
            <v>124</v>
          </cell>
          <cell r="B155" t="str">
            <v xml:space="preserve">ADITIVO ACELERADOR DE PEGA E ENDURECIMENTO PARA ARGAMASSAS E CONCRETOS, LIQUIDO E ISENTO DE CLORETOS                                                                                                                                                                                                                                                                                                                                                                                                      </v>
          </cell>
          <cell r="C155" t="str">
            <v xml:space="preserve">L     </v>
          </cell>
          <cell r="D155">
            <v>20.51</v>
          </cell>
        </row>
        <row r="156">
          <cell r="A156">
            <v>7334</v>
          </cell>
          <cell r="B156" t="str">
            <v xml:space="preserve">ADITIVO ADESIVO LIQUIDO PARA ARGAMASSAS DE REVESTIMENTOS CIMENTICIOS                                                                                                                                                                                                                                                                                                                                                                                                                                      </v>
          </cell>
          <cell r="C156" t="str">
            <v xml:space="preserve">L     </v>
          </cell>
          <cell r="D156">
            <v>27.21</v>
          </cell>
        </row>
        <row r="157">
          <cell r="A157">
            <v>123</v>
          </cell>
          <cell r="B157" t="str">
            <v xml:space="preserve">ADITIVO IMPERMEABILIZANTE DE PEGA NORMAL PARA ARGAMASSAS E CONCRETOS SEM ARMACAO, LIQUIDO E ISENTO DE CLORETOS                                                                                                                                                                                                                                                                                                                                                                                            </v>
          </cell>
          <cell r="C157" t="str">
            <v xml:space="preserve">L     </v>
          </cell>
          <cell r="D157">
            <v>8.39</v>
          </cell>
        </row>
        <row r="158">
          <cell r="A158">
            <v>127</v>
          </cell>
          <cell r="B158" t="str">
            <v xml:space="preserve">ADITIVO IMPERMEABILIZANTE DE PEGA ULTRARRAPIDA, LIQUIDO E ISENTO DE CLORETOS                                                                                                                                                                                                                                                                                                                                                                                                                              </v>
          </cell>
          <cell r="C158" t="str">
            <v xml:space="preserve">L     </v>
          </cell>
          <cell r="D158">
            <v>20.03</v>
          </cell>
        </row>
        <row r="159">
          <cell r="A159">
            <v>41373</v>
          </cell>
          <cell r="B159" t="str">
            <v xml:space="preserve">ADITIVO LIQUIDO IMPERMEABILIZANTE CRISTALIZANTE                                                                                                                                                                                                                                                                                                                                                                                                                                                           </v>
          </cell>
          <cell r="C159" t="str">
            <v xml:space="preserve">L     </v>
          </cell>
          <cell r="D159">
            <v>27.91</v>
          </cell>
        </row>
        <row r="160">
          <cell r="A160">
            <v>133</v>
          </cell>
          <cell r="B160" t="str">
            <v xml:space="preserve">ADITIVO LIQUIDO INCORPORADOR DE AR PARA CONCRETO E ARGAMASSA, LIQUIDO E ISENTO DE CLORETOS                                                                                                                                                                                                                                                                                                                                                                                                                </v>
          </cell>
          <cell r="C160" t="str">
            <v xml:space="preserve">L     </v>
          </cell>
          <cell r="D160">
            <v>8.32</v>
          </cell>
        </row>
        <row r="161">
          <cell r="A161">
            <v>43617</v>
          </cell>
          <cell r="B161" t="str">
            <v xml:space="preserve">ADITIVO PLASTIFICANTE E ESTABILIZADOR PARA ARGAMASSAS DE ASSENTAMENTO E REBOCO, LIQUIDO E ISENTO DE CLORETOS                                                                                                                                                                                                                                                                                                                                                                                              </v>
          </cell>
          <cell r="C161" t="str">
            <v xml:space="preserve">L     </v>
          </cell>
          <cell r="D161">
            <v>9.2899999999999991</v>
          </cell>
        </row>
        <row r="162">
          <cell r="A162">
            <v>132</v>
          </cell>
          <cell r="B162" t="str">
            <v xml:space="preserve">ADITIVO PLASTIFICANTE RETARDADOR DE PEGA E REDUTOR DE AGUA PARA CONCRETO, LIQUIDO E ISENTO DE CLORETOS                                                                                                                                                                                                                                                                                                                                                                                                    </v>
          </cell>
          <cell r="C162" t="str">
            <v xml:space="preserve">L     </v>
          </cell>
          <cell r="D162">
            <v>8.6199999999999992</v>
          </cell>
        </row>
        <row r="163">
          <cell r="A163">
            <v>43618</v>
          </cell>
          <cell r="B163" t="str">
            <v xml:space="preserve">ADITIVO SUPERPLASTIFICANTE DE PEGA NORMAL PARA CONCRETO, LIQUIDO E ISENTO DE CLORETOS                                                                                                                                                                                                                                                                                                                                                                                                                     </v>
          </cell>
          <cell r="C163" t="str">
            <v xml:space="preserve">KG    </v>
          </cell>
          <cell r="D163">
            <v>21.71</v>
          </cell>
        </row>
        <row r="164">
          <cell r="A164">
            <v>37476</v>
          </cell>
          <cell r="B164" t="str">
            <v xml:space="preserve">ADUELA/ GALERIA PRE-MOLDADA DE CONCRETO ARMADO, SECAO QUADRADA INTERNA DE 1,50 X 1,50 M (L X A), MISULA DE 20 X 20 CM, C = 1,00 M, ESPESSURA MIN = 15 CM, TB-45 E FCK DO CONCRETO = 30 MPA                                                                                                                                                                                                                                                                                                                </v>
          </cell>
          <cell r="C164" t="str">
            <v xml:space="preserve">UN    </v>
          </cell>
          <cell r="D164">
            <v>3677.14</v>
          </cell>
        </row>
        <row r="165">
          <cell r="A165">
            <v>37478</v>
          </cell>
          <cell r="B165" t="str">
            <v xml:space="preserve">ADUELA/ GALERIA PRE-MOLDADA DE CONCRETO ARMADO, SECAO RETANGULAR INTERNA DE 2,00 X 2,00 M (L X A), MISULA DE 20 X 20 CM, C = 1,00 M, ESPESSURA MIN = 15 CM, TB-45 E FCK DO CONCRETO = 30 MPA                                                                                                                                                                                                                                                                                                              </v>
          </cell>
          <cell r="C165" t="str">
            <v xml:space="preserve">UN    </v>
          </cell>
          <cell r="D165">
            <v>4605.71</v>
          </cell>
        </row>
        <row r="166">
          <cell r="A166">
            <v>37477</v>
          </cell>
          <cell r="B166" t="str">
            <v xml:space="preserve">ADUELA/ GALERIA PRE-MOLDADA DE CONCRETO ARMADO, SECAO RETANGULAR INTERNA DE 2,50 X 2,50 M (L X A), MISULA DE 20 X 20 CM, C = 1,00 M, ESPESSURA MIN = 15 CM, TB-45 E FCK DO CONCRETO = 30 MPA                                                                                                                                                                                                                                                                                                              </v>
          </cell>
          <cell r="C166" t="str">
            <v xml:space="preserve">UN    </v>
          </cell>
          <cell r="D166">
            <v>6239.99</v>
          </cell>
        </row>
        <row r="167">
          <cell r="A167">
            <v>37479</v>
          </cell>
          <cell r="B167" t="str">
            <v xml:space="preserve">ADUELA/ GALERIA PRE-MOLDADA DE CONCRETO ARMADO, SECAO RETANGULAR INTERNA DE 3,00 X 3,00 M (L X A), MISULA DE 20 X 20 CM, C = 1.00 M, ESPESSURA MIN = 20 CM, TB-45 E FCK DO CONCRETO = 30 MPA                                                                                                                                                                                                                                                                                                              </v>
          </cell>
          <cell r="C167" t="str">
            <v xml:space="preserve">UN    </v>
          </cell>
          <cell r="D167">
            <v>7400.71</v>
          </cell>
        </row>
        <row r="168">
          <cell r="A168">
            <v>4319</v>
          </cell>
          <cell r="B168" t="str">
            <v xml:space="preserve">AFASTADOR PARA TELHA DE FIBROCIMENTO CANALETE 90 OU KALHETAO                                                                                                                                                                                                                                                                                                                                                                                                                                              </v>
          </cell>
          <cell r="C168" t="str">
            <v xml:space="preserve">UN    </v>
          </cell>
          <cell r="D168">
            <v>1.76</v>
          </cell>
        </row>
        <row r="169">
          <cell r="A169">
            <v>42409</v>
          </cell>
          <cell r="B169" t="str">
            <v xml:space="preserve">AGENTE DE CURA, PROTETOR DA EVAPORACAO DA AGUA DE HIDRATACAO DO CONCRETO                                                                                                                                                                                                                                                                                                                                                                                                                                  </v>
          </cell>
          <cell r="C169" t="str">
            <v xml:space="preserve">KG    </v>
          </cell>
          <cell r="D169">
            <v>13.67</v>
          </cell>
        </row>
        <row r="170">
          <cell r="A170">
            <v>40553</v>
          </cell>
          <cell r="B170" t="str">
            <v xml:space="preserve">AGREGADO RECICLADO, TIPO RACHAO RECICLADO CINZA, CLASSE A                                                                                                                                                                                                                                                                                                                                                                                                                                                 </v>
          </cell>
          <cell r="C170" t="str">
            <v xml:space="preserve">M3    </v>
          </cell>
          <cell r="D170">
            <v>39.08</v>
          </cell>
        </row>
        <row r="171">
          <cell r="A171">
            <v>6114</v>
          </cell>
          <cell r="B171" t="str">
            <v xml:space="preserve">AJUDANTE DE ARMADOR (HORISTA)                                                                                                                                                                                                                                                                                                                                                                                                                                                                             </v>
          </cell>
          <cell r="C171" t="str">
            <v xml:space="preserve">H     </v>
          </cell>
          <cell r="D171">
            <v>12.8</v>
          </cell>
        </row>
        <row r="172">
          <cell r="A172">
            <v>40912</v>
          </cell>
          <cell r="B172" t="str">
            <v xml:space="preserve">AJUDANTE DE ARMADOR (MENSALISTA)                                                                                                                                                                                                                                                                                                                                                                                                                                                                          </v>
          </cell>
          <cell r="C172" t="str">
            <v xml:space="preserve">MES   </v>
          </cell>
          <cell r="D172">
            <v>2263.59</v>
          </cell>
        </row>
        <row r="173">
          <cell r="A173">
            <v>247</v>
          </cell>
          <cell r="B173" t="str">
            <v xml:space="preserve">AJUDANTE DE ELETRICISTA (HORISTA)                                                                                                                                                                                                                                                                                                                                                                                                                                                                         </v>
          </cell>
          <cell r="C173" t="str">
            <v xml:space="preserve">H     </v>
          </cell>
          <cell r="D173">
            <v>13.87</v>
          </cell>
        </row>
        <row r="174">
          <cell r="A174">
            <v>40919</v>
          </cell>
          <cell r="B174" t="str">
            <v xml:space="preserve">AJUDANTE DE ELETRICISTA (MENSALISTA)                                                                                                                                                                                                                                                                                                                                                                                                                                                                      </v>
          </cell>
          <cell r="C174" t="str">
            <v xml:space="preserve">MES   </v>
          </cell>
          <cell r="D174">
            <v>2451.21</v>
          </cell>
        </row>
        <row r="175">
          <cell r="A175">
            <v>40984</v>
          </cell>
          <cell r="B175" t="str">
            <v xml:space="preserve">AJUDANTE DE ESTRUTURAS METALICAS (MENSALISTA)                                                                                                                                                                                                                                                                                                                                                                                                                                                             </v>
          </cell>
          <cell r="C175" t="str">
            <v xml:space="preserve">MES   </v>
          </cell>
          <cell r="D175">
            <v>1625.98</v>
          </cell>
        </row>
        <row r="176">
          <cell r="A176">
            <v>44499</v>
          </cell>
          <cell r="B176" t="str">
            <v xml:space="preserve">AJUDANTE DE ESTRUTURAS METALICAS HORISTA                                                                                                                                                                                                                                                                                                                                                                                                                                                                  </v>
          </cell>
          <cell r="C176" t="str">
            <v xml:space="preserve">H     </v>
          </cell>
          <cell r="D176">
            <v>9.19</v>
          </cell>
        </row>
        <row r="177">
          <cell r="A177">
            <v>248</v>
          </cell>
          <cell r="B177" t="str">
            <v xml:space="preserve">AJUDANTE DE OPERACAO EM GERAL (HORISTA)                                                                                                                                                                                                                                                                                                                                                                                                                                                                   </v>
          </cell>
          <cell r="C177" t="str">
            <v xml:space="preserve">H     </v>
          </cell>
          <cell r="D177">
            <v>12.8</v>
          </cell>
        </row>
        <row r="178">
          <cell r="A178">
            <v>41086</v>
          </cell>
          <cell r="B178" t="str">
            <v xml:space="preserve">AJUDANTE DE OPERACAO EM GERAL (MENSALISTA)                                                                                                                                                                                                                                                                                                                                                                                                                                                                </v>
          </cell>
          <cell r="C178" t="str">
            <v xml:space="preserve">MES   </v>
          </cell>
          <cell r="D178">
            <v>2263.59</v>
          </cell>
        </row>
        <row r="179">
          <cell r="A179">
            <v>34466</v>
          </cell>
          <cell r="B179" t="str">
            <v xml:space="preserve">AJUDANTE DE PINTOR (HORISTA)                                                                                                                                                                                                                                                                                                                                                                                                                                                                              </v>
          </cell>
          <cell r="C179" t="str">
            <v xml:space="preserve">H     </v>
          </cell>
          <cell r="D179">
            <v>13.85</v>
          </cell>
        </row>
        <row r="180">
          <cell r="A180">
            <v>41083</v>
          </cell>
          <cell r="B180" t="str">
            <v xml:space="preserve">AJUDANTE DE PINTOR (MENSALISTA)                                                                                                                                                                                                                                                                                                                                                                                                                                                                           </v>
          </cell>
          <cell r="C180" t="str">
            <v xml:space="preserve">MES   </v>
          </cell>
          <cell r="D180">
            <v>2451.23</v>
          </cell>
        </row>
        <row r="181">
          <cell r="A181">
            <v>252</v>
          </cell>
          <cell r="B181" t="str">
            <v xml:space="preserve">AJUDANTE DE SERRALHEIRO (HORISTA)                                                                                                                                                                                                                                                                                                                                                                                                                                                                         </v>
          </cell>
          <cell r="C181" t="str">
            <v xml:space="preserve">H     </v>
          </cell>
          <cell r="D181">
            <v>13.85</v>
          </cell>
        </row>
        <row r="182">
          <cell r="A182">
            <v>40909</v>
          </cell>
          <cell r="B182" t="str">
            <v xml:space="preserve">AJUDANTE DE SERRALHEIRO (MENSALISTA)                                                                                                                                                                                                                                                                                                                                                                                                                                                                      </v>
          </cell>
          <cell r="C182" t="str">
            <v xml:space="preserve">MES   </v>
          </cell>
          <cell r="D182">
            <v>2451.23</v>
          </cell>
        </row>
        <row r="183">
          <cell r="A183">
            <v>242</v>
          </cell>
          <cell r="B183" t="str">
            <v xml:space="preserve">AJUDANTE ESPECIALIZADO                                                                                                                                                                                                                                                                                                                                                                                                                                                                                    </v>
          </cell>
          <cell r="C183" t="str">
            <v xml:space="preserve">H     </v>
          </cell>
          <cell r="D183">
            <v>13.87</v>
          </cell>
        </row>
        <row r="184">
          <cell r="A184">
            <v>41085</v>
          </cell>
          <cell r="B184" t="str">
            <v xml:space="preserve">AJUDANTE ESPECIALIZADO (MENSALISTA)                                                                                                                                                                                                                                                                                                                                                                                                                                                                       </v>
          </cell>
          <cell r="C184" t="str">
            <v xml:space="preserve">MES   </v>
          </cell>
          <cell r="D184">
            <v>2451.23</v>
          </cell>
        </row>
        <row r="185">
          <cell r="A185">
            <v>427</v>
          </cell>
          <cell r="B185" t="str">
            <v xml:space="preserve">ALCA PREFORMADA DE CONTRA POSTE, EM ACO GALVANIZADO, PARA CABO 3/16", COMPRIMENTO *860* MM                                                                                                                                                                                                                                                                                                                                                                                                                </v>
          </cell>
          <cell r="C185" t="str">
            <v xml:space="preserve">UN    </v>
          </cell>
          <cell r="D185">
            <v>9.3800000000000008</v>
          </cell>
        </row>
        <row r="186">
          <cell r="A186">
            <v>417</v>
          </cell>
          <cell r="B186" t="str">
            <v xml:space="preserve">ALCA PREFORMADA DE DISTRIBUICAO, EM ACO GALVANIZADO, PARA CABO DE ALUMINIO DIAMETRO 16 A 25 MM                                                                                                                                                                                                                                                                                                                                                                                                            </v>
          </cell>
          <cell r="C186" t="str">
            <v xml:space="preserve">UN    </v>
          </cell>
          <cell r="D186">
            <v>4.42</v>
          </cell>
        </row>
        <row r="187">
          <cell r="A187">
            <v>11273</v>
          </cell>
          <cell r="B187" t="str">
            <v xml:space="preserve">ALCA PREFORMADA DE DISTRIBUICAO, EM ACO GALVANIZADO, PARA CONDUTORES DE ALUMINIO AWG 1/0 (CAA 6/1 OU CA 7 FIOS)                                                                                                                                                                                                                                                                                                                                                                                           </v>
          </cell>
          <cell r="C187" t="str">
            <v xml:space="preserve">UN    </v>
          </cell>
          <cell r="D187">
            <v>13.72</v>
          </cell>
        </row>
        <row r="188">
          <cell r="A188">
            <v>11272</v>
          </cell>
          <cell r="B188" t="str">
            <v xml:space="preserve">ALCA PREFORMADA DE DISTRIBUICAO, EM ACO GALVANIZADO, PARA CONDUTORES DE ALUMINIO AWG 2 (CAA 6/1 OU CA 7 FIOS)                                                                                                                                                                                                                                                                                                                                                                                             </v>
          </cell>
          <cell r="C188" t="str">
            <v xml:space="preserve">UN    </v>
          </cell>
          <cell r="D188">
            <v>8.2799999999999994</v>
          </cell>
        </row>
        <row r="189">
          <cell r="A189">
            <v>11275</v>
          </cell>
          <cell r="B189" t="str">
            <v xml:space="preserve">ALCA PREFORMADA DE SERVICO, EM ACO GALVANIZADO, PARA CONDUTORES DE ALUMINIO AWG 4 (CAA 6/1)                                                                                                                                                                                                                                                                                                                                                                                                               </v>
          </cell>
          <cell r="C189" t="str">
            <v xml:space="preserve">UN    </v>
          </cell>
          <cell r="D189">
            <v>3.32</v>
          </cell>
        </row>
        <row r="190">
          <cell r="A190">
            <v>11274</v>
          </cell>
          <cell r="B190" t="str">
            <v xml:space="preserve">ALCA PREFORMADA DE SERVICO, EM ACO GALVANIZADO, PARA CONDUTORES DE ALUMINIO AWG 6 (CAA 6/1)                                                                                                                                                                                                                                                                                                                                                                                                               </v>
          </cell>
          <cell r="C190" t="str">
            <v xml:space="preserve">UN    </v>
          </cell>
          <cell r="D190">
            <v>2.5299999999999998</v>
          </cell>
        </row>
        <row r="191">
          <cell r="A191">
            <v>38470</v>
          </cell>
          <cell r="B191" t="str">
            <v xml:space="preserve">ALICATE DE CORTE DIAGONAL 6 " COM ISOLAMENTO                                                                                                                                                                                                                                                                                                                                                                                                                                                              </v>
          </cell>
          <cell r="C191" t="str">
            <v xml:space="preserve">UN    </v>
          </cell>
          <cell r="D191">
            <v>42.46</v>
          </cell>
        </row>
        <row r="192">
          <cell r="A192">
            <v>38547</v>
          </cell>
          <cell r="B192" t="str">
            <v xml:space="preserve">ALICATE DE CRIMPAR RJ11, RJ12 E RJ45                                                                                                                                                                                                                                                                                                                                                                                                                                                                      </v>
          </cell>
          <cell r="C192" t="str">
            <v xml:space="preserve">UN    </v>
          </cell>
          <cell r="D192">
            <v>115.86</v>
          </cell>
        </row>
        <row r="193">
          <cell r="A193">
            <v>38469</v>
          </cell>
          <cell r="B193" t="str">
            <v xml:space="preserve">ALICATE DE PRESSAO PARA SOLDA DE CHAPA 18 "                                                                                                                                                                                                                                                                                                                                                                                                                                                               </v>
          </cell>
          <cell r="C193" t="str">
            <v xml:space="preserve">UN    </v>
          </cell>
          <cell r="D193">
            <v>124.58</v>
          </cell>
        </row>
        <row r="194">
          <cell r="A194">
            <v>38467</v>
          </cell>
          <cell r="B194" t="str">
            <v xml:space="preserve">ALICATE DE PRESSAO 11 " PARA SOLDA, TIPO C                                                                                                                                                                                                                                                                                                                                                                                                                                                                </v>
          </cell>
          <cell r="C194" t="str">
            <v xml:space="preserve">UN    </v>
          </cell>
          <cell r="D194">
            <v>70.099999999999994</v>
          </cell>
        </row>
        <row r="195">
          <cell r="A195">
            <v>38468</v>
          </cell>
          <cell r="B195" t="str">
            <v xml:space="preserve">ALICATE DE PRESSAO 11 " PARA SOLDA, TIPO U                                                                                                                                                                                                                                                                                                                                                                                                                                                                </v>
          </cell>
          <cell r="C195" t="str">
            <v xml:space="preserve">UN    </v>
          </cell>
          <cell r="D195">
            <v>77.14</v>
          </cell>
        </row>
        <row r="196">
          <cell r="A196">
            <v>38471</v>
          </cell>
          <cell r="B196" t="str">
            <v xml:space="preserve">ALICATE PARA ANEIS DE PISTAO, CAPACIDADE 50 A 100 MM                                                                                                                                                                                                                                                                                                                                                                                                                                                      </v>
          </cell>
          <cell r="C196" t="str">
            <v xml:space="preserve">UN    </v>
          </cell>
          <cell r="D196">
            <v>100.17</v>
          </cell>
        </row>
        <row r="197">
          <cell r="A197">
            <v>37370</v>
          </cell>
          <cell r="B197" t="str">
            <v xml:space="preserve">ALIMENTACAO - HORISTA (COLETADO CAIXA)                                                                                                                                                                                                                                                                                                                                                                                                                                                                    </v>
          </cell>
          <cell r="C197" t="str">
            <v xml:space="preserve">H     </v>
          </cell>
          <cell r="D197">
            <v>1.52</v>
          </cell>
        </row>
        <row r="198">
          <cell r="A198">
            <v>40862</v>
          </cell>
          <cell r="B198" t="str">
            <v xml:space="preserve">ALIMENTACAO - MENSALISTA (COLETADO CAIXA)                                                                                                                                                                                                                                                                                                                                                                                                                                                                 </v>
          </cell>
          <cell r="C198" t="str">
            <v xml:space="preserve">MES   </v>
          </cell>
          <cell r="D198">
            <v>286.18</v>
          </cell>
        </row>
        <row r="199">
          <cell r="A199">
            <v>10658</v>
          </cell>
          <cell r="B199" t="str">
            <v xml:space="preserve">ALISADORA DE CONCRETO COM MOTOR A GASOLINA DE 5,5 HP, PESO COM MOTOR DE 78 KG, 4 PAS                                                                                                                                                                                                                                                                                                                                                                                                                      </v>
          </cell>
          <cell r="C199" t="str">
            <v xml:space="preserve">UN    </v>
          </cell>
          <cell r="D199">
            <v>7770</v>
          </cell>
        </row>
        <row r="200">
          <cell r="A200">
            <v>253</v>
          </cell>
          <cell r="B200" t="str">
            <v xml:space="preserve">ALMOXARIFE (HORISTA)                                                                                                                                                                                                                                                                                                                                                                                                                                                                                      </v>
          </cell>
          <cell r="C200" t="str">
            <v xml:space="preserve">H     </v>
          </cell>
          <cell r="D200">
            <v>17.22</v>
          </cell>
        </row>
        <row r="201">
          <cell r="A201">
            <v>40809</v>
          </cell>
          <cell r="B201" t="str">
            <v xml:space="preserve">ALMOXARIFE (MENSALISTA)                                                                                                                                                                                                                                                                                                                                                                                                                                                                                   </v>
          </cell>
          <cell r="C201" t="str">
            <v xml:space="preserve">MES   </v>
          </cell>
          <cell r="D201">
            <v>3042.26</v>
          </cell>
        </row>
        <row r="202">
          <cell r="A202">
            <v>42428</v>
          </cell>
          <cell r="B202" t="str">
            <v xml:space="preserve">ALONGADOR COM TRES ALTURAS, EM TUBO DE ACO CARBONO, PINTURA NO PROCESSO ELETROSTATICO - EQUIPAMENTO DE GINASTICA PARA ACADEMIA AO AR LIVRE / ACADEMIA DA TERCEIRA IDADE - ATI                                                                                                                                                                                                                                                                                                                             </v>
          </cell>
          <cell r="C202" t="str">
            <v xml:space="preserve">UN    </v>
          </cell>
          <cell r="D202">
            <v>2230</v>
          </cell>
        </row>
        <row r="203">
          <cell r="A203">
            <v>583</v>
          </cell>
          <cell r="B203" t="str">
            <v xml:space="preserve">ALUMINIO ANODIZADO                                                                                                                                                                                                                                                                                                                                                                                                                                                                                        </v>
          </cell>
          <cell r="C203" t="str">
            <v xml:space="preserve">KG    </v>
          </cell>
          <cell r="D203">
            <v>46.64</v>
          </cell>
        </row>
        <row r="204">
          <cell r="A204">
            <v>301</v>
          </cell>
          <cell r="B204" t="str">
            <v xml:space="preserve">ANEL BORRACHA PARA TUBO ESGOTO PREDIAL, DN 100 MM (NBR 5688)                                                                                                                                                                                                                                                                                                                                                                                                                                              </v>
          </cell>
          <cell r="C204" t="str">
            <v xml:space="preserve">UN    </v>
          </cell>
          <cell r="D204">
            <v>3.5</v>
          </cell>
        </row>
        <row r="205">
          <cell r="A205">
            <v>296</v>
          </cell>
          <cell r="B205" t="str">
            <v xml:space="preserve">ANEL BORRACHA PARA TUBO ESGOTO PREDIAL, DN 50 MM (NBR 5688)                                                                                                                                                                                                                                                                                                                                                                                                                                               </v>
          </cell>
          <cell r="C205" t="str">
            <v xml:space="preserve">UN    </v>
          </cell>
          <cell r="D205">
            <v>1.98</v>
          </cell>
        </row>
        <row r="206">
          <cell r="A206">
            <v>297</v>
          </cell>
          <cell r="B206" t="str">
            <v xml:space="preserve">ANEL BORRACHA PARA TUBO ESGOTO PREDIAL, DN 75 MM (NBR 5688)                                                                                                                                                                                                                                                                                                                                                                                                                                               </v>
          </cell>
          <cell r="C206" t="str">
            <v xml:space="preserve">UN    </v>
          </cell>
          <cell r="D206">
            <v>2.91</v>
          </cell>
        </row>
        <row r="207">
          <cell r="A207">
            <v>299</v>
          </cell>
          <cell r="B207" t="str">
            <v xml:space="preserve">ANEL BORRACHA, DN 100 MM, PARA TUBO SERIE REFORCADA ESGOTO PREDIAL                                                                                                                                                                                                                                                                                                                                                                                                                                        </v>
          </cell>
          <cell r="C207" t="str">
            <v xml:space="preserve">UN    </v>
          </cell>
          <cell r="D207">
            <v>4.0999999999999996</v>
          </cell>
        </row>
        <row r="208">
          <cell r="A208">
            <v>300</v>
          </cell>
          <cell r="B208" t="str">
            <v xml:space="preserve">ANEL BORRACHA, DN 150 MM, PARA TUBO SERIE REFORCADA ESGOTO PREDIAL                                                                                                                                                                                                                                                                                                                                                                                                                                        </v>
          </cell>
          <cell r="C208" t="str">
            <v xml:space="preserve">UN    </v>
          </cell>
          <cell r="D208">
            <v>14.21</v>
          </cell>
        </row>
        <row r="209">
          <cell r="A209">
            <v>20085</v>
          </cell>
          <cell r="B209" t="str">
            <v xml:space="preserve">ANEL BORRACHA, DN 50 MM, PARA TUBO SERIE REFORCADA ESGOTO PREDIAL                                                                                                                                                                                                                                                                                                                                                                                                                                         </v>
          </cell>
          <cell r="C209" t="str">
            <v xml:space="preserve">UN    </v>
          </cell>
          <cell r="D209">
            <v>2.59</v>
          </cell>
        </row>
        <row r="210">
          <cell r="A210">
            <v>298</v>
          </cell>
          <cell r="B210" t="str">
            <v xml:space="preserve">ANEL BORRACHA, DN 75 MM, PARA TUBO SERIE REFORCADA ESGOTO PREDIAL                                                                                                                                                                                                                                                                                                                                                                                                                                         </v>
          </cell>
          <cell r="C210" t="str">
            <v xml:space="preserve">UN    </v>
          </cell>
          <cell r="D210">
            <v>3.15</v>
          </cell>
        </row>
        <row r="211">
          <cell r="A211">
            <v>311</v>
          </cell>
          <cell r="B211" t="str">
            <v xml:space="preserve">ANEL BORRACHA, PARA TUBO PVC DEFOFO, DN 100 MM (NBR 7665)                                                                                                                                                                                                                                                                                                                                                                                                                                                 </v>
          </cell>
          <cell r="C211" t="str">
            <v xml:space="preserve">UN    </v>
          </cell>
          <cell r="D211">
            <v>11.71</v>
          </cell>
        </row>
        <row r="212">
          <cell r="A212">
            <v>318</v>
          </cell>
          <cell r="B212" t="str">
            <v xml:space="preserve">ANEL BORRACHA, PARA TUBO PVC DEFOFO, DN 150 MM (NBR 7665)                                                                                                                                                                                                                                                                                                                                                                                                                                                 </v>
          </cell>
          <cell r="C212" t="str">
            <v xml:space="preserve">UN    </v>
          </cell>
          <cell r="D212">
            <v>23.59</v>
          </cell>
        </row>
        <row r="213">
          <cell r="A213">
            <v>319</v>
          </cell>
          <cell r="B213" t="str">
            <v xml:space="preserve">ANEL BORRACHA, PARA TUBO PVC DEFOFO, DN 200 MM (NBR 7665)                                                                                                                                                                                                                                                                                                                                                                                                                                                 </v>
          </cell>
          <cell r="C213" t="str">
            <v xml:space="preserve">UN    </v>
          </cell>
          <cell r="D213">
            <v>37</v>
          </cell>
        </row>
        <row r="214">
          <cell r="A214">
            <v>303</v>
          </cell>
          <cell r="B214" t="str">
            <v xml:space="preserve">ANEL BORRACHA, PARA TUBO PVC, REDE COLETOR ESGOTO, DN 100 MM (NBR 7362)                                                                                                                                                                                                                                                                                                                                                                                                                                   </v>
          </cell>
          <cell r="C214" t="str">
            <v xml:space="preserve">UN    </v>
          </cell>
          <cell r="D214">
            <v>3.87</v>
          </cell>
        </row>
        <row r="215">
          <cell r="A215">
            <v>305</v>
          </cell>
          <cell r="B215" t="str">
            <v xml:space="preserve">ANEL BORRACHA, PARA TUBO PVC, REDE COLETOR ESGOTO, DN 150 MM (NBR 7362)                                                                                                                                                                                                                                                                                                                                                                                                                                   </v>
          </cell>
          <cell r="C215" t="str">
            <v xml:space="preserve">UN    </v>
          </cell>
          <cell r="D215">
            <v>12.2</v>
          </cell>
        </row>
        <row r="216">
          <cell r="A216">
            <v>306</v>
          </cell>
          <cell r="B216" t="str">
            <v xml:space="preserve">ANEL BORRACHA, PARA TUBO PVC, REDE COLETOR ESGOTO, DN 200 MM (NBR 7362)                                                                                                                                                                                                                                                                                                                                                                                                                                   </v>
          </cell>
          <cell r="C216" t="str">
            <v xml:space="preserve">UN    </v>
          </cell>
          <cell r="D216">
            <v>18.5</v>
          </cell>
        </row>
        <row r="217">
          <cell r="A217">
            <v>307</v>
          </cell>
          <cell r="B217" t="str">
            <v xml:space="preserve">ANEL BORRACHA, PARA TUBO PVC, REDE COLETOR ESGOTO, DN 250 MM (NBR 7362)                                                                                                                                                                                                                                                                                                                                                                                                                                   </v>
          </cell>
          <cell r="C217" t="str">
            <v xml:space="preserve">UN    </v>
          </cell>
          <cell r="D217">
            <v>46.73</v>
          </cell>
        </row>
        <row r="218">
          <cell r="A218">
            <v>309</v>
          </cell>
          <cell r="B218" t="str">
            <v xml:space="preserve">ANEL BORRACHA, PARA TUBO PVC, REDE COLETOR ESGOTO, DN 350 MM (NBR 7362)                                                                                                                                                                                                                                                                                                                                                                                                                                   </v>
          </cell>
          <cell r="C218" t="str">
            <v xml:space="preserve">UN    </v>
          </cell>
          <cell r="D218">
            <v>76.55</v>
          </cell>
        </row>
        <row r="219">
          <cell r="A219">
            <v>310</v>
          </cell>
          <cell r="B219" t="str">
            <v xml:space="preserve">ANEL BORRACHA, PARA TUBO PVC, REDE COLETOR ESGOTO, DN 400 MM (NBR 7362)                                                                                                                                                                                                                                                                                                                                                                                                                                   </v>
          </cell>
          <cell r="C219" t="str">
            <v xml:space="preserve">UN    </v>
          </cell>
          <cell r="D219">
            <v>106.11</v>
          </cell>
        </row>
        <row r="220">
          <cell r="A220">
            <v>328</v>
          </cell>
          <cell r="B220" t="str">
            <v xml:space="preserve">ANEL BORRACHA, PARA TUBO/CONEXAO PVC PBA, DN 100 MM, PARA REDE AGUA                                                                                                                                                                                                                                                                                                                                                                                                                                       </v>
          </cell>
          <cell r="C220" t="str">
            <v xml:space="preserve">UN    </v>
          </cell>
          <cell r="D220">
            <v>9.2799999999999994</v>
          </cell>
        </row>
        <row r="221">
          <cell r="A221">
            <v>325</v>
          </cell>
          <cell r="B221" t="str">
            <v xml:space="preserve">ANEL BORRACHA, PARA TUBO/CONEXAO PVC PBA, DN 50 MM, PARA REDE AGUA                                                                                                                                                                                                                                                                                                                                                                                                                                        </v>
          </cell>
          <cell r="C221" t="str">
            <v xml:space="preserve">UN    </v>
          </cell>
          <cell r="D221">
            <v>2.73</v>
          </cell>
        </row>
        <row r="222">
          <cell r="A222">
            <v>20326</v>
          </cell>
          <cell r="B222" t="str">
            <v xml:space="preserve">ANEL BORRACHA, PARA TUBO/CONEXAO PVC PBA, DN 60 MM, PARA REDE AGUA                                                                                                                                                                                                                                                                                                                                                                                                                                        </v>
          </cell>
          <cell r="C222" t="str">
            <v xml:space="preserve">UN    </v>
          </cell>
          <cell r="D222">
            <v>5.01</v>
          </cell>
        </row>
        <row r="223">
          <cell r="A223">
            <v>329</v>
          </cell>
          <cell r="B223" t="str">
            <v xml:space="preserve">ANEL BORRACHA, PARA TUBO/CONEXAO PVC PBA, DN 75 MM, PARA REDE AGUA                                                                                                                                                                                                                                                                                                                                                                                                                                        </v>
          </cell>
          <cell r="C223" t="str">
            <v xml:space="preserve">UN    </v>
          </cell>
          <cell r="D223">
            <v>7.76</v>
          </cell>
        </row>
        <row r="224">
          <cell r="A224">
            <v>308</v>
          </cell>
          <cell r="B224" t="str">
            <v xml:space="preserve">ANEL BORRACHA, PARA TUBO, PVC REDE COLETOR ESGOTO, DN 300 MM (NBR 7362)                                                                                                                                                                                                                                                                                                                                                                                                                                   </v>
          </cell>
          <cell r="C224" t="str">
            <v xml:space="preserve">UN    </v>
          </cell>
          <cell r="D224">
            <v>104.3</v>
          </cell>
        </row>
        <row r="225">
          <cell r="A225">
            <v>39642</v>
          </cell>
          <cell r="B225" t="str">
            <v xml:space="preserve">ANEL DE BORRACHA PARA VEDACAO DE DUTO PEAD CORRUGADO PARA ELETRICA, DN 1 1/2" (NBR 15715)                                                                                                                                                                                                                                                                                                                                                                                                                 </v>
          </cell>
          <cell r="C225" t="str">
            <v xml:space="preserve">UN    </v>
          </cell>
          <cell r="D225">
            <v>3.43</v>
          </cell>
        </row>
        <row r="226">
          <cell r="A226">
            <v>39641</v>
          </cell>
          <cell r="B226" t="str">
            <v xml:space="preserve">ANEL DE BORRACHA PARA VEDACAO DE DUTO PEAD CORRUGADO PARA ELETRICA, DN 1 1/4" (NBR 15715)                                                                                                                                                                                                                                                                                                                                                                                                                 </v>
          </cell>
          <cell r="C226" t="str">
            <v xml:space="preserve">UN    </v>
          </cell>
          <cell r="D226">
            <v>3.01</v>
          </cell>
        </row>
        <row r="227">
          <cell r="A227">
            <v>39643</v>
          </cell>
          <cell r="B227" t="str">
            <v xml:space="preserve">ANEL DE BORRACHA PARA VEDACAO DE DUTO PEAD CORRUGADO PARA ELETRICA, DN 2" (NBR 15715)                                                                                                                                                                                                                                                                                                                                                                                                                     </v>
          </cell>
          <cell r="C227" t="str">
            <v xml:space="preserve">UN    </v>
          </cell>
          <cell r="D227">
            <v>4.03</v>
          </cell>
        </row>
        <row r="228">
          <cell r="A228">
            <v>39644</v>
          </cell>
          <cell r="B228" t="str">
            <v xml:space="preserve">ANEL DE BORRACHA PARA VEDACAO DE DUTO PEAD CORRUGADO PARA ELETRICA, DN 3" (NBR 15715)                                                                                                                                                                                                                                                                                                                                                                                                                     </v>
          </cell>
          <cell r="C228" t="str">
            <v xml:space="preserve">UN    </v>
          </cell>
          <cell r="D228">
            <v>6.25</v>
          </cell>
        </row>
        <row r="229">
          <cell r="A229">
            <v>39645</v>
          </cell>
          <cell r="B229" t="str">
            <v xml:space="preserve">ANEL DE BORRACHA PARA VEDACAO DE DUTO PEAD CORRUGADO PARA ELETRICA, DN 4" (NBR 15715)                                                                                                                                                                                                                                                                                                                                                                                                                     </v>
          </cell>
          <cell r="C229" t="str">
            <v xml:space="preserve">UN    </v>
          </cell>
          <cell r="D229">
            <v>6.86</v>
          </cell>
        </row>
        <row r="230">
          <cell r="A230">
            <v>41610</v>
          </cell>
          <cell r="B230" t="str">
            <v xml:space="preserve">ANEL DE CONCRETO ARMADO COM FUNDO, PARA FOSSA E POCO 1,50 X *0,50* M                                                                                                                                                                                                                                                                                                                                                                                                                                      </v>
          </cell>
          <cell r="C230" t="str">
            <v xml:space="preserve">UN    </v>
          </cell>
          <cell r="D230">
            <v>682.2</v>
          </cell>
        </row>
        <row r="231">
          <cell r="A231">
            <v>41611</v>
          </cell>
          <cell r="B231" t="str">
            <v xml:space="preserve">ANEL DE CONCRETO ARMADO COM FUNDO, PARA FOSSA E POCO 2,00 X *0,50* M                                                                                                                                                                                                                                                                                                                                                                                                                                      </v>
          </cell>
          <cell r="C231" t="str">
            <v xml:space="preserve">UN    </v>
          </cell>
          <cell r="D231">
            <v>1075.28</v>
          </cell>
        </row>
        <row r="232">
          <cell r="A232">
            <v>41612</v>
          </cell>
          <cell r="B232" t="str">
            <v xml:space="preserve">ANEL DE CONCRETO ARMADO COM FUNDO, PARA FOSSA E POCO 2,50 X *0,50* M                                                                                                                                                                                                                                                                                                                                                                                                                                      </v>
          </cell>
          <cell r="C232" t="str">
            <v xml:space="preserve">UN    </v>
          </cell>
          <cell r="D232">
            <v>1509.85</v>
          </cell>
        </row>
        <row r="233">
          <cell r="A233">
            <v>41637</v>
          </cell>
          <cell r="B233" t="str">
            <v xml:space="preserve">ANEL DE CONCRETO ARMADO, COM FUROS/DRENO PARA SUMIDOURO, D = 0,80 M, H = 0,50 M                                                                                                                                                                                                                                                                                                                                                                                                                           </v>
          </cell>
          <cell r="C233" t="str">
            <v xml:space="preserve">UN    </v>
          </cell>
          <cell r="D233">
            <v>141.13999999999999</v>
          </cell>
        </row>
        <row r="234">
          <cell r="A234">
            <v>41638</v>
          </cell>
          <cell r="B234" t="str">
            <v xml:space="preserve">ANEL DE CONCRETO ARMADO, COM FUROS/DRENO PARA SUMIDOURO, D = 1,00 M, H = 0,50M                                                                                                                                                                                                                                                                                                                                                                                                                            </v>
          </cell>
          <cell r="C234" t="str">
            <v xml:space="preserve">UN    </v>
          </cell>
          <cell r="D234">
            <v>183.85</v>
          </cell>
        </row>
        <row r="235">
          <cell r="A235">
            <v>41639</v>
          </cell>
          <cell r="B235" t="str">
            <v xml:space="preserve">ANEL DE CONCRETO ARMADO, COM FUROS/DRENO PARA SUMIDOURO, D = 1,50 M, H = 0,50 M                                                                                                                                                                                                                                                                                                                                                                                                                           </v>
          </cell>
          <cell r="C235" t="str">
            <v xml:space="preserve">UN    </v>
          </cell>
          <cell r="D235">
            <v>444.78</v>
          </cell>
        </row>
        <row r="236">
          <cell r="A236">
            <v>11789</v>
          </cell>
          <cell r="B236" t="str">
            <v xml:space="preserve">ANEL DE DISTRIBUICAO EM ACO GALVANIZADO PARA FIO FE-160                                                                                                                                                                                                                                                                                                                                                                                                                                                   </v>
          </cell>
          <cell r="C236" t="str">
            <v xml:space="preserve">UN    </v>
          </cell>
          <cell r="D236">
            <v>1.25</v>
          </cell>
        </row>
        <row r="237">
          <cell r="A237">
            <v>20975</v>
          </cell>
          <cell r="B237" t="str">
            <v xml:space="preserve">ANEL DE EXPANSAO EM COBRE, ENGATE RAPIDO 1 1/2", PARA EMPATACAO MANGUEIRA DE COMBATE A INCENDIO PREDIAL                                                                                                                                                                                                                                                                                                                                                                                                   </v>
          </cell>
          <cell r="C237" t="str">
            <v xml:space="preserve">UN    </v>
          </cell>
          <cell r="D237">
            <v>10.81</v>
          </cell>
        </row>
        <row r="238">
          <cell r="A238">
            <v>20976</v>
          </cell>
          <cell r="B238" t="str">
            <v xml:space="preserve">ANEL DE EXPANSAO EM COBRE, ENGATE RAPIDO 2 1/2", PARA EMPATACAO MANGUEIRA DE COMBATE A INCENDIO PREDIAL                                                                                                                                                                                                                                                                                                                                                                                                   </v>
          </cell>
          <cell r="C238" t="str">
            <v xml:space="preserve">UN    </v>
          </cell>
          <cell r="D238">
            <v>16.34</v>
          </cell>
        </row>
        <row r="239">
          <cell r="A239">
            <v>40340</v>
          </cell>
          <cell r="B239" t="str">
            <v xml:space="preserve">ANEL DE VEDACAO/JUNTA ELASTICA, H = *16* MM, PARA TUBO DE CONCRETO, DN 300 MM                                                                                                                                                                                                                                                                                                                                                                                                                             </v>
          </cell>
          <cell r="C239" t="str">
            <v xml:space="preserve">UN    </v>
          </cell>
          <cell r="D239">
            <v>25.75</v>
          </cell>
        </row>
        <row r="240">
          <cell r="A240">
            <v>40341</v>
          </cell>
          <cell r="B240" t="str">
            <v xml:space="preserve">ANEL DE VEDACAO/JUNTA ELASTICA, H = *16* MM, PARA TUBO DE CONCRETO, DN 400 MM                                                                                                                                                                                                                                                                                                                                                                                                                             </v>
          </cell>
          <cell r="C240" t="str">
            <v xml:space="preserve">UN    </v>
          </cell>
          <cell r="D240">
            <v>30.73</v>
          </cell>
        </row>
        <row r="241">
          <cell r="A241">
            <v>40342</v>
          </cell>
          <cell r="B241" t="str">
            <v xml:space="preserve">ANEL DE VEDACAO/JUNTA ELASTICA, H = *16* MM, PARA TUBO DE CONCRETO, DN 500 MM                                                                                                                                                                                                                                                                                                                                                                                                                             </v>
          </cell>
          <cell r="C241" t="str">
            <v xml:space="preserve">UN    </v>
          </cell>
          <cell r="D241">
            <v>36.65</v>
          </cell>
        </row>
        <row r="242">
          <cell r="A242">
            <v>40343</v>
          </cell>
          <cell r="B242" t="str">
            <v xml:space="preserve">ANEL DE VEDACAO/JUNTA ELASTICA, H = *16* MM, PARA TUBO DE CONCRETO, DN 600 MM                                                                                                                                                                                                                                                                                                                                                                                                                             </v>
          </cell>
          <cell r="C242" t="str">
            <v xml:space="preserve">UN    </v>
          </cell>
          <cell r="D242">
            <v>43.47</v>
          </cell>
        </row>
        <row r="243">
          <cell r="A243">
            <v>40344</v>
          </cell>
          <cell r="B243" t="str">
            <v xml:space="preserve">ANEL DE VEDACAO/JUNTA ELASTICA, H = *18* MM, PARA TUBO DE CONCRETO, DN 700 MM                                                                                                                                                                                                                                                                                                                                                                                                                             </v>
          </cell>
          <cell r="C243" t="str">
            <v xml:space="preserve">UN    </v>
          </cell>
          <cell r="D243">
            <v>59.26</v>
          </cell>
        </row>
        <row r="244">
          <cell r="A244">
            <v>40345</v>
          </cell>
          <cell r="B244" t="str">
            <v xml:space="preserve">ANEL DE VEDACAO/JUNTA ELASTICA, H = *19* MM, PARA TUBO DE CONCRETO, DN 800 MM                                                                                                                                                                                                                                                                                                                                                                                                                             </v>
          </cell>
          <cell r="C244" t="str">
            <v xml:space="preserve">UN    </v>
          </cell>
          <cell r="D244">
            <v>73.010000000000005</v>
          </cell>
        </row>
        <row r="245">
          <cell r="A245">
            <v>40346</v>
          </cell>
          <cell r="B245" t="str">
            <v xml:space="preserve">ANEL DE VEDACAO/JUNTA ELASTICA, H = *19* MM, PARA TUBO DE CONCRETO, DN 900 MM                                                                                                                                                                                                                                                                                                                                                                                                                             </v>
          </cell>
          <cell r="C245" t="str">
            <v xml:space="preserve">UN    </v>
          </cell>
          <cell r="D245">
            <v>84.7</v>
          </cell>
        </row>
        <row r="246">
          <cell r="A246">
            <v>40347</v>
          </cell>
          <cell r="B246" t="str">
            <v xml:space="preserve">ANEL DE VEDACAO/JUNTA ELASTICA, H = *21* MM, PARA TUBO DE CONCRETO, DN 1000 MM                                                                                                                                                                                                                                                                                                                                                                                                                            </v>
          </cell>
          <cell r="C246" t="str">
            <v xml:space="preserve">UN    </v>
          </cell>
          <cell r="D246">
            <v>106.42</v>
          </cell>
        </row>
        <row r="247">
          <cell r="A247">
            <v>6138</v>
          </cell>
          <cell r="B247" t="str">
            <v xml:space="preserve">ANEL DE VEDACAO, PVC FLEXIVEL, 100 MM, PARA SAIDA DE BACIA / VASO SANITARIO                                                                                                                                                                                                                                                                                                                                                                                                                               </v>
          </cell>
          <cell r="C247" t="str">
            <v xml:space="preserve">UN    </v>
          </cell>
          <cell r="D247">
            <v>13.2</v>
          </cell>
        </row>
        <row r="248">
          <cell r="A248">
            <v>38840</v>
          </cell>
          <cell r="B248" t="str">
            <v xml:space="preserve">ANEL DESLIZANTE / TRADICIONAL, METALICO, PARA TUBO PEX, DN 16 MM                                                                                                                                                                                                                                                                                                                                                                                                                                          </v>
          </cell>
          <cell r="C248" t="str">
            <v xml:space="preserve">UN    </v>
          </cell>
          <cell r="D248">
            <v>2.27</v>
          </cell>
        </row>
        <row r="249">
          <cell r="A249">
            <v>38841</v>
          </cell>
          <cell r="B249" t="str">
            <v xml:space="preserve">ANEL DESLIZANTE / TRADICIONAL, METALICO, PARA TUBO PEX, DN 20 MM                                                                                                                                                                                                                                                                                                                                                                                                                                          </v>
          </cell>
          <cell r="C249" t="str">
            <v xml:space="preserve">UN    </v>
          </cell>
          <cell r="D249">
            <v>2.52</v>
          </cell>
        </row>
        <row r="250">
          <cell r="A250">
            <v>38842</v>
          </cell>
          <cell r="B250" t="str">
            <v xml:space="preserve">ANEL DESLIZANTE / TRADICIONAL, METALICO, PARA TUBO PEX, DN 25 MM                                                                                                                                                                                                                                                                                                                                                                                                                                          </v>
          </cell>
          <cell r="C250" t="str">
            <v xml:space="preserve">UN    </v>
          </cell>
          <cell r="D250">
            <v>4.9800000000000004</v>
          </cell>
        </row>
        <row r="251">
          <cell r="A251">
            <v>38843</v>
          </cell>
          <cell r="B251" t="str">
            <v xml:space="preserve">ANEL DESLIZANTE / TRADICIONAL, METALICO, PARA TUBO PEX, DN 32 MM                                                                                                                                                                                                                                                                                                                                                                                                                                          </v>
          </cell>
          <cell r="C251" t="str">
            <v xml:space="preserve">UN    </v>
          </cell>
          <cell r="D251">
            <v>7.78</v>
          </cell>
        </row>
        <row r="252">
          <cell r="A252">
            <v>43424</v>
          </cell>
          <cell r="B252" t="str">
            <v xml:space="preserve">ANEL EM CONCRETO ARMADO, LISO,  PARA FOSSAS SEPTICAS E SUMIDOUROS, COM FUNDO, DIAMETRO INTERNO DE 1,20 M E ALTURA DE 0,50 M                                                                                                                                                                                                                                                                                                                                                                               </v>
          </cell>
          <cell r="C252" t="str">
            <v xml:space="preserve">UN    </v>
          </cell>
          <cell r="D252">
            <v>571.57000000000005</v>
          </cell>
        </row>
        <row r="253">
          <cell r="A253">
            <v>43426</v>
          </cell>
          <cell r="B253" t="str">
            <v xml:space="preserve">ANEL EM CONCRETO ARMADO, LISO, PARA FOSSAS SEPTICAS E SUMIDOUROS, COM FUNDO, DIAMETRO INTERNO DE 3,00 M E ALTURA DE 0,50 M                                                                                                                                                                                                                                                                                                                                                                                </v>
          </cell>
          <cell r="C253" t="str">
            <v xml:space="preserve">UN    </v>
          </cell>
          <cell r="D253">
            <v>1971.35</v>
          </cell>
        </row>
        <row r="254">
          <cell r="A254">
            <v>12565</v>
          </cell>
          <cell r="B254" t="str">
            <v xml:space="preserve">ANEL EM CONCRETO ARMADO, LISO, PARA FOSSAS SEPTICAS E SUMIDOUROS, SEM FUNDO, DIAMETRO INTERNO DE 2,00 M E ALTURA DE 0,50 M                                                                                                                                                                                                                                                                                                                                                                                </v>
          </cell>
          <cell r="C254" t="str">
            <v xml:space="preserve">UN    </v>
          </cell>
          <cell r="D254">
            <v>691.33</v>
          </cell>
        </row>
        <row r="255">
          <cell r="A255">
            <v>12567</v>
          </cell>
          <cell r="B255" t="str">
            <v xml:space="preserve">ANEL EM CONCRETO ARMADO, LISO, PARA FOSSAS SEPTICAS E SUMIDOUROS, SEM FUNDO, DIAMETRO INTERNO DE 2,50 M E ALTURA DE 0,50 M                                                                                                                                                                                                                                                                                                                                                                                </v>
          </cell>
          <cell r="C255" t="str">
            <v xml:space="preserve">UN    </v>
          </cell>
          <cell r="D255">
            <v>928.57</v>
          </cell>
        </row>
        <row r="256">
          <cell r="A256">
            <v>12568</v>
          </cell>
          <cell r="B256" t="str">
            <v xml:space="preserve">ANEL EM CONCRETO ARMADO, LISO, PARA FOSSAS SEPTICAS E SUMIDOUROS, SEM FUNDO, DIAMETRO INTERNO DE 3,00 M E ALTURA DE 0,50 M                                                                                                                                                                                                                                                                                                                                                                                </v>
          </cell>
          <cell r="C256" t="str">
            <v xml:space="preserve">UN    </v>
          </cell>
          <cell r="D256">
            <v>1299.99</v>
          </cell>
        </row>
        <row r="257">
          <cell r="A257">
            <v>43441</v>
          </cell>
          <cell r="B257" t="str">
            <v xml:space="preserve">ANEL EM CONCRETO ARMADO, LISO, PARA POCOS DE INSPECAO, COM FUNDO, DIAMETRO INTERNO DE 0,60 M E ALTURA DE 0,50 M                                                                                                                                                                                                                                                                                                                                                                                           </v>
          </cell>
          <cell r="C257" t="str">
            <v xml:space="preserve">UN    </v>
          </cell>
          <cell r="D257">
            <v>167.14</v>
          </cell>
        </row>
        <row r="258">
          <cell r="A258">
            <v>43423</v>
          </cell>
          <cell r="B258" t="str">
            <v xml:space="preserve">ANEL EM CONCRETO ARMADO, LISO, PARA POCOS DE INSPECAO, SEM FUNDO, DIAMETRO INTERNO DE 0,60 M E ALTURA DE 0,20 M                                                                                                                                                                                                                                                                                                                                                                                           </v>
          </cell>
          <cell r="C258" t="str">
            <v xml:space="preserve">UN    </v>
          </cell>
          <cell r="D258">
            <v>78</v>
          </cell>
        </row>
        <row r="259">
          <cell r="A259">
            <v>12532</v>
          </cell>
          <cell r="B259" t="str">
            <v xml:space="preserve">ANEL EM CONCRETO ARMADO, LISO, PARA POCOS DE INSPECAO, SEM FUNDO, DIAMETRO INTERNO DE 0,60 M E ALTURA DE 0,50 M                                                                                                                                                                                                                                                                                                                                                                                           </v>
          </cell>
          <cell r="C259" t="str">
            <v xml:space="preserve">UN    </v>
          </cell>
          <cell r="D259">
            <v>120.29</v>
          </cell>
        </row>
        <row r="260">
          <cell r="A260">
            <v>43444</v>
          </cell>
          <cell r="B260" t="str">
            <v xml:space="preserve">ANEL EM CONCRETO ARMADO, LISO, PARA POCOS DE VISITA, POCOS DE INSPECAO, FOSSAS SEPTICAS E SUMIDOUROS, COM FUNDO, DIAMETRO INTERNO DE 1,20 M E ALTURA DE 0,75 M                                                                                                                                                                                                                                                                                                                                            </v>
          </cell>
          <cell r="C260" t="str">
            <v xml:space="preserve">UN    </v>
          </cell>
          <cell r="D260">
            <v>403.92</v>
          </cell>
        </row>
        <row r="261">
          <cell r="A261">
            <v>12551</v>
          </cell>
          <cell r="B261" t="str">
            <v xml:space="preserve">ANEL EM CONCRETO ARMADO, LISO, PARA POCOS DE VISITA, POCOS DE INSPECAO, FOSSAS SEPTICAS E SUMIDOUROS, SEM FUNDO, DIAMETRO INTERNO DE 1,20 M E ALTURA DE 0,50 M                                                                                                                                                                                                                                                                                                                                            </v>
          </cell>
          <cell r="C261" t="str">
            <v xml:space="preserve">UN    </v>
          </cell>
          <cell r="D261">
            <v>288.19</v>
          </cell>
        </row>
        <row r="262">
          <cell r="A262">
            <v>43442</v>
          </cell>
          <cell r="B262" t="str">
            <v xml:space="preserve">ANEL EM CONCRETO ARMADO, LISO, PARA POCOS DE VISITAS, POCOS DE INSPECAO, FOSSAS SEPTICAS E SUMIDOUROS, COM FUNDO, DIAMETRO INTERNO DE 0,80 M E ALTURA DE 0,50 M                                                                                                                                                                                                                                                                                                                                           </v>
          </cell>
          <cell r="C262" t="str">
            <v xml:space="preserve">UN    </v>
          </cell>
          <cell r="D262">
            <v>222.85</v>
          </cell>
        </row>
        <row r="263">
          <cell r="A263">
            <v>43443</v>
          </cell>
          <cell r="B263" t="str">
            <v xml:space="preserve">ANEL EM CONCRETO ARMADO, LISO, PARA POCOS DE VISITAS, POCOS DE INSPECAO, FOSSAS SEPTICAS E SUMIDOUROS, COM FUNDO, DIAMETRO INTERNO DE 1,00 M E ALTURA DE 0,50 M                                                                                                                                                                                                                                                                                                                                           </v>
          </cell>
          <cell r="C263" t="str">
            <v xml:space="preserve">UN    </v>
          </cell>
          <cell r="D263">
            <v>292.49</v>
          </cell>
        </row>
        <row r="264">
          <cell r="A264">
            <v>12544</v>
          </cell>
          <cell r="B264" t="str">
            <v xml:space="preserve">ANEL EM CONCRETO ARMADO, LISO, PARA POCOS DE VISITAS, POCOS DE INSPECAO, FOSSAS SEPTICAS E SUMIDOUROS, SEM FUNDO, DIAMETRO INTERNO DE 0,80 M E ALTURA DE 0,50 M                                                                                                                                                                                                                                                                                                                                           </v>
          </cell>
          <cell r="C264" t="str">
            <v xml:space="preserve">UN    </v>
          </cell>
          <cell r="D264">
            <v>157.85</v>
          </cell>
        </row>
        <row r="265">
          <cell r="A265">
            <v>12547</v>
          </cell>
          <cell r="B265" t="str">
            <v xml:space="preserve">ANEL EM CONCRETO ARMADO, LISO, PARA POCOS DE VISITAS, POCOS DE INSPECAO, FOSSAS SEPTICAS E SUMIDOUROS, SEM FUNDO, DIAMETRO INTERNO DE 1,00 M E ALTURA DE 0,50 M                                                                                                                                                                                                                                                                                                                                           </v>
          </cell>
          <cell r="C265" t="str">
            <v xml:space="preserve">UN    </v>
          </cell>
          <cell r="D265">
            <v>212.3</v>
          </cell>
        </row>
        <row r="266">
          <cell r="A266">
            <v>43445</v>
          </cell>
          <cell r="B266" t="str">
            <v xml:space="preserve">ANEL EM CONCRETO ARMADO, LISO, PARA, POCOS DE VISITA, POCOS DE INSPECAO, FOSSAS SEPTICAS E SUMIDOUROS, COM FUNDO, DIAMETRO INTERNO DE 1,50 M E ALTURA DE 1,00 M                                                                                                                                                                                                                                                                                                                                           </v>
          </cell>
          <cell r="C266" t="str">
            <v xml:space="preserve">UN    </v>
          </cell>
          <cell r="D266">
            <v>557.14</v>
          </cell>
        </row>
        <row r="267">
          <cell r="A267">
            <v>12563</v>
          </cell>
          <cell r="B267" t="str">
            <v xml:space="preserve">ANEL EM CONCRETO ARMADO, LISO, PARA, POCOS DE VISITA, POCOS DE INSPECAO, FOSSAS SEPTICAS E SUMIDOUROS, SEM FUNDO, DIAMETRO INTERNO DE 1,50 M E ALTURA DE 0,50 M                                                                                                                                                                                                                                                                                                                                           </v>
          </cell>
          <cell r="C267" t="str">
            <v xml:space="preserve">UN    </v>
          </cell>
          <cell r="D267">
            <v>398.61</v>
          </cell>
        </row>
        <row r="268">
          <cell r="A268">
            <v>43425</v>
          </cell>
          <cell r="B268" t="str">
            <v xml:space="preserve">ANEL EM CONCRETO ARMADO, PERFURADO,  PARA FOSSAS SEPTICAS E SUMIDOUROS, SEM FUNDO, DIAMETRO INTERNO DE 1,20 M E ALTURA DE 0,50 M                                                                                                                                                                                                                                                                                                                                                                          </v>
          </cell>
          <cell r="C268" t="str">
            <v xml:space="preserve">UN    </v>
          </cell>
          <cell r="D268">
            <v>250.71</v>
          </cell>
        </row>
        <row r="269">
          <cell r="A269">
            <v>43446</v>
          </cell>
          <cell r="B269" t="str">
            <v xml:space="preserve">ANEL EM CONCRETO ARMADO, PERFURADO, PARA FOSSAS SEPTICAS E SUMIDOUROS, SEM FUNDO, DIAMETRO INTERNO DE 2,00 M E ALTURA DE 0,50 M                                                                                                                                                                                                                                                                                                                                                                           </v>
          </cell>
          <cell r="C269" t="str">
            <v xml:space="preserve">UN    </v>
          </cell>
          <cell r="D269">
            <v>529.28</v>
          </cell>
        </row>
        <row r="270">
          <cell r="A270">
            <v>43447</v>
          </cell>
          <cell r="B270" t="str">
            <v xml:space="preserve">ANEL EM CONCRETO ARMADO, PERFURADO, PARA FOSSAS SEPTICAS E SUMIDOUROS, SEM FUNDO, DIAMETRO INTERNO DE 2,50 M E ALTURA DE 0,50 M                                                                                                                                                                                                                                                                                                                                                                           </v>
          </cell>
          <cell r="C270" t="str">
            <v xml:space="preserve">UN    </v>
          </cell>
          <cell r="D270">
            <v>650</v>
          </cell>
        </row>
        <row r="271">
          <cell r="A271">
            <v>43448</v>
          </cell>
          <cell r="B271" t="str">
            <v xml:space="preserve">ANEL EM CONCRETO ARMADO, PERFURADO, PARA FOSSAS SEPTICAS E SUMIDOUROS, SEM FUNDO, DIAMETRO INTERNO DE 3,00 M E ALTURA DE 0,50 M                                                                                                                                                                                                                                                                                                                                                                           </v>
          </cell>
          <cell r="C271" t="str">
            <v xml:space="preserve">UN    </v>
          </cell>
          <cell r="D271">
            <v>910</v>
          </cell>
        </row>
        <row r="272">
          <cell r="A272">
            <v>13761</v>
          </cell>
          <cell r="B272" t="str">
            <v xml:space="preserve">APARELHO CORTE OXI-ACETILENO PARA SOLDA E CORTE CONTENDO MACARICO SOLDA, BICO DE CORTE, CILINDROS, REGULADORES, MANGUEIRAS E CARRINHO                                                                                                                                                                                                                                                                                                                                                                     </v>
          </cell>
          <cell r="C272" t="str">
            <v xml:space="preserve">UN    </v>
          </cell>
          <cell r="D272">
            <v>4026.06</v>
          </cell>
        </row>
        <row r="273">
          <cell r="A273">
            <v>4814</v>
          </cell>
          <cell r="B273" t="str">
            <v xml:space="preserve">APARELHO SINALIZADOR LUMINOSO COM LED, PARA SAIDA GARAGEM, COM 2 LENTES EM POLICARBONATO, BIVOLT (INCLUI SUPORTE DE FIXACAO)                                                                                                                                                                                                                                                                                                                                                                              </v>
          </cell>
          <cell r="C273" t="str">
            <v xml:space="preserve">UN    </v>
          </cell>
          <cell r="D273">
            <v>77.489999999999995</v>
          </cell>
        </row>
        <row r="274">
          <cell r="A274">
            <v>44473</v>
          </cell>
          <cell r="B274" t="str">
            <v xml:space="preserve">APOIO DO PORTA DENTE PARA FRESADORA DE  ASFALTO                                                                                                                                                                                                                                                                                                                                                                                                                                                           </v>
          </cell>
          <cell r="C274" t="str">
            <v xml:space="preserve">UN    </v>
          </cell>
          <cell r="D274">
            <v>2812.24</v>
          </cell>
        </row>
        <row r="275">
          <cell r="A275">
            <v>6122</v>
          </cell>
          <cell r="B275" t="str">
            <v xml:space="preserve">APONTADOR OU APROPRIADOR DE MAO DE OBRA (HORISTA)                                                                                                                                                                                                                                                                                                                                                                                                                                                         </v>
          </cell>
          <cell r="C275" t="str">
            <v xml:space="preserve">H     </v>
          </cell>
          <cell r="D275">
            <v>17.77</v>
          </cell>
        </row>
        <row r="276">
          <cell r="A276">
            <v>40810</v>
          </cell>
          <cell r="B276" t="str">
            <v xml:space="preserve">APONTADOR OU APROPRIADOR DE MAO DE OBRA (MENSALISTA)                                                                                                                                                                                                                                                                                                                                                                                                                                                      </v>
          </cell>
          <cell r="C276" t="str">
            <v xml:space="preserve">MES   </v>
          </cell>
          <cell r="D276">
            <v>3141.67</v>
          </cell>
        </row>
        <row r="277">
          <cell r="A277">
            <v>21100</v>
          </cell>
          <cell r="B277" t="str">
            <v xml:space="preserve">AQUECEDOR DE AGUA A GAS GLP/GN COM CAPACIDADE DE ARMAZENAMENTO DE 50 A 80 L                                                                                                                                                                                                                                                                                                                                                                                                                               </v>
          </cell>
          <cell r="C277" t="str">
            <v xml:space="preserve">UN    </v>
          </cell>
          <cell r="D277">
            <v>3047.95</v>
          </cell>
        </row>
        <row r="278">
          <cell r="A278">
            <v>11816</v>
          </cell>
          <cell r="B278" t="str">
            <v xml:space="preserve">AQUECEDOR DE AGUA ELETRICO  RESERVATORIO DE 100 L CILINDRICO EM COBRE, REFORCADO COM ACO CARBONO, MONOFASICO, TENSAO NOMINAL 220 V                                                                                                                                                                                                                                                                                                                                                                        </v>
          </cell>
          <cell r="C278" t="str">
            <v xml:space="preserve">UN    </v>
          </cell>
          <cell r="D278">
            <v>3250</v>
          </cell>
        </row>
        <row r="279">
          <cell r="A279">
            <v>11814</v>
          </cell>
          <cell r="B279" t="str">
            <v xml:space="preserve">AQUECEDOR DE AGUA ELETRICO  RESERVATORIO DE 500 L CILINDRICO EM COBRE, REFORCADO COM ACO CARBONO, MONOFASICO, TENSAO NOMINAL 220 V                                                                                                                                                                                                                                                                                                                                                                        </v>
          </cell>
          <cell r="C279" t="str">
            <v xml:space="preserve">UN    </v>
          </cell>
          <cell r="D279">
            <v>7074.43</v>
          </cell>
        </row>
        <row r="280">
          <cell r="A280">
            <v>14186</v>
          </cell>
          <cell r="B280" t="str">
            <v xml:space="preserve">AQUECEDOR DE AGUA ELETRICO  RESERVATORIO DE 500 L CILINDRICO EM COBRE, REFORCADO COM ACO CARBONO, TRIFASICO, TENSAO NOMINAL 220/380/400 V, POTENCIA 24 KW                                                                                                                                                                                                                                                                                                                                                 </v>
          </cell>
          <cell r="C280" t="str">
            <v xml:space="preserve">UN    </v>
          </cell>
          <cell r="D280">
            <v>8882.91</v>
          </cell>
        </row>
        <row r="281">
          <cell r="A281">
            <v>14185</v>
          </cell>
          <cell r="B281" t="str">
            <v xml:space="preserve">AQUECEDOR DE AGUA ELETRICO  RESERVATORIO DE 700 L CILINDRICO EM COBRE, REFORCADO COM ACO CARBONO, MONOFASICO, TENSAO NOMINAL 220 V                                                                                                                                                                                                                                                                                                                                                                        </v>
          </cell>
          <cell r="C281" t="str">
            <v xml:space="preserve">UN    </v>
          </cell>
          <cell r="D281">
            <v>11506.83</v>
          </cell>
        </row>
        <row r="282">
          <cell r="A282">
            <v>11811</v>
          </cell>
          <cell r="B282" t="str">
            <v xml:space="preserve">AQUECEDOR DE AGUA ELETRICO HORIZONTAL, RESERVATORIO DE 200 L CILINDRICO EM COBRE, REFORCADO COM ACO CARBONO, MONOFASICO, TENSAO NOMINAL 220 V                                                                                                                                                                                                                                                                                                                                                             </v>
          </cell>
          <cell r="C282" t="str">
            <v xml:space="preserve">UN    </v>
          </cell>
          <cell r="D282">
            <v>4399.7700000000004</v>
          </cell>
        </row>
        <row r="283">
          <cell r="A283">
            <v>44498</v>
          </cell>
          <cell r="B283" t="str">
            <v xml:space="preserve">AQUECEDOR DE OLEO BPF (FLUIDO) TERMICO, CAPACIDADE DE 300.000  KCAL/H                                                                                                                                                                                                                                                                                                                                                                                                                                     </v>
          </cell>
          <cell r="C283" t="str">
            <v xml:space="preserve">UN    </v>
          </cell>
          <cell r="D283">
            <v>344264.33</v>
          </cell>
        </row>
        <row r="284">
          <cell r="A284">
            <v>34469</v>
          </cell>
          <cell r="B284" t="str">
            <v xml:space="preserve">AQUECEDOR SOLAR COM RESERVATORIO TERMICO DE 1000 L E *5* PLACAS COLETORAS DE *2,0* M2 (NAO INCLUI ACESSORIOS) (SEM INSTALACAO)                                                                                                                                                                                                                                                                                                                                                                            </v>
          </cell>
          <cell r="C284" t="str">
            <v xml:space="preserve">UN    </v>
          </cell>
          <cell r="D284">
            <v>10937.09</v>
          </cell>
        </row>
        <row r="285">
          <cell r="A285">
            <v>34476</v>
          </cell>
          <cell r="B285" t="str">
            <v xml:space="preserve">AQUECEDOR SOLAR COM RESERVATORIO TERMICO DE 400 L E *2* PLACAS COLETORAS DE *2,0* M2 (NAO INCLUI ACESSORIOS) (SEM INSTALACAO)                                                                                                                                                                                                                                                                                                                                                                             </v>
          </cell>
          <cell r="C285" t="str">
            <v xml:space="preserve">UN    </v>
          </cell>
          <cell r="D285">
            <v>5704.15</v>
          </cell>
        </row>
        <row r="286">
          <cell r="A286">
            <v>34477</v>
          </cell>
          <cell r="B286" t="str">
            <v xml:space="preserve">AQUECEDOR SOLAR COM RESERVATORIO TERMICO DE 600 L E *3* PLACAS COLETORAS DE *2,0* M2 (NAO INCLUI ACESSORIOS) (SEM INSTALACAO)                                                                                                                                                                                                                                                                                                                                                                             </v>
          </cell>
          <cell r="C286" t="str">
            <v xml:space="preserve">UN    </v>
          </cell>
          <cell r="D286">
            <v>7570.51</v>
          </cell>
        </row>
        <row r="287">
          <cell r="A287">
            <v>34482</v>
          </cell>
          <cell r="B287" t="str">
            <v xml:space="preserve">AQUECEDOR SOLAR COM RESERVATORIO TERMICO DE 800 L E *4* PLACAS COLETORAS DE *2,0* M2 (NAO INCLUI ACESSORIOS) (SEM INSTALACAO)                                                                                                                                                                                                                                                                                                                                                                             </v>
          </cell>
          <cell r="C287" t="str">
            <v xml:space="preserve">UN    </v>
          </cell>
          <cell r="D287">
            <v>7070.44</v>
          </cell>
        </row>
        <row r="288">
          <cell r="A288">
            <v>34472</v>
          </cell>
          <cell r="B288" t="str">
            <v xml:space="preserve">AQUECEDOR SOLAR DE INSTALACAO EXTERNA, KIT COMPACTO, CONJUNTO COM RESERVATORIO TERMICO DE 200 L, PLACA COLETORA DE *2,0* M2 E INCLUSO ACESSORIOS (RESIDENCIAS ATE 120,00 M2 E DE 4 A 5 BANHOS POR DIA) (SEM INSTALACAO)                                                                                                                                                                                                                                                                                   </v>
          </cell>
          <cell r="C288" t="str">
            <v xml:space="preserve">UN    </v>
          </cell>
          <cell r="D288">
            <v>3365</v>
          </cell>
        </row>
        <row r="289">
          <cell r="A289">
            <v>42425</v>
          </cell>
          <cell r="B289" t="str">
            <v xml:space="preserve">AR CONDICIONADO SPLIT INVERTER, HI-WALL (PAREDE), 12000 BTU/H, CICLO FRIO, 60HZ, CLASSIFICACAO A (SELO PROCEL), GAS HFC, CONTROLE S/FIO                                                                                                                                                                                                                                                                                                                                                                   </v>
          </cell>
          <cell r="C289" t="str">
            <v xml:space="preserve">UN    </v>
          </cell>
          <cell r="D289">
            <v>2425</v>
          </cell>
        </row>
        <row r="290">
          <cell r="A290">
            <v>42422</v>
          </cell>
          <cell r="B290" t="str">
            <v xml:space="preserve">AR CONDICIONADO SPLIT INVERTER, HI-WALL (PAREDE), 18000 BTU/H, CICLO FRIO, 60HZ, CLASSIFICACAO A (SELO PROCEL), GAS HFC, CONTROLE S/FIO                                                                                                                                                                                                                                                                                                                                                                   </v>
          </cell>
          <cell r="C290" t="str">
            <v xml:space="preserve">UN    </v>
          </cell>
          <cell r="D290">
            <v>3600</v>
          </cell>
        </row>
        <row r="291">
          <cell r="A291">
            <v>43184</v>
          </cell>
          <cell r="B291" t="str">
            <v xml:space="preserve">AR CONDICIONADO SPLIT INVERTER, HI-WALL (PAREDE), 24000 BTU/H, CICLO FRIO, 60HZ, CLASSIFICACAO A - SELO PROCEL, GAS HFC, CONTROLE S/FIO                                                                                                                                                                                                                                                                                                                                                                   </v>
          </cell>
          <cell r="C291" t="str">
            <v xml:space="preserve">UN    </v>
          </cell>
          <cell r="D291">
            <v>4975.54</v>
          </cell>
        </row>
        <row r="292">
          <cell r="A292">
            <v>42424</v>
          </cell>
          <cell r="B292" t="str">
            <v xml:space="preserve">AR CONDICIONADO SPLIT INVERTER, HI-WALL (PAREDE), 9000 BTU/H, CICLO FRIO, 60HZ, CLASSIFICACAO A (SELO PROCEL), GAS HFC, CONTROLE S/FIO                                                                                                                                                                                                                                                                                                                                                                    </v>
          </cell>
          <cell r="C292" t="str">
            <v xml:space="preserve">UN    </v>
          </cell>
          <cell r="D292">
            <v>2165.7399999999998</v>
          </cell>
        </row>
        <row r="293">
          <cell r="A293">
            <v>42421</v>
          </cell>
          <cell r="B293" t="str">
            <v xml:space="preserve">AR CONDICIONADO SPLIT INVERTER, PISO TETO, APRESENTANDO ENTRE 54000 E 58000 BTU/H, CICLO FRIO, 60HZ, CLASSIFICACAO ENERGETICA A OU B (SELO PROCEL), GAS HFC, CONTROLE S/FIO                                                                                                                                                                                                                                                                                                                               </v>
          </cell>
          <cell r="C293" t="str">
            <v xml:space="preserve">UN    </v>
          </cell>
          <cell r="D293">
            <v>19718.82</v>
          </cell>
        </row>
        <row r="294">
          <cell r="A294">
            <v>42416</v>
          </cell>
          <cell r="B294" t="str">
            <v xml:space="preserve">AR CONDICIONADO SPLIT INVERTER, PISO TETO, 18000 BTU/H, CICLO FRIO, 60HZ, CLASSIFICACAO ENERGETICA A OU B (SELO PROCEL), GAS HFC, CONTROLE S/FIO                                                                                                                                                                                                                                                                                                                                                          </v>
          </cell>
          <cell r="C294" t="str">
            <v xml:space="preserve">UN    </v>
          </cell>
          <cell r="D294">
            <v>9336.26</v>
          </cell>
        </row>
        <row r="295">
          <cell r="A295">
            <v>42417</v>
          </cell>
          <cell r="B295" t="str">
            <v xml:space="preserve">AR CONDICIONADO SPLIT INVERTER, PISO TETO, 24000 BTU/H, CICLO FRIO, 60HZ, CLASSIFICACAO ENERGETICA A OU B (SELO PROCEL), GAS HFC, CONTROLE S/FIO                                                                                                                                                                                                                                                                                                                                                          </v>
          </cell>
          <cell r="C295" t="str">
            <v xml:space="preserve">UN    </v>
          </cell>
          <cell r="D295">
            <v>10466.709999999999</v>
          </cell>
        </row>
        <row r="296">
          <cell r="A296">
            <v>42419</v>
          </cell>
          <cell r="B296" t="str">
            <v xml:space="preserve">AR CONDICIONADO SPLIT INVERTER, PISO TETO, 36000 BTU/H, CICLO FRIO, 60HZ, CLASSIFICACAO ENERGETICA A OU B (SELO PROCEL), GAS HFC, CONTROLE S/FIO                                                                                                                                                                                                                                                                                                                                                          </v>
          </cell>
          <cell r="C296" t="str">
            <v xml:space="preserve">UN    </v>
          </cell>
          <cell r="D296">
            <v>11825.16</v>
          </cell>
        </row>
        <row r="297">
          <cell r="A297">
            <v>42420</v>
          </cell>
          <cell r="B297" t="str">
            <v xml:space="preserve">AR CONDICIONADO SPLIT INVERTER, PISO TETO, 48000 BTU/H, CICLO FRIO, 60HZ, CLASSIFICACAO ENERGETICA A OU B (SELO PROCEL), GAS HFC, CONTROLE S/FIO                                                                                                                                                                                                                                                                                                                                                          </v>
          </cell>
          <cell r="C297" t="str">
            <v xml:space="preserve">UN    </v>
          </cell>
          <cell r="D297">
            <v>16252.8</v>
          </cell>
        </row>
        <row r="298">
          <cell r="A298">
            <v>43195</v>
          </cell>
          <cell r="B298" t="str">
            <v xml:space="preserve">AR CONDICIONADO SPLIT ON/OFF, CASSETE (TETO), FRIO 4 VIAS 18000 BTUS/H, CLASSIFICACAO ENERGETICA C - SELO PROCEL, GAS HFC, CONTROLE S/ FIO                                                                                                                                                                                                                                                                                                                                                                </v>
          </cell>
          <cell r="C298" t="str">
            <v xml:space="preserve">UN    </v>
          </cell>
          <cell r="D298">
            <v>5722.84</v>
          </cell>
        </row>
        <row r="299">
          <cell r="A299">
            <v>43196</v>
          </cell>
          <cell r="B299" t="str">
            <v xml:space="preserve">AR CONDICIONADO SPLIT ON/OFF, CASSETE (TETO), FRIO 4 VIAS 24000 BTUS/H, CLASSIFICACAO ENERGETICA C - SELO PROCEL, GAS HFC, CONTROLE S/ FIO                                                                                                                                                                                                                                                                                                                                                                </v>
          </cell>
          <cell r="C299" t="str">
            <v xml:space="preserve">UN    </v>
          </cell>
          <cell r="D299">
            <v>7092.64</v>
          </cell>
        </row>
        <row r="300">
          <cell r="A300">
            <v>43198</v>
          </cell>
          <cell r="B300" t="str">
            <v xml:space="preserve">AR CONDICIONADO SPLIT ON/OFF, CASSETE (TETO), FRIO 4 VIAS 36000 BTUS/H, CLASSIFICACAO ENERGETICA C - SELO PROCEL, GAS HFC, CONTROLE S/ FIO                                                                                                                                                                                                                                                                                                                                                                </v>
          </cell>
          <cell r="C300" t="str">
            <v xml:space="preserve">UN    </v>
          </cell>
          <cell r="D300">
            <v>10539.5</v>
          </cell>
        </row>
        <row r="301">
          <cell r="A301">
            <v>43199</v>
          </cell>
          <cell r="B301" t="str">
            <v xml:space="preserve">AR CONDICIONADO SPLIT ON/OFF, CASSETE (TETO), FRIO 4 VIAS 48000 BTUS/H, CLASSIFICACAO ENERGETICA C - SELO PROCEL, GAS HFC, CONTROLE S/ FIO                                                                                                                                                                                                                                                                                                                                                                </v>
          </cell>
          <cell r="C301" t="str">
            <v xml:space="preserve">UN    </v>
          </cell>
          <cell r="D301">
            <v>10925.7</v>
          </cell>
        </row>
        <row r="302">
          <cell r="A302">
            <v>43200</v>
          </cell>
          <cell r="B302" t="str">
            <v xml:space="preserve">AR CONDICIONADO SPLIT ON/OFF, CASSETE (TETO), FRIO 4 VIAS 60000 BTUS/H, CLASSIFICACAO ENERGETICA C - SELO PROCEL, GAS HFC, CONTROLE S/ FIO                                                                                                                                                                                                                                                                                                                                                                </v>
          </cell>
          <cell r="C302" t="str">
            <v xml:space="preserve">UN    </v>
          </cell>
          <cell r="D302">
            <v>12538.03</v>
          </cell>
        </row>
        <row r="303">
          <cell r="A303">
            <v>39556</v>
          </cell>
          <cell r="B303" t="str">
            <v xml:space="preserve">AR CONDICIONADO SPLIT ON/OFF, CASSETE (TETO), 18000 BTUS/H, CICLO QUENTE/FRIO, 60 HZ, CLASSIFICACAO ENERGETICA C - SELO PROCEL, GAS HFC, CONTROLE S/ FIO                                                                                                                                                                                                                                                                                                                                                  </v>
          </cell>
          <cell r="C303" t="str">
            <v xml:space="preserve">UN    </v>
          </cell>
          <cell r="D303">
            <v>6847.91</v>
          </cell>
        </row>
        <row r="304">
          <cell r="A304">
            <v>39557</v>
          </cell>
          <cell r="B304" t="str">
            <v xml:space="preserve">AR CONDICIONADO SPLIT ON/OFF, CASSETE (TETO), 24000 BTUS/H, CICLO QUENTE/FRIO, 60 HZ, CLASSIFICACAO ENERGETICA C - SELO PROCEL, GAS HFC, CONTROLE S/ FIO                                                                                                                                                                                                                                                                                                                                                  </v>
          </cell>
          <cell r="C304" t="str">
            <v xml:space="preserve">UN    </v>
          </cell>
          <cell r="D304">
            <v>7373.7</v>
          </cell>
        </row>
        <row r="305">
          <cell r="A305">
            <v>39559</v>
          </cell>
          <cell r="B305" t="str">
            <v xml:space="preserve">AR CONDICIONADO SPLIT ON/OFF, CASSETE (TETO), 36000 BTUS/H, CICLO QUENTE/FRIO, 60 HZ, CLASSIFICACAO ENERGETICA A - SELO PROCEL, GAS HFC, CONTROLE S/ FIO                                                                                                                                                                                                                                                                                                                                                  </v>
          </cell>
          <cell r="C305" t="str">
            <v xml:space="preserve">UN    </v>
          </cell>
          <cell r="D305">
            <v>10896.91</v>
          </cell>
        </row>
        <row r="306">
          <cell r="A306">
            <v>39560</v>
          </cell>
          <cell r="B306" t="str">
            <v xml:space="preserve">AR CONDICIONADO SPLIT ON/OFF, CASSETE (TETO), 48000 BTUS/H, CICLO QUENTE/FRIO, 60 HZ, CLASSIFICACAO ENERGETICA A - SELO PROCEL, GAS HFC, CONTROLE S/ FIO                                                                                                                                                                                                                                                                                                                                                  </v>
          </cell>
          <cell r="C306" t="str">
            <v xml:space="preserve">UN    </v>
          </cell>
          <cell r="D306">
            <v>12606.66</v>
          </cell>
        </row>
        <row r="307">
          <cell r="A307">
            <v>39561</v>
          </cell>
          <cell r="B307" t="str">
            <v xml:space="preserve">AR CONDICIONADO SPLIT ON/OFF, CASSETE (TETO), 60000 BTUS/H, CICLO QUENTE/FRIO, 60 HZ, CLASSIFICACAO ENERGETICA A - SELO PROCEL, GAS HFC, CONTROLE S/ FIO                                                                                                                                                                                                                                                                                                                                                  </v>
          </cell>
          <cell r="C307" t="str">
            <v xml:space="preserve">UN    </v>
          </cell>
          <cell r="D307">
            <v>13188.18</v>
          </cell>
        </row>
        <row r="308">
          <cell r="A308">
            <v>43190</v>
          </cell>
          <cell r="B308" t="str">
            <v xml:space="preserve">AR CONDICIONADO SPLIT ON/OFF, HI-WALL (PAREDE), 12000 BTUS/H, CICLO FRIO, 60 HZ, CLASSIFICACAO ENERGETICA A - SELO PROCEL, GAS HFC, CONTROLE S/ FIO                                                                                                                                                                                                                                                                                                                                                       </v>
          </cell>
          <cell r="C308" t="str">
            <v xml:space="preserve">UN    </v>
          </cell>
          <cell r="D308">
            <v>1946.22</v>
          </cell>
        </row>
        <row r="309">
          <cell r="A309">
            <v>39555</v>
          </cell>
          <cell r="B309" t="str">
            <v xml:space="preserve">AR CONDICIONADO SPLIT ON/OFF, HI-WALL (PAREDE), 12000 BTUS/H, CICLO QUENTE/FRIO, 60 HZ, CLASSIFICACAO ENERGETICA A - SELO PROCEL, GAS HFC, CONTROLE S/ FIO                                                                                                                                                                                                                                                                                                                                                </v>
          </cell>
          <cell r="C309" t="str">
            <v xml:space="preserve">UN    </v>
          </cell>
          <cell r="D309">
            <v>2105.31</v>
          </cell>
        </row>
        <row r="310">
          <cell r="A310">
            <v>43191</v>
          </cell>
          <cell r="B310" t="str">
            <v xml:space="preserve">AR CONDICIONADO SPLIT ON/OFF, HI-WALL (PAREDE), 18000 BTUS/H, CICLO FRIO, 60 HZ, CLASSIFICACAO ENERGETICA A - SELO PROCEL, GAS HFC, CONTROLE S/ FIO                                                                                                                                                                                                                                                                                                                                                       </v>
          </cell>
          <cell r="C310" t="str">
            <v xml:space="preserve">UN    </v>
          </cell>
          <cell r="D310">
            <v>2800.36</v>
          </cell>
        </row>
        <row r="311">
          <cell r="A311">
            <v>39548</v>
          </cell>
          <cell r="B311" t="str">
            <v xml:space="preserve">AR CONDICIONADO SPLIT ON/OFF, HI-WALL (PAREDE), 18000 BTUS/H, CICLO QUENTE/FRIO, 60 HZ, CLASSIFICACAO ENERGETICA A - SELO PROCEL, GAS HFC, CONTROLE S/ FIO                                                                                                                                                                                                                                                                                                                                                </v>
          </cell>
          <cell r="C311" t="str">
            <v xml:space="preserve">UN    </v>
          </cell>
          <cell r="D311">
            <v>3122.83</v>
          </cell>
        </row>
        <row r="312">
          <cell r="A312">
            <v>43192</v>
          </cell>
          <cell r="B312" t="str">
            <v xml:space="preserve">AR CONDICIONADO SPLIT ON/OFF, HI-WALL (PAREDE), 24000 BTUS/H, CICLO FRIO, 60 HZ, CLASSIFICACAO ENERGETICA A - SELO PROCEL, GAS HFC, CONTROLE S/ FIO                                                                                                                                                                                                                                                                                                                                                       </v>
          </cell>
          <cell r="C312" t="str">
            <v xml:space="preserve">UN    </v>
          </cell>
          <cell r="D312">
            <v>3668.22</v>
          </cell>
        </row>
        <row r="313">
          <cell r="A313">
            <v>39554</v>
          </cell>
          <cell r="B313" t="str">
            <v xml:space="preserve">AR CONDICIONADO SPLIT ON/OFF, HI-WALL (PAREDE), 24000 BTUS/H, CICLO QUENTE/FRIO, 60 HZ, CLASSIFICACAO ENERGETICA A - SELO PROCEL, GAS HFC, CONTROLE S/ FIO                                                                                                                                                                                                                                                                                                                                                </v>
          </cell>
          <cell r="C313" t="str">
            <v xml:space="preserve">UN    </v>
          </cell>
          <cell r="D313">
            <v>4129.4799999999996</v>
          </cell>
        </row>
        <row r="314">
          <cell r="A314">
            <v>43194</v>
          </cell>
          <cell r="B314" t="str">
            <v xml:space="preserve">AR CONDICIONADO SPLIT ON/OFF, HI-WALL (PAREDE), 9000 BTUS/H, CICLO FRIO, 60 HZ, CLASSIFICACAO ENERGETICA A - SELO PROCEL, GAS HFC, CONTROLE S/ FIO                                                                                                                                                                                                                                                                                                                                                        </v>
          </cell>
          <cell r="C314" t="str">
            <v xml:space="preserve">UN    </v>
          </cell>
          <cell r="D314">
            <v>1667.27</v>
          </cell>
        </row>
        <row r="315">
          <cell r="A315">
            <v>39551</v>
          </cell>
          <cell r="B315" t="str">
            <v xml:space="preserve">AR CONDICIONADO SPLIT ON/OFF, HI-WALL (PAREDE), 9000 BTUS/H, CICLO QUENTE/FRIO, 60 HZ, CLASSIFICACAO ENERGETICA A - SELO PROCEL, GAS HFC, CONTROLE S/ FIO                                                                                                                                                                                                                                                                                                                                                 </v>
          </cell>
          <cell r="C315" t="str">
            <v xml:space="preserve">UN    </v>
          </cell>
          <cell r="D315">
            <v>1835.85</v>
          </cell>
        </row>
        <row r="316">
          <cell r="A316">
            <v>43185</v>
          </cell>
          <cell r="B316" t="str">
            <v xml:space="preserve">AR CONDICIONADO SPLIT ON/OFF, PISO TETO, 18.000 BTU/H, CICLO FRIO, 60HZ, CLASSIFICACAO ENERGETICA C - SELO PROCEL, GAS HFC, CONTROLE S/FIO                                                                                                                                                                                                                                                                                                                                                                </v>
          </cell>
          <cell r="C316" t="str">
            <v xml:space="preserve">UN    </v>
          </cell>
          <cell r="D316">
            <v>5217.1400000000003</v>
          </cell>
        </row>
        <row r="317">
          <cell r="A317">
            <v>43186</v>
          </cell>
          <cell r="B317" t="str">
            <v xml:space="preserve">AR CONDICIONADO SPLIT ON/OFF, PISO TETO, 24.000 BTU/H, CICLO FRIO, 60HZ, CLASSIFICACAO ENERGETICA C - SELO PROCEL, GAS HFC, CONTROLE S/FIO                                                                                                                                                                                                                                                                                                                                                                </v>
          </cell>
          <cell r="C317" t="str">
            <v xml:space="preserve">UN    </v>
          </cell>
          <cell r="D317">
            <v>5503.03</v>
          </cell>
        </row>
        <row r="318">
          <cell r="A318">
            <v>43187</v>
          </cell>
          <cell r="B318" t="str">
            <v xml:space="preserve">AR CONDICIONADO SPLIT ON/OFF, PISO TETO, 36.000 BTU/H, CICLO FRIO, 60HZ, CLASSIFICACAO ENERGETICA C - SELO PROCEL, GAS HFC, CONTROLE S/FIO                                                                                                                                                                                                                                                                                                                                                                </v>
          </cell>
          <cell r="C318" t="str">
            <v xml:space="preserve">UN    </v>
          </cell>
          <cell r="D318">
            <v>7302.58</v>
          </cell>
        </row>
        <row r="319">
          <cell r="A319">
            <v>43188</v>
          </cell>
          <cell r="B319" t="str">
            <v xml:space="preserve">AR CONDICIONADO SPLIT ON/OFF, PISO TETO, 48.000 BTU/H, CICLO FRIO, 60HZ, CLASSIFICACAO ENERGETICA C - SELO PROCEL, GAS HFC, CONTROLE S/FIO                                                                                                                                                                                                                                                                                                                                                                </v>
          </cell>
          <cell r="C319" t="str">
            <v xml:space="preserve">UN    </v>
          </cell>
          <cell r="D319">
            <v>8848.0499999999993</v>
          </cell>
        </row>
        <row r="320">
          <cell r="A320">
            <v>43189</v>
          </cell>
          <cell r="B320" t="str">
            <v xml:space="preserve">AR CONDICIONADO SPLIT ON/OFF, PISO TETO, 60.000 BTU/H, CICLO FRIO, 60HZ, CLASSIFICACAO ENERGETICA C - SELO PROCEL, GAS HFC, CONTROLE S/FIO                                                                                                                                                                                                                                                                                                                                                                </v>
          </cell>
          <cell r="C320" t="str">
            <v xml:space="preserve">UN    </v>
          </cell>
          <cell r="D320">
            <v>9952.58</v>
          </cell>
        </row>
        <row r="321">
          <cell r="A321">
            <v>39580</v>
          </cell>
          <cell r="B321" t="str">
            <v xml:space="preserve">AR-CONDICIONADO FRIO SPLITAO INVERTER 30 TR                                                                                                                                                                                                                                                                                                                                                                                                                                                               </v>
          </cell>
          <cell r="C321" t="str">
            <v xml:space="preserve">UN    </v>
          </cell>
          <cell r="D321">
            <v>78430.39</v>
          </cell>
        </row>
        <row r="322">
          <cell r="A322">
            <v>39577</v>
          </cell>
          <cell r="B322" t="str">
            <v xml:space="preserve">AR-CONDICIONADO FRIO SPLITAO MODULAR 10 TR                                                                                                                                                                                                                                                                                                                                                                                                                                                                </v>
          </cell>
          <cell r="C322" t="str">
            <v xml:space="preserve">UN    </v>
          </cell>
          <cell r="D322">
            <v>24548.54</v>
          </cell>
        </row>
        <row r="323">
          <cell r="A323">
            <v>39578</v>
          </cell>
          <cell r="B323" t="str">
            <v xml:space="preserve">AR-CONDICIONADO FRIO SPLITAO MODULAR 15 TR                                                                                                                                                                                                                                                                                                                                                                                                                                                                </v>
          </cell>
          <cell r="C323" t="str">
            <v xml:space="preserve">UN    </v>
          </cell>
          <cell r="D323">
            <v>31680.38</v>
          </cell>
        </row>
        <row r="324">
          <cell r="A324">
            <v>39579</v>
          </cell>
          <cell r="B324" t="str">
            <v xml:space="preserve">AR-CONDICIONADO FRIO SPLITAO MODULAR 20 TR                                                                                                                                                                                                                                                                                                                                                                                                                                                                </v>
          </cell>
          <cell r="C324" t="str">
            <v xml:space="preserve">UN    </v>
          </cell>
          <cell r="D324">
            <v>46092.480000000003</v>
          </cell>
        </row>
        <row r="325">
          <cell r="A325">
            <v>39826</v>
          </cell>
          <cell r="B325" t="str">
            <v xml:space="preserve">AR-CONDICIONADO SPLIT INVERTER, PISO TETO, 24000 BTU/H, QUENTE/FRIO, 60HZ, CLASSIFICACAO ENERGETICA A - SELO PROCEL, GAS HFC, CONTROLE S/FIO                                                                                                                                                                                                                                                                                                                                                              </v>
          </cell>
          <cell r="C325" t="str">
            <v xml:space="preserve">UN    </v>
          </cell>
          <cell r="D325">
            <v>5660.99</v>
          </cell>
        </row>
        <row r="326">
          <cell r="A326">
            <v>10700</v>
          </cell>
          <cell r="B326" t="str">
            <v xml:space="preserve">ARADO REVERSIVEL COM 3 DISCOS DE 26" X 6MM REBOCAVEL                                                                                                                                                                                                                                                                                                                                                                                                                                                      </v>
          </cell>
          <cell r="C326" t="str">
            <v xml:space="preserve">UN    </v>
          </cell>
          <cell r="D326">
            <v>31018.25</v>
          </cell>
        </row>
        <row r="327">
          <cell r="A327">
            <v>346</v>
          </cell>
          <cell r="B327" t="str">
            <v xml:space="preserve">ARAME DE ACO OVALADO 15 X 17 ( 45,7 KG, 700 KGF), ROLO 1000 M                                                                                                                                                                                                                                                                                                                                                                                                                                             </v>
          </cell>
          <cell r="C327" t="str">
            <v xml:space="preserve">KG    </v>
          </cell>
          <cell r="D327">
            <v>26.06</v>
          </cell>
        </row>
        <row r="328">
          <cell r="A328">
            <v>3312</v>
          </cell>
          <cell r="B328" t="str">
            <v xml:space="preserve">ARAME DE AMARRACAO PARA GABIAO GALVANIZADO, DIAMETRO 2,2 MM                                                                                                                                                                                                                                                                                                                                                                                                                                               </v>
          </cell>
          <cell r="C328" t="str">
            <v xml:space="preserve">KG    </v>
          </cell>
          <cell r="D328">
            <v>23.08</v>
          </cell>
        </row>
        <row r="329">
          <cell r="A329">
            <v>339</v>
          </cell>
          <cell r="B329" t="str">
            <v xml:space="preserve">ARAME FARPADO GALVANIZADO, 14 BWG (2,11 MM), CLASSE 250                                                                                                                                                                                                                                                                                                                                                                                                                                                   </v>
          </cell>
          <cell r="C329" t="str">
            <v xml:space="preserve">M     </v>
          </cell>
          <cell r="D329">
            <v>1.34</v>
          </cell>
        </row>
        <row r="330">
          <cell r="A330">
            <v>340</v>
          </cell>
          <cell r="B330" t="str">
            <v xml:space="preserve">ARAME FARPADO GALVANIZADO, 16 BWG (1,65 MM), CLASSE 250                                                                                                                                                                                                                                                                                                                                                                                                                                                   </v>
          </cell>
          <cell r="C330" t="str">
            <v xml:space="preserve">M     </v>
          </cell>
          <cell r="D330">
            <v>1.21</v>
          </cell>
        </row>
        <row r="331">
          <cell r="A331">
            <v>43130</v>
          </cell>
          <cell r="B331" t="str">
            <v xml:space="preserve">ARAME GALVANIZADO 12 BWG, D = 2,76 MM (0,048 KG/M) OU 14 BWG, D = 2,11 MM (0,026 KG/M)                                                                                                                                                                                                                                                                                                                                                                                                                    </v>
          </cell>
          <cell r="C331" t="str">
            <v xml:space="preserve">KG    </v>
          </cell>
          <cell r="D331">
            <v>22</v>
          </cell>
        </row>
        <row r="332">
          <cell r="A332">
            <v>344</v>
          </cell>
          <cell r="B332" t="str">
            <v xml:space="preserve">ARAME GALVANIZADO 16 BWG, D = 1,65MM (0,0166 KG/M)                                                                                                                                                                                                                                                                                                                                                                                                                                                        </v>
          </cell>
          <cell r="C332" t="str">
            <v xml:space="preserve">KG    </v>
          </cell>
          <cell r="D332">
            <v>28.92</v>
          </cell>
        </row>
        <row r="333">
          <cell r="A333">
            <v>345</v>
          </cell>
          <cell r="B333" t="str">
            <v xml:space="preserve">ARAME GALVANIZADO 18 BWG, D = 1,24MM (0,009 KG/M)                                                                                                                                                                                                                                                                                                                                                                                                                                                         </v>
          </cell>
          <cell r="C333" t="str">
            <v xml:space="preserve">KG    </v>
          </cell>
          <cell r="D333">
            <v>31.38</v>
          </cell>
        </row>
        <row r="334">
          <cell r="A334">
            <v>43131</v>
          </cell>
          <cell r="B334" t="str">
            <v xml:space="preserve">ARAME GALVANIZADO 6 BWG, D = 5,16 MM (0,157 KG/M), OU 8 BWG, D = 4,19 MM (0,101 KG/M), OU 10 BWG, D = 3,40 MM (0,0713 KG/M)                                                                                                                                                                                                                                                                                                                                                                               </v>
          </cell>
          <cell r="C334" t="str">
            <v xml:space="preserve">KG    </v>
          </cell>
          <cell r="D334">
            <v>25.55</v>
          </cell>
        </row>
        <row r="335">
          <cell r="A335">
            <v>3313</v>
          </cell>
          <cell r="B335" t="str">
            <v xml:space="preserve">ARAME PROTEGIDO COM POLIMERO PARA GABIAO, DIAMETRO 2,2 MM                                                                                                                                                                                                                                                                                                                                                                                                                                                 </v>
          </cell>
          <cell r="C335" t="str">
            <v xml:space="preserve">KG    </v>
          </cell>
          <cell r="D335">
            <v>29.7</v>
          </cell>
        </row>
        <row r="336">
          <cell r="A336">
            <v>43132</v>
          </cell>
          <cell r="B336" t="str">
            <v xml:space="preserve">ARAME RECOZIDO 16 BWG, D = 1,65 MM (0,016 KG/M) OU 18 BWG, D = 1,25 MM (0,01 KG/M)                                                                                                                                                                                                                                                                                                                                                                                                                        </v>
          </cell>
          <cell r="C336" t="str">
            <v xml:space="preserve">KG    </v>
          </cell>
          <cell r="D336">
            <v>22</v>
          </cell>
        </row>
        <row r="337">
          <cell r="A337">
            <v>366</v>
          </cell>
          <cell r="B337" t="str">
            <v xml:space="preserve">AREIA FINA - POSTO JAZIDA/FORNECEDOR (RETIRADO NA JAZIDA, SEM TRANSPORTE)                                                                                                                                                                                                                                                                                                                                                                                                                                 </v>
          </cell>
          <cell r="C337" t="str">
            <v xml:space="preserve">M3    </v>
          </cell>
          <cell r="D337">
            <v>114</v>
          </cell>
        </row>
        <row r="338">
          <cell r="A338">
            <v>367</v>
          </cell>
          <cell r="B338" t="str">
            <v xml:space="preserve">AREIA GROSSA - POSTO JAZIDA/FORNECEDOR (RETIRADO NA JAZIDA, SEM TRANSPORTE)                                                                                                                                                                                                                                                                                                                                                                                                                               </v>
          </cell>
          <cell r="C338" t="str">
            <v xml:space="preserve">M3    </v>
          </cell>
          <cell r="D338">
            <v>115.49</v>
          </cell>
        </row>
        <row r="339">
          <cell r="A339">
            <v>370</v>
          </cell>
          <cell r="B339" t="str">
            <v xml:space="preserve">AREIA MEDIA - POSTO JAZIDA/FORNECEDOR (RETIRADO NA JAZIDA, SEM TRANSPORTE)                                                                                                                                                                                                                                                                                                                                                                                                                                </v>
          </cell>
          <cell r="C339" t="str">
            <v xml:space="preserve">M3    </v>
          </cell>
          <cell r="D339">
            <v>114</v>
          </cell>
        </row>
        <row r="340">
          <cell r="A340">
            <v>368</v>
          </cell>
          <cell r="B340" t="str">
            <v xml:space="preserve">AREIA PARA ATERRO - POSTO JAZIDA/FORNECEDOR (RETIRADO NA JAZIDA, SEM TRANSPORTE)                                                                                                                                                                                                                                                                                                                                                                                                                          </v>
          </cell>
          <cell r="C340" t="str">
            <v xml:space="preserve">M3    </v>
          </cell>
          <cell r="D340">
            <v>57</v>
          </cell>
        </row>
        <row r="341">
          <cell r="A341">
            <v>11075</v>
          </cell>
          <cell r="B341" t="str">
            <v xml:space="preserve">AREIA PARA LEITO FILTRANTE (0,42 A 1,68 MM) - POSTO JAZIDA/FORNECEDOR (RETIRADO NA JAZIDA, SEM TRANSPORTE)                                                                                                                                                                                                                                                                                                                                                                                                </v>
          </cell>
          <cell r="C341" t="str">
            <v xml:space="preserve">M3    </v>
          </cell>
          <cell r="D341">
            <v>1308.3599999999999</v>
          </cell>
        </row>
        <row r="342">
          <cell r="A342">
            <v>1381</v>
          </cell>
          <cell r="B342" t="str">
            <v xml:space="preserve">ARGAMASSA COLANTE AC I PARA CERAMICAS                                                                                                                                                                                                                                                                                                                                                                                                                                                                     </v>
          </cell>
          <cell r="C342" t="str">
            <v xml:space="preserve">KG    </v>
          </cell>
          <cell r="D342">
            <v>0.9</v>
          </cell>
        </row>
        <row r="343">
          <cell r="A343">
            <v>34353</v>
          </cell>
          <cell r="B343" t="str">
            <v xml:space="preserve">ARGAMASSA COLANTE AC II                                                                                                                                                                                                                                                                                                                                                                                                                                                                                   </v>
          </cell>
          <cell r="C343" t="str">
            <v xml:space="preserve">KG    </v>
          </cell>
          <cell r="D343">
            <v>1.67</v>
          </cell>
        </row>
        <row r="344">
          <cell r="A344">
            <v>37595</v>
          </cell>
          <cell r="B344" t="str">
            <v xml:space="preserve">ARGAMASSA COLANTE TIPO AC III                                                                                                                                                                                                                                                                                                                                                                                                                                                                             </v>
          </cell>
          <cell r="C344" t="str">
            <v xml:space="preserve">KG    </v>
          </cell>
          <cell r="D344">
            <v>2.76</v>
          </cell>
        </row>
        <row r="345">
          <cell r="A345">
            <v>37596</v>
          </cell>
          <cell r="B345" t="str">
            <v xml:space="preserve">ARGAMASSA COLANTE TIPO AC III E                                                                                                                                                                                                                                                                                                                                                                                                                                                                           </v>
          </cell>
          <cell r="C345" t="str">
            <v xml:space="preserve">KG    </v>
          </cell>
          <cell r="D345">
            <v>3.17</v>
          </cell>
        </row>
        <row r="346">
          <cell r="A346">
            <v>371</v>
          </cell>
          <cell r="B346" t="str">
            <v xml:space="preserve">ARGAMASSA INDUSTRIALIZADA MULTIUSO, PARA REVESTIMENTO INTERNO E EXTERNO E ASSENTAMENTO DE BLOCOS DIVERSOS                                                                                                                                                                                                                                                                                                                                                                                                 </v>
          </cell>
          <cell r="C346" t="str">
            <v xml:space="preserve">KG    </v>
          </cell>
          <cell r="D346">
            <v>0.98</v>
          </cell>
        </row>
        <row r="347">
          <cell r="A347">
            <v>37553</v>
          </cell>
          <cell r="B347" t="str">
            <v xml:space="preserve">ARGAMASSA INDUSTRIALIZADA PARA CHAPISCO COLANTE                                                                                                                                                                                                                                                                                                                                                                                                                                                           </v>
          </cell>
          <cell r="C347" t="str">
            <v xml:space="preserve">KG    </v>
          </cell>
          <cell r="D347">
            <v>1.84</v>
          </cell>
        </row>
        <row r="348">
          <cell r="A348">
            <v>37552</v>
          </cell>
          <cell r="B348" t="str">
            <v xml:space="preserve">ARGAMASSA INDUSTRIALIZADA PARA CHAPISCO ROLADO                                                                                                                                                                                                                                                                                                                                                                                                                                                            </v>
          </cell>
          <cell r="C348" t="str">
            <v xml:space="preserve">KG    </v>
          </cell>
          <cell r="D348">
            <v>2.95</v>
          </cell>
        </row>
        <row r="349">
          <cell r="A349">
            <v>36880</v>
          </cell>
          <cell r="B349" t="str">
            <v xml:space="preserve">ARGAMASSA PARA REVESTIMENTO DECORATIVO MONOCAMADA                                                                                                                                                                                                                                                                                                                                                                                                                                                         </v>
          </cell>
          <cell r="C349" t="str">
            <v xml:space="preserve">KG    </v>
          </cell>
          <cell r="D349">
            <v>3</v>
          </cell>
        </row>
        <row r="350">
          <cell r="A350">
            <v>34355</v>
          </cell>
          <cell r="B350" t="str">
            <v xml:space="preserve">ARGAMASSA PISO SOBRE PISO                                                                                                                                                                                                                                                                                                                                                                                                                                                                                 </v>
          </cell>
          <cell r="C350" t="str">
            <v xml:space="preserve">KG    </v>
          </cell>
          <cell r="D350">
            <v>2.58</v>
          </cell>
        </row>
        <row r="351">
          <cell r="A351">
            <v>130</v>
          </cell>
          <cell r="B351" t="str">
            <v xml:space="preserve">ARGAMASSA POLIMERICA DE REPARO ESTRUTURAL, BICOMPONENTE                                                                                                                                                                                                                                                                                                                                                                                                                                                   </v>
          </cell>
          <cell r="C351" t="str">
            <v xml:space="preserve">KG    </v>
          </cell>
          <cell r="D351">
            <v>4.78</v>
          </cell>
        </row>
        <row r="352">
          <cell r="A352">
            <v>135</v>
          </cell>
          <cell r="B352" t="str">
            <v xml:space="preserve">ARGAMASSA POLIMERICA IMPERMEABILIZANTE SEMIFLEXIVEL, BICOMPONENTE (MEMBRANA IMPERMEABILIZANTE ACRILICA)                                                                                                                                                                                                                                                                                                                                                                                                   </v>
          </cell>
          <cell r="C352" t="str">
            <v xml:space="preserve">KG    </v>
          </cell>
          <cell r="D352">
            <v>3.85</v>
          </cell>
        </row>
        <row r="353">
          <cell r="A353">
            <v>36886</v>
          </cell>
          <cell r="B353" t="str">
            <v xml:space="preserve">ARGAMASSA PRONTA PARA CONTRAPISO                                                                                                                                                                                                                                                                                                                                                                                                                                                                          </v>
          </cell>
          <cell r="C353" t="str">
            <v xml:space="preserve">KG    </v>
          </cell>
          <cell r="D353">
            <v>0.93</v>
          </cell>
        </row>
        <row r="354">
          <cell r="A354">
            <v>38546</v>
          </cell>
          <cell r="B354" t="str">
            <v xml:space="preserve">ARGAMASSA USINADA AUTOADENSAVEL E AUTONIVELANTE PARA CONTRAPISO, INCLUI BOMBEAMENTO                                                                                                                                                                                                                                                                                                                                                                                                                       </v>
          </cell>
          <cell r="C354" t="str">
            <v xml:space="preserve">M3    </v>
          </cell>
          <cell r="D354">
            <v>627.41</v>
          </cell>
        </row>
        <row r="355">
          <cell r="A355">
            <v>34549</v>
          </cell>
          <cell r="B355" t="str">
            <v xml:space="preserve">ARGILA EXPANDIDA, GRANULOMETRIA 2215                                                                                                                                                                                                                                                                                                                                                                                                                                                                      </v>
          </cell>
          <cell r="C355" t="str">
            <v xml:space="preserve">M3    </v>
          </cell>
          <cell r="D355">
            <v>745.61</v>
          </cell>
        </row>
        <row r="356">
          <cell r="A356">
            <v>6081</v>
          </cell>
          <cell r="B356" t="str">
            <v xml:space="preserve">ARGILA OU BARRO PARA ATERRO/REATERRO (COM TRANSPORTE ATE 10 KM)                                                                                                                                                                                                                                                                                                                                                                                                                                           </v>
          </cell>
          <cell r="C356" t="str">
            <v xml:space="preserve">M3    </v>
          </cell>
          <cell r="D356">
            <v>52.19</v>
          </cell>
        </row>
        <row r="357">
          <cell r="A357">
            <v>6077</v>
          </cell>
          <cell r="B357" t="str">
            <v xml:space="preserve">ARGILA OU BARRO PARA ATERRO/REATERRO (RETIRADO NA JAZIDA, SEM TRANSPORTE)                                                                                                                                                                                                                                                                                                                                                                                                                                 </v>
          </cell>
          <cell r="C357" t="str">
            <v xml:space="preserve">M3    </v>
          </cell>
          <cell r="D357">
            <v>37.28</v>
          </cell>
        </row>
        <row r="358">
          <cell r="A358">
            <v>6079</v>
          </cell>
          <cell r="B358" t="str">
            <v xml:space="preserve">ARGILA, ARGILA VERMELHA OU ARGILA ARENOSA (RETIRADA NA JAZIDA, SEM TRANSPORTE)                                                                                                                                                                                                                                                                                                                                                                                                                            </v>
          </cell>
          <cell r="C358" t="str">
            <v xml:space="preserve">M3    </v>
          </cell>
          <cell r="D358">
            <v>37.28</v>
          </cell>
        </row>
        <row r="359">
          <cell r="A359">
            <v>1091</v>
          </cell>
          <cell r="B359" t="str">
            <v xml:space="preserve">ARMACAO VERTICAL COM HASTE E CONTRA-PINO, EM CHAPA DE ACO GALVANIZADO 3/16", COM 1 ESTRIBO E 1 ISOLADOR                                                                                                                                                                                                                                                                                                                                                                                                   </v>
          </cell>
          <cell r="C359" t="str">
            <v xml:space="preserve">UN    </v>
          </cell>
          <cell r="D359">
            <v>37.369999999999997</v>
          </cell>
        </row>
        <row r="360">
          <cell r="A360">
            <v>1094</v>
          </cell>
          <cell r="B360" t="str">
            <v xml:space="preserve">ARMACAO VERTICAL COM HASTE E CONTRA-PINO, EM CHAPA DE ACO GALVANIZADO 3/16", COM 1 ESTRIBO, SEM ISOLADOR                                                                                                                                                                                                                                                                                                                                                                                                  </v>
          </cell>
          <cell r="C360" t="str">
            <v xml:space="preserve">UN    </v>
          </cell>
          <cell r="D360">
            <v>26.14</v>
          </cell>
        </row>
        <row r="361">
          <cell r="A361">
            <v>1095</v>
          </cell>
          <cell r="B361" t="str">
            <v xml:space="preserve">ARMACAO VERTICAL COM HASTE E CONTRA-PINO, EM CHAPA DE ACO GALVANIZADO 3/16", COM 2 ESTRIBOS, E 2 ISOLADORES                                                                                                                                                                                                                                                                                                                                                                                               </v>
          </cell>
          <cell r="C361" t="str">
            <v xml:space="preserve">UN    </v>
          </cell>
          <cell r="D361">
            <v>55.54</v>
          </cell>
        </row>
        <row r="362">
          <cell r="A362">
            <v>1092</v>
          </cell>
          <cell r="B362" t="str">
            <v xml:space="preserve">ARMACAO VERTICAL COM HASTE E CONTRA-PINO, EM CHAPA DE ACO GALVANIZADO 3/16", COM 2 ESTRIBOS, SEM ISOLADOR                                                                                                                                                                                                                                                                                                                                                                                                 </v>
          </cell>
          <cell r="C362" t="str">
            <v xml:space="preserve">UN    </v>
          </cell>
          <cell r="D362">
            <v>42.98</v>
          </cell>
        </row>
        <row r="363">
          <cell r="A363">
            <v>1093</v>
          </cell>
          <cell r="B363" t="str">
            <v xml:space="preserve">ARMACAO VERTICAL COM HASTE E CONTRA-PINO, EM CHAPA DE ACO GALVANIZADO 3/16", COM 3 ESTRIBOS E 3 ISOLADORES                                                                                                                                                                                                                                                                                                                                                                                                </v>
          </cell>
          <cell r="C363" t="str">
            <v xml:space="preserve">UN    </v>
          </cell>
          <cell r="D363">
            <v>100.37</v>
          </cell>
        </row>
        <row r="364">
          <cell r="A364">
            <v>1090</v>
          </cell>
          <cell r="B364" t="str">
            <v xml:space="preserve">ARMACAO VERTICAL COM HASTE E CONTRA-PINO, EM CHAPA DE ACO GALVANIZADO 3/16", COM 3 ESTRIBOS, SEM ISOLADOR                                                                                                                                                                                                                                                                                                                                                                                                 </v>
          </cell>
          <cell r="C364" t="str">
            <v xml:space="preserve">UN    </v>
          </cell>
          <cell r="D364">
            <v>71.86</v>
          </cell>
        </row>
        <row r="365">
          <cell r="A365">
            <v>1096</v>
          </cell>
          <cell r="B365" t="str">
            <v xml:space="preserve">ARMACAO VERTICAL COM HASTE E CONTRA-PINO, EM CHAPA DE ACO GALVANIZADO 3/16", COM 4 ESTRIBOS E 4 ISOLADORES                                                                                                                                                                                                                                                                                                                                                                                                </v>
          </cell>
          <cell r="C365" t="str">
            <v xml:space="preserve">UN    </v>
          </cell>
          <cell r="D365">
            <v>129.33000000000001</v>
          </cell>
        </row>
        <row r="366">
          <cell r="A366">
            <v>1097</v>
          </cell>
          <cell r="B366" t="str">
            <v xml:space="preserve">ARMACAO VERTICAL COM HASTE E CONTRA-PINO, EM CHAPA DE ACO GALVANIZADO 3/16", COM 4 ESTRIBOS, SEM ISOLADOR                                                                                                                                                                                                                                                                                                                                                                                                 </v>
          </cell>
          <cell r="C366" t="str">
            <v xml:space="preserve">UN    </v>
          </cell>
          <cell r="D366">
            <v>109.78</v>
          </cell>
        </row>
        <row r="367">
          <cell r="A367">
            <v>378</v>
          </cell>
          <cell r="B367" t="str">
            <v xml:space="preserve">ARMADOR (HORISTA)                                                                                                                                                                                                                                                                                                                                                                                                                                                                                         </v>
          </cell>
          <cell r="C367" t="str">
            <v xml:space="preserve">H     </v>
          </cell>
          <cell r="D367">
            <v>17.22</v>
          </cell>
        </row>
        <row r="368">
          <cell r="A368">
            <v>40911</v>
          </cell>
          <cell r="B368" t="str">
            <v xml:space="preserve">ARMADOR (MENSALISTA)                                                                                                                                                                                                                                                                                                                                                                                                                                                                                      </v>
          </cell>
          <cell r="C368" t="str">
            <v xml:space="preserve">MES   </v>
          </cell>
          <cell r="D368">
            <v>3042.26</v>
          </cell>
        </row>
        <row r="369">
          <cell r="A369">
            <v>33939</v>
          </cell>
          <cell r="B369" t="str">
            <v xml:space="preserve">ARQUITETO JUNIOR                                                                                                                                                                                                                                                                                                                                                                                                                                                                                          </v>
          </cell>
          <cell r="C369" t="str">
            <v xml:space="preserve">H     </v>
          </cell>
          <cell r="D369">
            <v>67.16</v>
          </cell>
        </row>
        <row r="370">
          <cell r="A370">
            <v>40815</v>
          </cell>
          <cell r="B370" t="str">
            <v xml:space="preserve">ARQUITETO JUNIOR (MENSALISTA)                                                                                                                                                                                                                                                                                                                                                                                                                                                                             </v>
          </cell>
          <cell r="C370" t="str">
            <v xml:space="preserve">MES   </v>
          </cell>
          <cell r="D370">
            <v>11868.52</v>
          </cell>
        </row>
        <row r="371">
          <cell r="A371">
            <v>34760</v>
          </cell>
          <cell r="B371" t="str">
            <v xml:space="preserve">ARQUITETO PAISAGISTA                                                                                                                                                                                                                                                                                                                                                                                                                                                                                      </v>
          </cell>
          <cell r="C371" t="str">
            <v xml:space="preserve">H     </v>
          </cell>
          <cell r="D371">
            <v>63.43</v>
          </cell>
        </row>
        <row r="372">
          <cell r="A372">
            <v>40935</v>
          </cell>
          <cell r="B372" t="str">
            <v xml:space="preserve">ARQUITETO PAISAGISTA (MENSALISTA)                                                                                                                                                                                                                                                                                                                                                                                                                                                                         </v>
          </cell>
          <cell r="C372" t="str">
            <v xml:space="preserve">MES   </v>
          </cell>
          <cell r="D372">
            <v>11206.77</v>
          </cell>
        </row>
        <row r="373">
          <cell r="A373">
            <v>33952</v>
          </cell>
          <cell r="B373" t="str">
            <v xml:space="preserve">ARQUITETO PLENO                                                                                                                                                                                                                                                                                                                                                                                                                                                                                           </v>
          </cell>
          <cell r="C373" t="str">
            <v xml:space="preserve">H     </v>
          </cell>
          <cell r="D373">
            <v>95.4</v>
          </cell>
        </row>
        <row r="374">
          <cell r="A374">
            <v>40816</v>
          </cell>
          <cell r="B374" t="str">
            <v xml:space="preserve">ARQUITETO PLENO (MENSALISTA)                                                                                                                                                                                                                                                                                                                                                                                                                                                                              </v>
          </cell>
          <cell r="C374" t="str">
            <v xml:space="preserve">MES   </v>
          </cell>
          <cell r="D374">
            <v>16858.23</v>
          </cell>
        </row>
        <row r="375">
          <cell r="A375">
            <v>33953</v>
          </cell>
          <cell r="B375" t="str">
            <v xml:space="preserve">ARQUITETO SENIOR                                                                                                                                                                                                                                                                                                                                                                                                                                                                                          </v>
          </cell>
          <cell r="C375" t="str">
            <v xml:space="preserve">H     </v>
          </cell>
          <cell r="D375">
            <v>126.13</v>
          </cell>
        </row>
        <row r="376">
          <cell r="A376">
            <v>40817</v>
          </cell>
          <cell r="B376" t="str">
            <v xml:space="preserve">ARQUITETO SENIOR (MENSALISTA)                                                                                                                                                                                                                                                                                                                                                                                                                                                                             </v>
          </cell>
          <cell r="C376" t="str">
            <v xml:space="preserve">MES   </v>
          </cell>
          <cell r="D376">
            <v>22288.080000000002</v>
          </cell>
        </row>
        <row r="377">
          <cell r="A377">
            <v>13348</v>
          </cell>
          <cell r="B377" t="str">
            <v xml:space="preserve">ARRUELA  EM ACO GALVANIZADO, DIAMETRO EXTERNO = 35MM, ESPESSURA = 3MM, DIAMETRO DO FURO= 18MM                                                                                                                                                                                                                                                                                                                                                                                                             </v>
          </cell>
          <cell r="C377" t="str">
            <v xml:space="preserve">UN    </v>
          </cell>
          <cell r="D377">
            <v>1.0900000000000001</v>
          </cell>
        </row>
        <row r="378">
          <cell r="A378">
            <v>39211</v>
          </cell>
          <cell r="B378" t="str">
            <v xml:space="preserve">ARRUELA EM ALUMINIO, COM ROSCA, DE  1 1/4", PARA ELETRODUTO                                                                                                                                                                                                                                                                                                                                                                                                                                               </v>
          </cell>
          <cell r="C378" t="str">
            <v xml:space="preserve">UN    </v>
          </cell>
          <cell r="D378">
            <v>1.52</v>
          </cell>
        </row>
        <row r="379">
          <cell r="A379">
            <v>39212</v>
          </cell>
          <cell r="B379" t="str">
            <v xml:space="preserve">ARRUELA EM ALUMINIO, COM ROSCA, DE 1 1/2", PARA ELETRODUTO                                                                                                                                                                                                                                                                                                                                                                                                                                                </v>
          </cell>
          <cell r="C379" t="str">
            <v xml:space="preserve">UN    </v>
          </cell>
          <cell r="D379">
            <v>1.7</v>
          </cell>
        </row>
        <row r="380">
          <cell r="A380">
            <v>39208</v>
          </cell>
          <cell r="B380" t="str">
            <v xml:space="preserve">ARRUELA EM ALUMINIO, COM ROSCA, DE 1/2", PARA ELETRODUTO                                                                                                                                                                                                                                                                                                                                                                                                                                                  </v>
          </cell>
          <cell r="C380" t="str">
            <v xml:space="preserve">UN    </v>
          </cell>
          <cell r="D380">
            <v>0.46</v>
          </cell>
        </row>
        <row r="381">
          <cell r="A381">
            <v>39210</v>
          </cell>
          <cell r="B381" t="str">
            <v xml:space="preserve">ARRUELA EM ALUMINIO, COM ROSCA, DE 1", PARA ELETRODUTO                                                                                                                                                                                                                                                                                                                                                                                                                                                    </v>
          </cell>
          <cell r="C381" t="str">
            <v xml:space="preserve">UN    </v>
          </cell>
          <cell r="D381">
            <v>0.85</v>
          </cell>
        </row>
        <row r="382">
          <cell r="A382">
            <v>39214</v>
          </cell>
          <cell r="B382" t="str">
            <v xml:space="preserve">ARRUELA EM ALUMINIO, COM ROSCA, DE 2 1/2", PARA ELETRODUTO                                                                                                                                                                                                                                                                                                                                                                                                                                                </v>
          </cell>
          <cell r="C382" t="str">
            <v xml:space="preserve">UN    </v>
          </cell>
          <cell r="D382">
            <v>3.15</v>
          </cell>
        </row>
        <row r="383">
          <cell r="A383">
            <v>39213</v>
          </cell>
          <cell r="B383" t="str">
            <v xml:space="preserve">ARRUELA EM ALUMINIO, COM ROSCA, DE 2", PARA ELETRODUTO                                                                                                                                                                                                                                                                                                                                                                                                                                                    </v>
          </cell>
          <cell r="C383" t="str">
            <v xml:space="preserve">UN    </v>
          </cell>
          <cell r="D383">
            <v>2.2200000000000002</v>
          </cell>
        </row>
        <row r="384">
          <cell r="A384">
            <v>39209</v>
          </cell>
          <cell r="B384" t="str">
            <v xml:space="preserve">ARRUELA EM ALUMINIO, COM ROSCA, DE 3/4", PARA ELETRODUTO                                                                                                                                                                                                                                                                                                                                                                                                                                                  </v>
          </cell>
          <cell r="C384" t="str">
            <v xml:space="preserve">UN    </v>
          </cell>
          <cell r="D384">
            <v>0.55000000000000004</v>
          </cell>
        </row>
        <row r="385">
          <cell r="A385">
            <v>39207</v>
          </cell>
          <cell r="B385" t="str">
            <v xml:space="preserve">ARRUELA EM ALUMINIO, COM ROSCA, DE 3/8", PARA ELETRODUTO                                                                                                                                                                                                                                                                                                                                                                                                                                                  </v>
          </cell>
          <cell r="C385" t="str">
            <v xml:space="preserve">UN    </v>
          </cell>
          <cell r="D385">
            <v>0.85</v>
          </cell>
        </row>
        <row r="386">
          <cell r="A386">
            <v>39215</v>
          </cell>
          <cell r="B386" t="str">
            <v xml:space="preserve">ARRUELA EM ALUMINIO, COM ROSCA, DE 3", PARA ELETRODUTO                                                                                                                                                                                                                                                                                                                                                                                                                                                    </v>
          </cell>
          <cell r="C386" t="str">
            <v xml:space="preserve">UN    </v>
          </cell>
          <cell r="D386">
            <v>5.74</v>
          </cell>
        </row>
        <row r="387">
          <cell r="A387">
            <v>39216</v>
          </cell>
          <cell r="B387" t="str">
            <v xml:space="preserve">ARRUELA EM ALUMINIO, COM ROSCA, DE 4", PARA ELETRODUTO                                                                                                                                                                                                                                                                                                                                                                                                                                                    </v>
          </cell>
          <cell r="C387" t="str">
            <v xml:space="preserve">UN    </v>
          </cell>
          <cell r="D387">
            <v>8</v>
          </cell>
        </row>
        <row r="388">
          <cell r="A388">
            <v>11267</v>
          </cell>
          <cell r="B388" t="str">
            <v xml:space="preserve">ARRUELA LISA, REDONDA, DE LATAO POLIDO, DIAMETRO NOMINAL 5/8", DIAMETRO EXTERNO = 34 MM, DIAMETRO DO FURO = 17 MM, ESPESSURA = *2,5* MM                                                                                                                                                                                                                                                                                                                                                                   </v>
          </cell>
          <cell r="C388" t="str">
            <v xml:space="preserve">UN    </v>
          </cell>
          <cell r="D388">
            <v>0.95</v>
          </cell>
        </row>
        <row r="389">
          <cell r="A389">
            <v>379</v>
          </cell>
          <cell r="B389" t="str">
            <v xml:space="preserve">ARRUELA QUADRADA EM ACO GALVANIZADO, DIMENSAO = 38 MM, ESPESSURA = 3MM, DIAMETRO DO FURO= 18 MM                                                                                                                                                                                                                                                                                                                                                                                                           </v>
          </cell>
          <cell r="C389" t="str">
            <v xml:space="preserve">UN    </v>
          </cell>
          <cell r="D389">
            <v>0.96</v>
          </cell>
        </row>
        <row r="390">
          <cell r="A390">
            <v>510</v>
          </cell>
          <cell r="B390" t="str">
            <v xml:space="preserve">ASFALTO MODIFICADO TIPO I - NBR 9910 (ASFALTO OXIDADO PARA IMPERMEABILIZACAO, COEFICIENTE DE PENETRACAO 25-40)                                                                                                                                                                                                                                                                                                                                                                                            </v>
          </cell>
          <cell r="C390" t="str">
            <v xml:space="preserve">KG    </v>
          </cell>
          <cell r="D390">
            <v>11.44</v>
          </cell>
        </row>
        <row r="391">
          <cell r="A391">
            <v>516</v>
          </cell>
          <cell r="B391" t="str">
            <v xml:space="preserve">ASFALTO MODIFICADO TIPO II - NBR 9910 (ASFALTO OXIDADO PARA IMPERMEABILIZACAO, COEFICIENTE DE PENETRACAO 20-35)                                                                                                                                                                                                                                                                                                                                                                                           </v>
          </cell>
          <cell r="C391" t="str">
            <v xml:space="preserve">KG    </v>
          </cell>
          <cell r="D391">
            <v>13.56</v>
          </cell>
        </row>
        <row r="392">
          <cell r="A392">
            <v>509</v>
          </cell>
          <cell r="B392" t="str">
            <v xml:space="preserve">ASFALTO MODIFICADO TIPO III - NBR 9910 (ASFALTO OXIDADO PARA IMPERMEABILIZACAO, COEFICIENTE DE PENETRACAO 15-25)                                                                                                                                                                                                                                                                                                                                                                                          </v>
          </cell>
          <cell r="C392" t="str">
            <v xml:space="preserve">KG    </v>
          </cell>
          <cell r="D392">
            <v>15.21</v>
          </cell>
        </row>
        <row r="393">
          <cell r="A393">
            <v>40331</v>
          </cell>
          <cell r="B393" t="str">
            <v xml:space="preserve">ASSENTADOR DE MANILHAS                                                                                                                                                                                                                                                                                                                                                                                                                                                                                    </v>
          </cell>
          <cell r="C393" t="str">
            <v xml:space="preserve">H     </v>
          </cell>
          <cell r="D393">
            <v>14.94</v>
          </cell>
        </row>
        <row r="394">
          <cell r="A394">
            <v>40930</v>
          </cell>
          <cell r="B394" t="str">
            <v xml:space="preserve">ASSENTADOR DE MANILHAS (MENSALISTA)                                                                                                                                                                                                                                                                                                                                                                                                                                                                       </v>
          </cell>
          <cell r="C394" t="str">
            <v xml:space="preserve">MES   </v>
          </cell>
          <cell r="D394">
            <v>2642.25</v>
          </cell>
        </row>
        <row r="395">
          <cell r="A395">
            <v>11761</v>
          </cell>
          <cell r="B395" t="str">
            <v xml:space="preserve">ASSENTO  VASO SANITARIO INFANTIL EM PLASTICO BRANCO                                                                                                                                                                                                                                                                                                                                                                                                                                                       </v>
          </cell>
          <cell r="C395" t="str">
            <v xml:space="preserve">UN    </v>
          </cell>
          <cell r="D395">
            <v>94.46</v>
          </cell>
        </row>
        <row r="396">
          <cell r="A396">
            <v>377</v>
          </cell>
          <cell r="B396" t="str">
            <v xml:space="preserve">ASSENTO SANITARIO DE PLASTICO, TIPO CONVENCIONAL                                                                                                                                                                                                                                                                                                                                                                                                                                                          </v>
          </cell>
          <cell r="C396" t="str">
            <v xml:space="preserve">UN    </v>
          </cell>
          <cell r="D396">
            <v>44.39</v>
          </cell>
        </row>
        <row r="397">
          <cell r="A397">
            <v>7588</v>
          </cell>
          <cell r="B397" t="str">
            <v xml:space="preserve">AUTOMATICO DE BOIA SUPERIOR / INFERIOR, *15* A / 250 V                                                                                                                                                                                                                                                                                                                                                                                                                                                    </v>
          </cell>
          <cell r="C397" t="str">
            <v xml:space="preserve">UN    </v>
          </cell>
          <cell r="D397">
            <v>48</v>
          </cell>
        </row>
        <row r="398">
          <cell r="A398">
            <v>34392</v>
          </cell>
          <cell r="B398" t="str">
            <v xml:space="preserve">AUXILIAR DE ALMOXARIFE (HORISTA)                                                                                                                                                                                                                                                                                                                                                                                                                                                                          </v>
          </cell>
          <cell r="C398" t="str">
            <v xml:space="preserve">H     </v>
          </cell>
          <cell r="D398">
            <v>13.85</v>
          </cell>
        </row>
        <row r="399">
          <cell r="A399">
            <v>40908</v>
          </cell>
          <cell r="B399" t="str">
            <v xml:space="preserve">AUXILIAR DE ALMOXARIFE (MENSALISTA)                                                                                                                                                                                                                                                                                                                                                                                                                                                                       </v>
          </cell>
          <cell r="C399" t="str">
            <v xml:space="preserve">MES   </v>
          </cell>
          <cell r="D399">
            <v>2451.23</v>
          </cell>
        </row>
        <row r="400">
          <cell r="A400">
            <v>34551</v>
          </cell>
          <cell r="B400" t="str">
            <v xml:space="preserve">AUXILIAR DE AZULEJISTA (HORISTA)                                                                                                                                                                                                                                                                                                                                                                                                                                                                          </v>
          </cell>
          <cell r="C400" t="str">
            <v xml:space="preserve">H     </v>
          </cell>
          <cell r="D400">
            <v>12.8</v>
          </cell>
        </row>
        <row r="401">
          <cell r="A401">
            <v>41078</v>
          </cell>
          <cell r="B401" t="str">
            <v xml:space="preserve">AUXILIAR DE AZULEJISTA (MENSALISTA)                                                                                                                                                                                                                                                                                                                                                                                                                                                                       </v>
          </cell>
          <cell r="C401" t="str">
            <v xml:space="preserve">MES   </v>
          </cell>
          <cell r="D401">
            <v>2263.59</v>
          </cell>
        </row>
        <row r="402">
          <cell r="A402">
            <v>246</v>
          </cell>
          <cell r="B402" t="str">
            <v xml:space="preserve">AUXILIAR DE ENCANADOR OU BOMBEIRO HIDRAULICO (HORISTA)                                                                                                                                                                                                                                                                                                                                                                                                                                                    </v>
          </cell>
          <cell r="C402" t="str">
            <v xml:space="preserve">H     </v>
          </cell>
          <cell r="D402">
            <v>13.87</v>
          </cell>
        </row>
        <row r="403">
          <cell r="A403">
            <v>40927</v>
          </cell>
          <cell r="B403" t="str">
            <v xml:space="preserve">AUXILIAR DE ENCANADOR OU BOMBEIRO HIDRAULICO (MENSALISTA)                                                                                                                                                                                                                                                                                                                                                                                                                                                 </v>
          </cell>
          <cell r="C403" t="str">
            <v xml:space="preserve">MES   </v>
          </cell>
          <cell r="D403">
            <v>2451.21</v>
          </cell>
        </row>
        <row r="404">
          <cell r="A404">
            <v>2350</v>
          </cell>
          <cell r="B404" t="str">
            <v xml:space="preserve">AUXILIAR DE ESCRITORIO (HORISTA)                                                                                                                                                                                                                                                                                                                                                                                                                                                                          </v>
          </cell>
          <cell r="C404" t="str">
            <v xml:space="preserve">H     </v>
          </cell>
          <cell r="D404">
            <v>13.38</v>
          </cell>
        </row>
        <row r="405">
          <cell r="A405">
            <v>40812</v>
          </cell>
          <cell r="B405" t="str">
            <v xml:space="preserve">AUXILIAR DE ESCRITORIO (MENSALISTA)                                                                                                                                                                                                                                                                                                                                                                                                                                                                       </v>
          </cell>
          <cell r="C405" t="str">
            <v xml:space="preserve">MES   </v>
          </cell>
          <cell r="D405">
            <v>2366.88</v>
          </cell>
        </row>
        <row r="406">
          <cell r="A406">
            <v>245</v>
          </cell>
          <cell r="B406" t="str">
            <v xml:space="preserve">AUXILIAR DE LABORATORISTA DE SOLOS E DE CONCRETO (HORISTA)                                                                                                                                                                                                                                                                                                                                                                                                                                                </v>
          </cell>
          <cell r="C406" t="str">
            <v xml:space="preserve">H     </v>
          </cell>
          <cell r="D406">
            <v>21.5</v>
          </cell>
        </row>
        <row r="407">
          <cell r="A407">
            <v>41090</v>
          </cell>
          <cell r="B407" t="str">
            <v xml:space="preserve">AUXILIAR DE LABORATORISTA DE SOLOS E DE CONCRETO (MENSALISTA)                                                                                                                                                                                                                                                                                                                                                                                                                                             </v>
          </cell>
          <cell r="C407" t="str">
            <v xml:space="preserve">MES   </v>
          </cell>
          <cell r="D407">
            <v>3802.82</v>
          </cell>
        </row>
        <row r="408">
          <cell r="A408">
            <v>251</v>
          </cell>
          <cell r="B408" t="str">
            <v xml:space="preserve">AUXILIAR DE MECANICO                                                                                                                                                                                                                                                                                                                                                                                                                                                                                      </v>
          </cell>
          <cell r="C408" t="str">
            <v xml:space="preserve">H     </v>
          </cell>
          <cell r="D408">
            <v>11.15</v>
          </cell>
        </row>
        <row r="409">
          <cell r="A409">
            <v>40975</v>
          </cell>
          <cell r="B409" t="str">
            <v xml:space="preserve">AUXILIAR DE MECANICO (MENSALISTA)                                                                                                                                                                                                                                                                                                                                                                                                                                                                         </v>
          </cell>
          <cell r="C409" t="str">
            <v xml:space="preserve">MES   </v>
          </cell>
          <cell r="D409">
            <v>1972.4</v>
          </cell>
        </row>
        <row r="410">
          <cell r="A410">
            <v>6127</v>
          </cell>
          <cell r="B410" t="str">
            <v xml:space="preserve">AUXILIAR DE PEDREIRO (HORISTA)                                                                                                                                                                                                                                                                                                                                                                                                                                                                            </v>
          </cell>
          <cell r="C410" t="str">
            <v xml:space="preserve">H     </v>
          </cell>
          <cell r="D410">
            <v>12.8</v>
          </cell>
        </row>
        <row r="411">
          <cell r="A411">
            <v>41072</v>
          </cell>
          <cell r="B411" t="str">
            <v xml:space="preserve">AUXILIAR DE PEDREIRO (MENSALISTA)                                                                                                                                                                                                                                                                                                                                                                                                                                                                         </v>
          </cell>
          <cell r="C411" t="str">
            <v xml:space="preserve">MES   </v>
          </cell>
          <cell r="D411">
            <v>2263.59</v>
          </cell>
        </row>
        <row r="412">
          <cell r="A412">
            <v>6121</v>
          </cell>
          <cell r="B412" t="str">
            <v xml:space="preserve">AUXILIAR DE SERVICOS GERAIS                                                                                                                                                                                                                                                                                                                                                                                                                                                                               </v>
          </cell>
          <cell r="C412" t="str">
            <v xml:space="preserve">H     </v>
          </cell>
          <cell r="D412">
            <v>12.82</v>
          </cell>
        </row>
        <row r="413">
          <cell r="A413">
            <v>41071</v>
          </cell>
          <cell r="B413" t="str">
            <v xml:space="preserve">AUXILIAR DE SERVICOS GERAIS (MENSALISTA)                                                                                                                                                                                                                                                                                                                                                                                                                                                                  </v>
          </cell>
          <cell r="C413" t="str">
            <v xml:space="preserve">MES   </v>
          </cell>
          <cell r="D413">
            <v>2265.59</v>
          </cell>
        </row>
        <row r="414">
          <cell r="A414">
            <v>244</v>
          </cell>
          <cell r="B414" t="str">
            <v xml:space="preserve">AUXILIAR DE TOPOGRAFO (HORISTA)                                                                                                                                                                                                                                                                                                                                                                                                                                                                           </v>
          </cell>
          <cell r="C414" t="str">
            <v xml:space="preserve">H     </v>
          </cell>
          <cell r="D414">
            <v>7.74</v>
          </cell>
        </row>
        <row r="415">
          <cell r="A415">
            <v>41093</v>
          </cell>
          <cell r="B415" t="str">
            <v xml:space="preserve">AUXILIAR DE TOPOGRAFO (MENSALISTA)                                                                                                                                                                                                                                                                                                                                                                                                                                                                        </v>
          </cell>
          <cell r="C415" t="str">
            <v xml:space="preserve">MES   </v>
          </cell>
          <cell r="D415">
            <v>1369.1</v>
          </cell>
        </row>
        <row r="416">
          <cell r="A416">
            <v>532</v>
          </cell>
          <cell r="B416" t="str">
            <v xml:space="preserve">AUXILIAR TECNICO / ASSISTENTE DE ENGENHARIA                                                                                                                                                                                                                                                                                                                                                                                                                                                               </v>
          </cell>
          <cell r="C416" t="str">
            <v xml:space="preserve">H     </v>
          </cell>
          <cell r="D416">
            <v>23.52</v>
          </cell>
        </row>
        <row r="417">
          <cell r="A417">
            <v>40931</v>
          </cell>
          <cell r="B417" t="str">
            <v xml:space="preserve">AUXILIAR TECNICO / ASSISTENTE DE ENGENHARIA (MENSALISTA)                                                                                                                                                                                                                                                                                                                                                                                                                                                  </v>
          </cell>
          <cell r="C417" t="str">
            <v xml:space="preserve">MES   </v>
          </cell>
          <cell r="D417">
            <v>4159.8500000000004</v>
          </cell>
        </row>
        <row r="418">
          <cell r="A418">
            <v>36150</v>
          </cell>
          <cell r="B418" t="str">
            <v xml:space="preserve">AVENTAL DE SEGURANCA DE RASPA DE COURO 1,00 X 0,60 M                                                                                                                                                                                                                                                                                                                                                                                                                                                      </v>
          </cell>
          <cell r="C418" t="str">
            <v xml:space="preserve">UN    </v>
          </cell>
          <cell r="D418">
            <v>41.87</v>
          </cell>
        </row>
        <row r="419">
          <cell r="A419">
            <v>4760</v>
          </cell>
          <cell r="B419" t="str">
            <v xml:space="preserve">AZULEJISTA OU LADRILHEIRO (HORISTA)                                                                                                                                                                                                                                                                                                                                                                                                                                                                       </v>
          </cell>
          <cell r="C419" t="str">
            <v xml:space="preserve">H     </v>
          </cell>
          <cell r="D419">
            <v>17.22</v>
          </cell>
        </row>
        <row r="420">
          <cell r="A420">
            <v>41069</v>
          </cell>
          <cell r="B420" t="str">
            <v xml:space="preserve">AZULEJISTA OU LADRILHEIRO (MENSALISTA)                                                                                                                                                                                                                                                                                                                                                                                                                                                                    </v>
          </cell>
          <cell r="C420" t="str">
            <v xml:space="preserve">MES   </v>
          </cell>
          <cell r="D420">
            <v>3042.26</v>
          </cell>
        </row>
        <row r="421">
          <cell r="A421">
            <v>10422</v>
          </cell>
          <cell r="B421" t="str">
            <v xml:space="preserve">BACIA SANITARIA (VASO) COM CAIXA ACOPLADA, SIFAO APARENTE, DE LOUCA BRANCA (SEM ASSENTO)                                                                                                                                                                                                                                                                                                                                                                                                                  </v>
          </cell>
          <cell r="C421" t="str">
            <v xml:space="preserve">UN    </v>
          </cell>
          <cell r="D421">
            <v>370.94</v>
          </cell>
        </row>
        <row r="422">
          <cell r="A422">
            <v>44019</v>
          </cell>
          <cell r="B422" t="str">
            <v xml:space="preserve">BACIA SANITARIA (VASO) COM CAIXA ACOPLADA, SIFAO OCULTO / CARENADO, DE LOUCA BRANCA (SEM ASSENTO ) - PADRAO ALTO                                                                                                                                                                                                                                                                                                                                                                                          </v>
          </cell>
          <cell r="C422" t="str">
            <v xml:space="preserve">UN    </v>
          </cell>
          <cell r="D422">
            <v>513.47</v>
          </cell>
        </row>
        <row r="423">
          <cell r="A423">
            <v>36520</v>
          </cell>
          <cell r="B423" t="str">
            <v xml:space="preserve">BACIA SANITARIA (VASO) CONVENCIONAL PARA PCD, SEM FURO FRONTAL, DE LOUCA BRANCA (SEM ASSENTO)                                                                                                                                                                                                                                                                                                                                                                                                             </v>
          </cell>
          <cell r="C423" t="str">
            <v xml:space="preserve">UN    </v>
          </cell>
          <cell r="D423">
            <v>624.33000000000004</v>
          </cell>
        </row>
        <row r="424">
          <cell r="A424">
            <v>42319</v>
          </cell>
          <cell r="B424" t="str">
            <v xml:space="preserve">BACIA SANITARIA (VASO) CONVENCIONAL PARA USO ESPECIFICO (HOSPITAIS, CLINICAS), COM FURO FRONTAL, DE LOUCA BRANCA, SEM ASSENTO                                                                                                                                                                                                                                                                                                                                                                             </v>
          </cell>
          <cell r="C424" t="str">
            <v xml:space="preserve">UN    </v>
          </cell>
          <cell r="D424">
            <v>559.42999999999995</v>
          </cell>
        </row>
        <row r="425">
          <cell r="A425">
            <v>10420</v>
          </cell>
          <cell r="B425" t="str">
            <v xml:space="preserve">BACIA SANITARIA (VASO) CONVENCIONAL, DE LOUCA BRANCA, SIFAO APARENTE, SAIDA VERTICAL (SEM ASSENTO)                                                                                                                                                                                                                                                                                                                                                                                                        </v>
          </cell>
          <cell r="C425" t="str">
            <v xml:space="preserve">UN    </v>
          </cell>
          <cell r="D425">
            <v>198.45</v>
          </cell>
        </row>
        <row r="426">
          <cell r="A426">
            <v>10421</v>
          </cell>
          <cell r="B426" t="str">
            <v xml:space="preserve">BACIA SANITARIA (VASO) CONVENCIONAL, DE LOUCA COLORIDA, SIFAO APARENTE, SAIDA VERTICAL (SEM ASSENTO)                                                                                                                                                                                                                                                                                                                                                                                                      </v>
          </cell>
          <cell r="C426" t="str">
            <v xml:space="preserve">UN    </v>
          </cell>
          <cell r="D426">
            <v>218.07</v>
          </cell>
        </row>
        <row r="427">
          <cell r="A427">
            <v>11786</v>
          </cell>
          <cell r="B427" t="str">
            <v xml:space="preserve">BACIA SANITARIA (VASO) INFANTIL, SIFONADO, DE LOUCA BRANCA, (SEM ASSENTO)                                                                                                                                                                                                                                                                                                                                                                                                                                 </v>
          </cell>
          <cell r="C427" t="str">
            <v xml:space="preserve">UN    </v>
          </cell>
          <cell r="D427">
            <v>439.71</v>
          </cell>
        </row>
        <row r="428">
          <cell r="A428">
            <v>10</v>
          </cell>
          <cell r="B428" t="str">
            <v xml:space="preserve">BALDE PLASTICO CAPACIDADE *10* L                                                                                                                                                                                                                                                                                                                                                                                                                                                                          </v>
          </cell>
          <cell r="C428" t="str">
            <v xml:space="preserve">UN    </v>
          </cell>
          <cell r="D428">
            <v>19.41</v>
          </cell>
        </row>
        <row r="429">
          <cell r="A429">
            <v>4815</v>
          </cell>
          <cell r="B429" t="str">
            <v xml:space="preserve">BALDE VERMELHO PARA SINALIZACAO DE VIAS                                                                                                                                                                                                                                                                                                                                                                                                                                                                   </v>
          </cell>
          <cell r="C429" t="str">
            <v xml:space="preserve">UN    </v>
          </cell>
          <cell r="D429">
            <v>5.92</v>
          </cell>
        </row>
        <row r="430">
          <cell r="A430">
            <v>541</v>
          </cell>
          <cell r="B430" t="str">
            <v xml:space="preserve">BANCADA DE MARMORE SINTETICO COM UMA CUBA, 120 X *60* CM                                                                                                                                                                                                                                                                                                                                                                                                                                                  </v>
          </cell>
          <cell r="C430" t="str">
            <v xml:space="preserve">UN    </v>
          </cell>
          <cell r="D430">
            <v>205.95</v>
          </cell>
        </row>
        <row r="431">
          <cell r="A431">
            <v>542</v>
          </cell>
          <cell r="B431" t="str">
            <v xml:space="preserve">BANCADA DE MARMORE SINTETICO COM UMA CUBA, 150 X *60* CM                                                                                                                                                                                                                                                                                                                                                                                                                                                  </v>
          </cell>
          <cell r="C431" t="str">
            <v xml:space="preserve">UN    </v>
          </cell>
          <cell r="D431">
            <v>258.16000000000003</v>
          </cell>
        </row>
        <row r="432">
          <cell r="A432">
            <v>540</v>
          </cell>
          <cell r="B432" t="str">
            <v xml:space="preserve">BANCADA DE MARMORE SINTETICO COM UMA CUBA, 200 X *60* CM                                                                                                                                                                                                                                                                                                                                                                                                                                                  </v>
          </cell>
          <cell r="C432" t="str">
            <v xml:space="preserve">UN    </v>
          </cell>
          <cell r="D432">
            <v>581.76</v>
          </cell>
        </row>
        <row r="433">
          <cell r="A433">
            <v>38364</v>
          </cell>
          <cell r="B433" t="str">
            <v xml:space="preserve">BANCADA/ BANCA EM GRANITO, POLIDO, TIPO ANDORINHA/ QUARTZ/ CASTELO/ CORUMBA OU OUTROS EQUIVALENTES DA REGIAO, COM CUBA INOX, FORMATO *120 X 60* CM, E=  *2* CM                                                                                                                                                                                                                                                                                                                                            </v>
          </cell>
          <cell r="C433" t="str">
            <v xml:space="preserve">UN    </v>
          </cell>
          <cell r="D433">
            <v>807.12</v>
          </cell>
        </row>
        <row r="434">
          <cell r="A434">
            <v>11692</v>
          </cell>
          <cell r="B434" t="str">
            <v xml:space="preserve">BANCADA/ BANCA EM MARMORE, POLIDO, BRANCO COMUM, E=  *3* CM                                                                                                                                                                                                                                                                                                                                                                                                                                               </v>
          </cell>
          <cell r="C434" t="str">
            <v xml:space="preserve">M2    </v>
          </cell>
          <cell r="D434">
            <v>490.11</v>
          </cell>
        </row>
        <row r="435">
          <cell r="A435">
            <v>1746</v>
          </cell>
          <cell r="B435" t="str">
            <v xml:space="preserve">BANCADA/BANCA/PIA DE ACO INOXIDAVEL (AISI 430) COM 1 CUBA CENTRAL, COM VALVULA, ESCORREDOR DUPLO, DE *0,55 X 1,20* M                                                                                                                                                                                                                                                                                                                                                                                      </v>
          </cell>
          <cell r="C435" t="str">
            <v xml:space="preserve">UN    </v>
          </cell>
          <cell r="D435">
            <v>276.45</v>
          </cell>
        </row>
        <row r="436">
          <cell r="A436">
            <v>1748</v>
          </cell>
          <cell r="B436" t="str">
            <v xml:space="preserve">BANCADA/BANCA/PIA DE ACO INOXIDAVEL (AISI 430) COM 1 CUBA CENTRAL, COM VALVULA, ESCORREDOR DUPLO, DE *0,55 X 1,40* M                                                                                                                                                                                                                                                                                                                                                                                      </v>
          </cell>
          <cell r="C436" t="str">
            <v xml:space="preserve">UN    </v>
          </cell>
          <cell r="D436">
            <v>367.61</v>
          </cell>
        </row>
        <row r="437">
          <cell r="A437">
            <v>1749</v>
          </cell>
          <cell r="B437" t="str">
            <v xml:space="preserve">BANCADA/BANCA/PIA DE ACO INOXIDAVEL (AISI 430) COM 1 CUBA CENTRAL, COM VALVULA, ESCORREDOR DUPLO, DE *0,55 X 1,80* M                                                                                                                                                                                                                                                                                                                                                                                      </v>
          </cell>
          <cell r="C437" t="str">
            <v xml:space="preserve">UN    </v>
          </cell>
          <cell r="D437">
            <v>532.6</v>
          </cell>
        </row>
        <row r="438">
          <cell r="A438">
            <v>37412</v>
          </cell>
          <cell r="B438" t="str">
            <v xml:space="preserve">BANCADA/BANCA/PIA DE ACO INOXIDAVEL (AISI 430) COM 1 CUBA CENTRAL, COM VALVULA, LISA (SEM ESCORREDOR), DE *0,55 X 1,20* M                                                                                                                                                                                                                                                                                                                                                                                 </v>
          </cell>
          <cell r="C438" t="str">
            <v xml:space="preserve">UN    </v>
          </cell>
          <cell r="D438">
            <v>270.23</v>
          </cell>
        </row>
        <row r="439">
          <cell r="A439">
            <v>1745</v>
          </cell>
          <cell r="B439" t="str">
            <v xml:space="preserve">BANCADA/BANCA/PIA DE ACO INOXIDAVEL (AISI 430) COM 1 CUBA CENTRAL, SEM VALVULA, ESCORREDOR DUPLO, DE *0,55 X 1,60* M                                                                                                                                                                                                                                                                                                                                                                                      </v>
          </cell>
          <cell r="C439" t="str">
            <v xml:space="preserve">UN    </v>
          </cell>
          <cell r="D439">
            <v>321.33999999999997</v>
          </cell>
        </row>
        <row r="440">
          <cell r="A440">
            <v>1750</v>
          </cell>
          <cell r="B440" t="str">
            <v xml:space="preserve">BANCADA/BANCA/PIA DE ACO INOXIDAVEL (AISI 430) COM 2 CUBAS, COM VALVULAS, ESCORREDOR DUPLO, DE *0,55 X 2,00* M                                                                                                                                                                                                                                                                                                                                                                                            </v>
          </cell>
          <cell r="C440" t="str">
            <v xml:space="preserve">UN    </v>
          </cell>
          <cell r="D440">
            <v>750.92</v>
          </cell>
        </row>
        <row r="441">
          <cell r="A441">
            <v>11687</v>
          </cell>
          <cell r="B441" t="str">
            <v xml:space="preserve">BANCADA/TAMPO ACO INOX (AISI 304), LARGURA 60 CM, COM RODABANCA (NAO INCLUI PES DE APOIO)                                                                                                                                                                                                                                                                                                                                                                                                                 </v>
          </cell>
          <cell r="C441" t="str">
            <v xml:space="preserve">M     </v>
          </cell>
          <cell r="D441">
            <v>1196.44</v>
          </cell>
        </row>
        <row r="442">
          <cell r="A442">
            <v>11689</v>
          </cell>
          <cell r="B442" t="str">
            <v xml:space="preserve">BANCADA/TAMPO ACO INOX (AISI 304), LARGURA 70 CM, COM RODABANCA (NAO INCLUI PES DE APOIO)                                                                                                                                                                                                                                                                                                                                                                                                                 </v>
          </cell>
          <cell r="C442" t="str">
            <v xml:space="preserve">M     </v>
          </cell>
          <cell r="D442">
            <v>1499.07</v>
          </cell>
        </row>
        <row r="443">
          <cell r="A443">
            <v>11693</v>
          </cell>
          <cell r="B443" t="str">
            <v xml:space="preserve">BANCADA/TAMPO LISO (SEM CUBA) EM MARMORE SINTETICO                                                                                                                                                                                                                                                                                                                                                                                                                                                        </v>
          </cell>
          <cell r="C443" t="str">
            <v xml:space="preserve">M2    </v>
          </cell>
          <cell r="D443">
            <v>228.35</v>
          </cell>
        </row>
        <row r="444">
          <cell r="A444">
            <v>36215</v>
          </cell>
          <cell r="B444" t="str">
            <v xml:space="preserve">BANCO ARTICULADO PARA BANHO, EM ACO INOX POLIDO, 70* CM X 45* CM                                                                                                                                                                                                                                                                                                                                                                                                                                          </v>
          </cell>
          <cell r="C444" t="str">
            <v xml:space="preserve">UN    </v>
          </cell>
          <cell r="D444">
            <v>1595.73</v>
          </cell>
        </row>
        <row r="445">
          <cell r="A445">
            <v>42439</v>
          </cell>
          <cell r="B445" t="str">
            <v xml:space="preserve">BANCO COM ENCOSTO, 1,60M* DE COMPRIMENTO, EM TUBO DE ACO CARBONO E PINTURA NO PROCESSO ELETROSTATICO - PARA ACADEMIA AO AR LIVRE / ACADEMIA DA TERCEIRA IDADE - ATI                                                                                                                                                                                                                                                                                                                                       </v>
          </cell>
          <cell r="C445" t="str">
            <v xml:space="preserve">UN    </v>
          </cell>
          <cell r="D445">
            <v>1186.04</v>
          </cell>
        </row>
        <row r="446">
          <cell r="A446">
            <v>38381</v>
          </cell>
          <cell r="B446" t="str">
            <v xml:space="preserve">BANDEJA DE PINTURA PARA ROLO 23 CM                                                                                                                                                                                                                                                                                                                                                                                                                                                                        </v>
          </cell>
          <cell r="C446" t="str">
            <v xml:space="preserve">UN    </v>
          </cell>
          <cell r="D446">
            <v>11.87</v>
          </cell>
        </row>
        <row r="447">
          <cell r="A447">
            <v>39621</v>
          </cell>
          <cell r="B447" t="str">
            <v xml:space="preserve">BARRA ANTIPANICO DUPLA, CEGA EM LADO OPOSTO, COR CINZA                                                                                                                                                                                                                                                                                                                                                                                                                                                    </v>
          </cell>
          <cell r="C447" t="str">
            <v xml:space="preserve">PAR   </v>
          </cell>
          <cell r="D447">
            <v>1216.01</v>
          </cell>
        </row>
        <row r="448">
          <cell r="A448">
            <v>39624</v>
          </cell>
          <cell r="B448" t="str">
            <v xml:space="preserve">BARRA ANTIPANICO DUPLA, PARA PORTA DE VIDRO, COR CINZA                                                                                                                                                                                                                                                                                                                                                                                                                                                    </v>
          </cell>
          <cell r="C448" t="str">
            <v xml:space="preserve">PAR   </v>
          </cell>
          <cell r="D448">
            <v>1341.39</v>
          </cell>
        </row>
        <row r="449">
          <cell r="A449">
            <v>39615</v>
          </cell>
          <cell r="B449" t="str">
            <v xml:space="preserve">BARRA ANTIPANICO SIMPLES, CEGA EM LADO OPOSTO, COR CINZA                                                                                                                                                                                                                                                                                                                                                                                                                                                  </v>
          </cell>
          <cell r="C449" t="str">
            <v xml:space="preserve">UN    </v>
          </cell>
          <cell r="D449">
            <v>542.04</v>
          </cell>
        </row>
        <row r="450">
          <cell r="A450">
            <v>39620</v>
          </cell>
          <cell r="B450" t="str">
            <v xml:space="preserve">BARRA ANTIPANICO SIMPLES, COM FECHADURA LADO OPOSTO, COR CINZA                                                                                                                                                                                                                                                                                                                                                                                                                                            </v>
          </cell>
          <cell r="C450" t="str">
            <v xml:space="preserve">UN    </v>
          </cell>
          <cell r="D450">
            <v>827.85</v>
          </cell>
        </row>
        <row r="451">
          <cell r="A451">
            <v>39623</v>
          </cell>
          <cell r="B451" t="str">
            <v xml:space="preserve">BARRA ANTIPANICO SIMPLES, PARA PORTA DE VIDRO, COR CINZA                                                                                                                                                                                                                                                                                                                                                                                                                                                  </v>
          </cell>
          <cell r="C451" t="str">
            <v xml:space="preserve">UN    </v>
          </cell>
          <cell r="D451">
            <v>886.7</v>
          </cell>
        </row>
        <row r="452">
          <cell r="A452">
            <v>36207</v>
          </cell>
          <cell r="B452" t="str">
            <v xml:space="preserve">BARRA DE APOIO EM "L", EM ACO INOX POLIDO 70 X 70 CM, DIAMETRO MINIMO 3 CM                                                                                                                                                                                                                                                                                                                                                                                                                                </v>
          </cell>
          <cell r="C452" t="str">
            <v xml:space="preserve">UN    </v>
          </cell>
          <cell r="D452">
            <v>706.8</v>
          </cell>
        </row>
        <row r="453">
          <cell r="A453">
            <v>36209</v>
          </cell>
          <cell r="B453" t="str">
            <v xml:space="preserve">BARRA DE APOIO EM "L", EM ACO INOX POLIDO 80 X 80 CM, DIAMETRO MINIMO 3 CM                                                                                                                                                                                                                                                                                                                                                                                                                                </v>
          </cell>
          <cell r="C453" t="str">
            <v xml:space="preserve">UN    </v>
          </cell>
          <cell r="D453">
            <v>811.16</v>
          </cell>
        </row>
        <row r="454">
          <cell r="A454">
            <v>36210</v>
          </cell>
          <cell r="B454" t="str">
            <v xml:space="preserve">BARRA DE APOIO LATERAL ARTICULADA, COM TRAVA, EM ACO INOX POLIDO, 70 CM, DIAMETRO MINIMO 3 CM                                                                                                                                                                                                                                                                                                                                                                                                             </v>
          </cell>
          <cell r="C454" t="str">
            <v xml:space="preserve">UN    </v>
          </cell>
          <cell r="D454">
            <v>877.65</v>
          </cell>
        </row>
        <row r="455">
          <cell r="A455">
            <v>36204</v>
          </cell>
          <cell r="B455" t="str">
            <v xml:space="preserve">BARRA DE APOIO RETA, EM ACO INOX POLIDO, COMPRIMENTO 60CM, DIAMETRO MINIMO 3 CM                                                                                                                                                                                                                                                                                                                                                                                                                           </v>
          </cell>
          <cell r="C455" t="str">
            <v xml:space="preserve">UN    </v>
          </cell>
          <cell r="D455">
            <v>311.18</v>
          </cell>
        </row>
        <row r="456">
          <cell r="A456">
            <v>36205</v>
          </cell>
          <cell r="B456" t="str">
            <v xml:space="preserve">BARRA DE APOIO RETA, EM ACO INOX POLIDO, COMPRIMENTO 70CM, DIAMETRO MINIMO 3 CM                                                                                                                                                                                                                                                                                                                                                                                                                           </v>
          </cell>
          <cell r="C456" t="str">
            <v xml:space="preserve">UN    </v>
          </cell>
          <cell r="D456">
            <v>345.6</v>
          </cell>
        </row>
        <row r="457">
          <cell r="A457">
            <v>36081</v>
          </cell>
          <cell r="B457" t="str">
            <v xml:space="preserve">BARRA DE APOIO RETA, EM ACO INOX POLIDO, COMPRIMENTO 80CM, DIAMETRO MINIMO 3 CM                                                                                                                                                                                                                                                                                                                                                                                                                           </v>
          </cell>
          <cell r="C457" t="str">
            <v xml:space="preserve">UN    </v>
          </cell>
          <cell r="D457">
            <v>368.49</v>
          </cell>
        </row>
        <row r="458">
          <cell r="A458">
            <v>36206</v>
          </cell>
          <cell r="B458" t="str">
            <v xml:space="preserve">BARRA DE APOIO RETA, EM ACO INOX POLIDO, COMPRIMENTO 90 CM, DIAMETRO MINIMO 3 CM                                                                                                                                                                                                                                                                                                                                                                                                                          </v>
          </cell>
          <cell r="C458" t="str">
            <v xml:space="preserve">UN    </v>
          </cell>
          <cell r="D458">
            <v>386.06</v>
          </cell>
        </row>
        <row r="459">
          <cell r="A459">
            <v>36218</v>
          </cell>
          <cell r="B459" t="str">
            <v xml:space="preserve">BARRA DE APOIO RETA, EM ALUMINIO, COMPRIMENTO 60CM, DIAMETRO MINIMO 3 CM                                                                                                                                                                                                                                                                                                                                                                                                                                  </v>
          </cell>
          <cell r="C459" t="str">
            <v xml:space="preserve">UN    </v>
          </cell>
          <cell r="D459">
            <v>136.26</v>
          </cell>
        </row>
        <row r="460">
          <cell r="A460">
            <v>36220</v>
          </cell>
          <cell r="B460" t="str">
            <v xml:space="preserve">BARRA DE APOIO RETA, EM ALUMINIO, COMPRIMENTO 70CM, DIAMETRO MINIMO 3 CM                                                                                                                                                                                                                                                                                                                                                                                                                                  </v>
          </cell>
          <cell r="C460" t="str">
            <v xml:space="preserve">UN    </v>
          </cell>
          <cell r="D460">
            <v>156.24</v>
          </cell>
        </row>
        <row r="461">
          <cell r="A461">
            <v>36080</v>
          </cell>
          <cell r="B461" t="str">
            <v xml:space="preserve">BARRA DE APOIO RETA, EM ALUMINIO, COMPRIMENTO 80 CM, DIAMETRO MINIMO 3 CM                                                                                                                                                                                                                                                                                                                                                                                                                                 </v>
          </cell>
          <cell r="C461" t="str">
            <v xml:space="preserve">UN    </v>
          </cell>
          <cell r="D461">
            <v>169</v>
          </cell>
        </row>
        <row r="462">
          <cell r="A462">
            <v>36223</v>
          </cell>
          <cell r="B462" t="str">
            <v xml:space="preserve">BARRA DE APOIO RETA, EM ALUMINIO, COMPRIMENTO 90 CM, DIAMETRO MINIMO 3 CM                                                                                                                                                                                                                                                                                                                                                                                                                                 </v>
          </cell>
          <cell r="C462" t="str">
            <v xml:space="preserve">UN    </v>
          </cell>
          <cell r="D462">
            <v>176.97</v>
          </cell>
        </row>
        <row r="463">
          <cell r="A463">
            <v>546</v>
          </cell>
          <cell r="B463" t="str">
            <v xml:space="preserve">BARRA DE FERRO CHATA, RETANGULAR (QUALQUER BITOLA)                                                                                                                                                                                                                                                                                                                                                                                                                                                        </v>
          </cell>
          <cell r="C463" t="str">
            <v xml:space="preserve">KG    </v>
          </cell>
          <cell r="D463">
            <v>14.74</v>
          </cell>
        </row>
        <row r="464">
          <cell r="A464">
            <v>566</v>
          </cell>
          <cell r="B464" t="str">
            <v xml:space="preserve">BARRA DE FERRO CHATO, RETANGULAR, 19,05 MM X 3,17 MM (L X E), 0,47 KG/M                                                                                                                                                                                                                                                                                                                                                                                                                                   </v>
          </cell>
          <cell r="C464" t="str">
            <v xml:space="preserve">M     </v>
          </cell>
          <cell r="D464">
            <v>6.99</v>
          </cell>
        </row>
        <row r="465">
          <cell r="A465">
            <v>565</v>
          </cell>
          <cell r="B465" t="str">
            <v xml:space="preserve">BARRA DE FERRO CHATO, RETANGULAR, 25,4 MM X 4,76 MM (L X E), 1,73 KG/M                                                                                                                                                                                                                                                                                                                                                                                                                                    </v>
          </cell>
          <cell r="C465" t="str">
            <v xml:space="preserve">M     </v>
          </cell>
          <cell r="D465">
            <v>25.5</v>
          </cell>
        </row>
        <row r="466">
          <cell r="A466">
            <v>555</v>
          </cell>
          <cell r="B466" t="str">
            <v xml:space="preserve">BARRA DE FERRO CHATO, RETANGULAR, 25,4 MM X 6,35 MM (L X E), 1,2265 KG/M                                                                                                                                                                                                                                                                                                                                                                                                                                  </v>
          </cell>
          <cell r="C466" t="str">
            <v xml:space="preserve">M     </v>
          </cell>
          <cell r="D466">
            <v>18.07</v>
          </cell>
        </row>
        <row r="467">
          <cell r="A467">
            <v>557</v>
          </cell>
          <cell r="B467" t="str">
            <v xml:space="preserve">BARRA DE FERRO CHATO, RETANGULAR, 38,1 MM X 12,7 MM (L X E), 3,79 KG/M                                                                                                                                                                                                                                                                                                                                                                                                                                    </v>
          </cell>
          <cell r="C467" t="str">
            <v xml:space="preserve">M     </v>
          </cell>
          <cell r="D467">
            <v>56.71</v>
          </cell>
        </row>
        <row r="468">
          <cell r="A468">
            <v>552</v>
          </cell>
          <cell r="B468" t="str">
            <v xml:space="preserve">BARRA DE FERRO CHATO, RETANGULAR, 38,1 MM X 6,35 MM (L X E), 1,89 KG/M                                                                                                                                                                                                                                                                                                                                                                                                                                    </v>
          </cell>
          <cell r="C468" t="str">
            <v xml:space="preserve">M     </v>
          </cell>
          <cell r="D468">
            <v>28.14</v>
          </cell>
        </row>
        <row r="469">
          <cell r="A469">
            <v>563</v>
          </cell>
          <cell r="B469" t="str">
            <v xml:space="preserve">BARRA DE FERRO CHATO, RETANGULAR, 38,1 MM X 9,53 MM (L X E), 2,84 KG/M                                                                                                                                                                                                                                                                                                                                                                                                                                    </v>
          </cell>
          <cell r="C469" t="str">
            <v xml:space="preserve">M     </v>
          </cell>
          <cell r="D469">
            <v>42.28</v>
          </cell>
        </row>
        <row r="470">
          <cell r="A470">
            <v>549</v>
          </cell>
          <cell r="B470" t="str">
            <v xml:space="preserve">BARRA DE FERRO CHATO, RETANGULAR, 50,8 MM X 12,7 MM (L X E), 5,06 KG/M                                                                                                                                                                                                                                                                                                                                                                                                                                    </v>
          </cell>
          <cell r="C470" t="str">
            <v xml:space="preserve">M     </v>
          </cell>
          <cell r="D470">
            <v>76.099999999999994</v>
          </cell>
        </row>
        <row r="471">
          <cell r="A471">
            <v>551</v>
          </cell>
          <cell r="B471" t="str">
            <v xml:space="preserve">BARRA DE FERRO CHATO, RETANGULAR, 50,8 MM X 25,4 MM (L X E), 10,12 KG/M                                                                                                                                                                                                                                                                                                                                                                                                                                   </v>
          </cell>
          <cell r="C471" t="str">
            <v xml:space="preserve">M     </v>
          </cell>
          <cell r="D471">
            <v>150.69</v>
          </cell>
        </row>
        <row r="472">
          <cell r="A472">
            <v>559</v>
          </cell>
          <cell r="B472" t="str">
            <v xml:space="preserve">BARRA DE FERRO CHATO, RETANGULAR, 50,8 MM X 6,35 MM (L X E), 2,53 KG/M                                                                                                                                                                                                                                                                                                                                                                                                                                    </v>
          </cell>
          <cell r="C472" t="str">
            <v xml:space="preserve">M     </v>
          </cell>
          <cell r="D472">
            <v>37.67</v>
          </cell>
        </row>
        <row r="473">
          <cell r="A473">
            <v>560</v>
          </cell>
          <cell r="B473" t="str">
            <v xml:space="preserve">BARRA DE FERRO CHATO, RETANGULAR, 50,8 MM X 7,94 MM (L X E), 3,162 KG/M                                                                                                                                                                                                                                                                                                                                                                                                                                   </v>
          </cell>
          <cell r="C473" t="str">
            <v xml:space="preserve">M     </v>
          </cell>
          <cell r="D473">
            <v>47.13</v>
          </cell>
        </row>
        <row r="474">
          <cell r="A474">
            <v>547</v>
          </cell>
          <cell r="B474" t="str">
            <v xml:space="preserve">BARRA DE FERRO CHATO, RETANGULAR, 50,8 MM X 9,53 MM (L X E), 3,79KG/M                                                                                                                                                                                                                                                                                                                                                                                                                                     </v>
          </cell>
          <cell r="C474" t="str">
            <v xml:space="preserve">M     </v>
          </cell>
          <cell r="D474">
            <v>56.43</v>
          </cell>
        </row>
        <row r="475">
          <cell r="A475">
            <v>38127</v>
          </cell>
          <cell r="B475" t="str">
            <v xml:space="preserve">BASE DE MISTURADOR MONOCOMANDO PARA CHUVEIRO, DE PAREDE (NAO INCLUI ACABAMENTOS)                                                                                                                                                                                                                                                                                                                                                                                                                          </v>
          </cell>
          <cell r="C475" t="str">
            <v xml:space="preserve">UN    </v>
          </cell>
          <cell r="D475">
            <v>413.19</v>
          </cell>
        </row>
        <row r="476">
          <cell r="A476">
            <v>38060</v>
          </cell>
          <cell r="B476" t="str">
            <v xml:space="preserve">BASE PARA MASTRO DE PARA-RAIOS DIAMETRO NOMINAL 1 1/2"                                                                                                                                                                                                                                                                                                                                                                                                                                                    </v>
          </cell>
          <cell r="C476" t="str">
            <v xml:space="preserve">UN    </v>
          </cell>
          <cell r="D476">
            <v>57.8</v>
          </cell>
        </row>
        <row r="477">
          <cell r="A477">
            <v>10956</v>
          </cell>
          <cell r="B477" t="str">
            <v xml:space="preserve">BASE PARA MASTRO DE PARA-RAIOS DIAMETRO NOMINAL 2"                                                                                                                                                                                                                                                                                                                                                                                                                                                        </v>
          </cell>
          <cell r="C477" t="str">
            <v xml:space="preserve">UN    </v>
          </cell>
          <cell r="D477">
            <v>63.39</v>
          </cell>
        </row>
        <row r="478">
          <cell r="A478">
            <v>39380</v>
          </cell>
          <cell r="B478" t="str">
            <v xml:space="preserve">BASE PARA RELE COM SUPORTE METALICO                                                                                                                                                                                                                                                                                                                                                                                                                                                                       </v>
          </cell>
          <cell r="C478" t="str">
            <v xml:space="preserve">UN    </v>
          </cell>
          <cell r="D478">
            <v>30.97</v>
          </cell>
        </row>
        <row r="479">
          <cell r="A479">
            <v>44172</v>
          </cell>
          <cell r="B479" t="str">
            <v xml:space="preserve">BASTIDOR PARA BLOCO M10                                                                                                                                                                                                                                                                                                                                                                                                                                                                                   </v>
          </cell>
          <cell r="C479" t="str">
            <v xml:space="preserve">UN    </v>
          </cell>
          <cell r="D479">
            <v>5.39</v>
          </cell>
        </row>
        <row r="480">
          <cell r="A480">
            <v>37597</v>
          </cell>
          <cell r="B480" t="str">
            <v xml:space="preserve">BATE-ESTACAS POR GRAVIDADE, POTENCIA160 HP, PESO DO MARTELO ATE 3 TONELADAS                                                                                                                                                                                                                                                                                                                                                                                                                               </v>
          </cell>
          <cell r="C480" t="str">
            <v xml:space="preserve">UN    </v>
          </cell>
          <cell r="D480">
            <v>578187.5</v>
          </cell>
        </row>
        <row r="481">
          <cell r="A481">
            <v>183</v>
          </cell>
          <cell r="B481" t="str">
            <v xml:space="preserve">BATENTE / PORTAL / ADUELA / MARCO EM MADEIRA MACICA COM REBAIXO, E = *3* CM, L = *14* CM, PARA PORTAS DE  GIRO DE *60 CM A 120* CM  X *210* CM, CEDRINHO / ANGELIM COMERCIAL / TAURI / CURUPIXA / PEROBA / CUMARU OU EQUIVALENTE DA REGIAO (NAO INCLUI ALIZARES)                                                                                                                                                                                                                                          </v>
          </cell>
          <cell r="C481" t="str">
            <v xml:space="preserve">JG    </v>
          </cell>
          <cell r="D481">
            <v>131</v>
          </cell>
        </row>
        <row r="482">
          <cell r="A482">
            <v>184</v>
          </cell>
          <cell r="B482" t="str">
            <v xml:space="preserve">BATENTE / PORTAL / ADUELA / MARCO EM MADEIRA MACICA COM REBAIXO, E = *3* CM, L = *14* CM, PARA PORTAS DE  GIRO DE *60 CM A 120* CM  X *210* CM, PINUS / EUCALIPTO / VIROLA OU EQUIVALENTE DA REGIAO (NAO INCLUI ALIZARES)                                                                                                                                                                                                                                                                                 </v>
          </cell>
          <cell r="C482" t="str">
            <v xml:space="preserve">JG    </v>
          </cell>
          <cell r="D482">
            <v>81.13</v>
          </cell>
        </row>
        <row r="483">
          <cell r="A483">
            <v>181</v>
          </cell>
          <cell r="B483" t="str">
            <v xml:space="preserve">BATENTE / PORTAL / ADUELA / MARCO EM MADEIRA MACICA COM REBAIXO, E = *3* CM, L = *16* CM, PARA PORTAS DE  GIRO DE *60 CM A 120* CM  X *210* CM, CEDRINHO / ANGELIM COMERCIAL / TAURI / CURUPIXA / PEROBA / CUMARU OU EQUIVALENTE DA REGIAO (NAO INCLUI ALIZARES)                                                                                                                                                                                                                                          </v>
          </cell>
          <cell r="C483" t="str">
            <v xml:space="preserve">JG    </v>
          </cell>
          <cell r="D483">
            <v>174.94</v>
          </cell>
        </row>
        <row r="484">
          <cell r="A484">
            <v>20001</v>
          </cell>
          <cell r="B484" t="str">
            <v xml:space="preserve">BATENTE / PORTAL / ADUELA / MARCO EM MADEIRA MACICA COM REBAIXO, E = *3* CM, L = *16* CM, PARA PORTAS DE  GIRO DE *60 CM A 120* CM  X *210* CM, PINUS / EUCALIPTO / VIROLA OU EQUIVALENTE DA REGIAO (NAO INCLUI ALIZARES)                                                                                                                                                                                                                                                                                 </v>
          </cell>
          <cell r="C484" t="str">
            <v xml:space="preserve">JG    </v>
          </cell>
          <cell r="D484">
            <v>101.41</v>
          </cell>
        </row>
        <row r="485">
          <cell r="A485">
            <v>39837</v>
          </cell>
          <cell r="B485" t="str">
            <v xml:space="preserve">BATENTE/PORTAL/ADUELA/MARCO, EM MDF/PVC WOOD/POLIESTIRENO OU MADEIRA LAMINADA, L = *9,0* CM COM GUARNICAO REGULAVEL 2 FACES = *35* MM, PRIMER                                                                                                                                                                                                                                                                                                                                                             </v>
          </cell>
          <cell r="C485" t="str">
            <v xml:space="preserve">JG    </v>
          </cell>
          <cell r="D485">
            <v>467.17</v>
          </cell>
        </row>
        <row r="486">
          <cell r="A486">
            <v>43366</v>
          </cell>
          <cell r="B486" t="str">
            <v xml:space="preserve">BENTONITA, ARGILA CONSTITUIDA POR  MONTMORILONITA                                                                                                                                                                                                                                                                                                                                                                                                                                                         </v>
          </cell>
          <cell r="C486" t="str">
            <v xml:space="preserve">KG    </v>
          </cell>
          <cell r="D486">
            <v>1.58</v>
          </cell>
        </row>
        <row r="487">
          <cell r="A487">
            <v>10535</v>
          </cell>
          <cell r="B487" t="str">
            <v xml:space="preserve">BETONEIRA CAPACIDADE NOMINAL 400 L, CAPACIDADE DE MISTURA  280 L, MOTOR ELETRICO TRIFASICO 220/380 V POTENCIA 2 CV, SEM CARREGADOR                                                                                                                                                                                                                                                                                                                                                                        </v>
          </cell>
          <cell r="C487" t="str">
            <v xml:space="preserve">UN    </v>
          </cell>
          <cell r="D487">
            <v>5487.25</v>
          </cell>
        </row>
        <row r="488">
          <cell r="A488">
            <v>10537</v>
          </cell>
          <cell r="B488" t="str">
            <v xml:space="preserve">BETONEIRA CAPACIDADE NOMINAL 400 L, CAPACIDADE DE MISTURA 310 L, MOTOR A DIESEL POTENCIA 5 CV, SEM CARREGADOR                                                                                                                                                                                                                                                                                                                                                                                             </v>
          </cell>
          <cell r="C488" t="str">
            <v xml:space="preserve">UN    </v>
          </cell>
          <cell r="D488">
            <v>7483.12</v>
          </cell>
        </row>
        <row r="489">
          <cell r="A489">
            <v>13891</v>
          </cell>
          <cell r="B489" t="str">
            <v xml:space="preserve">BETONEIRA CAPACIDADE NOMINAL 400 L, CAPACIDADE DE MISTURA 310 L, MOTOR A GASOLINA POTENCIA 5,5 CV, SEM CARREGADOR                                                                                                                                                                                                                                                                                                                                                                                         </v>
          </cell>
          <cell r="C489" t="str">
            <v xml:space="preserve">UN    </v>
          </cell>
          <cell r="D489">
            <v>6863.71</v>
          </cell>
        </row>
        <row r="490">
          <cell r="A490">
            <v>44492</v>
          </cell>
          <cell r="B490" t="str">
            <v xml:space="preserve">BETONEIRA CAPACIDADE NOMINAL 600 L, CAPACIDADE DE MISTURA 440 L, MOTOR A GASOLINA POTENCIA 10 HP, COM  CARREGADOR                                                                                                                                                                                                                                                                                                                                                                                         </v>
          </cell>
          <cell r="C490" t="str">
            <v xml:space="preserve">UN    </v>
          </cell>
          <cell r="D490">
            <v>29854.35</v>
          </cell>
        </row>
        <row r="491">
          <cell r="A491">
            <v>36396</v>
          </cell>
          <cell r="B491" t="str">
            <v xml:space="preserve">BETONEIRA, CAPACIDADE NOMINAL 400 L, CAPACIDADE DE MISTURA 310L, MOTOR ELETRICO TRIFASICO 220/380V POTENCIA 2 CV, SEM CARREGADOR                                                                                                                                                                                                                                                                                                                                                                          </v>
          </cell>
          <cell r="C491" t="str">
            <v xml:space="preserve">UN    </v>
          </cell>
          <cell r="D491">
            <v>6277.78</v>
          </cell>
        </row>
        <row r="492">
          <cell r="A492">
            <v>36397</v>
          </cell>
          <cell r="B492" t="str">
            <v xml:space="preserve">BETONEIRA, CAPACIDADE NOMINAL 600 L, CAPACIDADE DE MISTURA  360L, MOTOR ELETRICO TRIFASICO 220/380V, POTENCIA 4CV, EXCLUSO CARREGADOR                                                                                                                                                                                                                                                                                                                                                                     </v>
          </cell>
          <cell r="C492" t="str">
            <v xml:space="preserve">UN    </v>
          </cell>
          <cell r="D492">
            <v>22321.01</v>
          </cell>
        </row>
        <row r="493">
          <cell r="A493">
            <v>36398</v>
          </cell>
          <cell r="B493" t="str">
            <v xml:space="preserve">BETONEIRA, CAPACIDADE NOMINAL 600 L, CAPACIDADE DE MISTURA 440 L, MOTOR A DIESEL POTENCIA 10 CV, COM CARREGADOR                                                                                                                                                                                                                                                                                                                                                                                           </v>
          </cell>
          <cell r="C493" t="str">
            <v xml:space="preserve">UN    </v>
          </cell>
          <cell r="D493">
            <v>27129.33</v>
          </cell>
        </row>
        <row r="494">
          <cell r="A494">
            <v>647</v>
          </cell>
          <cell r="B494" t="str">
            <v xml:space="preserve">BLASTER, DINAMITADOR OU CABO DE FOGO                                                                                                                                                                                                                                                                                                                                                                                                                                                                      </v>
          </cell>
          <cell r="C494" t="str">
            <v xml:space="preserve">H     </v>
          </cell>
          <cell r="D494">
            <v>12.24</v>
          </cell>
        </row>
        <row r="495">
          <cell r="A495">
            <v>40920</v>
          </cell>
          <cell r="B495" t="str">
            <v xml:space="preserve">BLASTER, DINAMITADOR OU CABO DE FOGO (MENSALISTA)                                                                                                                                                                                                                                                                                                                                                                                                                                                         </v>
          </cell>
          <cell r="C495" t="str">
            <v xml:space="preserve">MES   </v>
          </cell>
          <cell r="D495">
            <v>2164.02</v>
          </cell>
        </row>
        <row r="496">
          <cell r="A496">
            <v>715</v>
          </cell>
          <cell r="B496" t="str">
            <v xml:space="preserve">BLOCO / TIJOLO DE VIDRO INCOLOR, CANELADO / ONDULADO, *19 X 19 X 8* CM (A X L X E)                                                                                                                                                                                                                                                                                                                                                                                                                        </v>
          </cell>
          <cell r="C496" t="str">
            <v xml:space="preserve">UN    </v>
          </cell>
          <cell r="D496">
            <v>25</v>
          </cell>
        </row>
        <row r="497">
          <cell r="A497">
            <v>716</v>
          </cell>
          <cell r="B497" t="str">
            <v xml:space="preserve">BLOCO / TIJOLO DE VIDRO INCOLOR, XADREZ, *20 X 20 X 10* CM (A X L X E)                                                                                                                                                                                                                                                                                                                                                                                                                                    </v>
          </cell>
          <cell r="C497" t="str">
            <v xml:space="preserve">UN    </v>
          </cell>
          <cell r="D497">
            <v>28.27</v>
          </cell>
        </row>
        <row r="498">
          <cell r="A498">
            <v>38783</v>
          </cell>
          <cell r="B498" t="str">
            <v xml:space="preserve">BLOCO CERAMICO / TIJOLO VAZADO PARA ALVENARIA DE VEDACAO, FUROS NA HORIZONTAL, 11,5 X 19 X 19 CM (NBR 15270)                                                                                                                                                                                                                                                                                                                                                                                              </v>
          </cell>
          <cell r="C498" t="str">
            <v xml:space="preserve">UN    </v>
          </cell>
          <cell r="D498">
            <v>1.24</v>
          </cell>
        </row>
        <row r="499">
          <cell r="A499">
            <v>37593</v>
          </cell>
          <cell r="B499" t="str">
            <v xml:space="preserve">BLOCO CERAMICO / TIJOLO VAZADO PARA ALVENARIA DE VEDACAO, FUROS NA VERTICAL, 14 X 19 X 39 CM (NBR 15270)                                                                                                                                                                                                                                                                                                                                                                                                  </v>
          </cell>
          <cell r="C499" t="str">
            <v xml:space="preserve">UN    </v>
          </cell>
          <cell r="D499">
            <v>3.05</v>
          </cell>
        </row>
        <row r="500">
          <cell r="A500">
            <v>37594</v>
          </cell>
          <cell r="B500" t="str">
            <v xml:space="preserve">BLOCO CERAMICO / TIJOLO VAZADO PARA ALVENARIA DE VEDACAO, FUROS NA VERTICAL, 19 X 19 X 39 CM (NBR 15270)                                                                                                                                                                                                                                                                                                                                                                                                  </v>
          </cell>
          <cell r="C500" t="str">
            <v xml:space="preserve">UN    </v>
          </cell>
          <cell r="D500">
            <v>3.8</v>
          </cell>
        </row>
        <row r="501">
          <cell r="A501">
            <v>37592</v>
          </cell>
          <cell r="B501" t="str">
            <v xml:space="preserve">BLOCO CERAMICO / TIJOLO VAZADO PARA ALVENARIA DE VEDACAO, FUROS NA VERTICAL,, 9 X 19 X 39 CM (NBR 15270)                                                                                                                                                                                                                                                                                                                                                                                                  </v>
          </cell>
          <cell r="C501" t="str">
            <v xml:space="preserve">UN    </v>
          </cell>
          <cell r="D501">
            <v>2.4</v>
          </cell>
        </row>
        <row r="502">
          <cell r="A502">
            <v>7270</v>
          </cell>
          <cell r="B502" t="str">
            <v xml:space="preserve">BLOCO CERAMICO / TIJOLO VAZADO PARA ALVENARIA DE VEDACAO, 4 FUROS NA HORIZONTAL, DE 9 X 9 X 19 CM (L X A X C)                                                                                                                                                                                                                                                                                                                                                                                             </v>
          </cell>
          <cell r="C502" t="str">
            <v xml:space="preserve">UN    </v>
          </cell>
          <cell r="D502">
            <v>1.07</v>
          </cell>
        </row>
        <row r="503">
          <cell r="A503">
            <v>7267</v>
          </cell>
          <cell r="B503" t="str">
            <v xml:space="preserve">BLOCO CERAMICO / TIJOLO VAZADO PARA ALVENARIA DE VEDACAO, 6 FUROS NA HORIZONTAL, 9 X 14 X 19 CM (L X A X C)                                                                                                                                                                                                                                                                                                                                                                                               </v>
          </cell>
          <cell r="C503" t="str">
            <v xml:space="preserve">UN    </v>
          </cell>
          <cell r="D503">
            <v>0.84</v>
          </cell>
        </row>
        <row r="504">
          <cell r="A504">
            <v>7271</v>
          </cell>
          <cell r="B504" t="str">
            <v xml:space="preserve">BLOCO CERAMICO / TIJOLO VAZADO PARA ALVENARIA DE VEDACAO, 8 FUROS NA HORIZONTAL, DE 9 X 19 X 19 CM (L XA X C)                                                                                                                                                                                                                                                                                                                                                                                             </v>
          </cell>
          <cell r="C504" t="str">
            <v xml:space="preserve">UN    </v>
          </cell>
          <cell r="D504">
            <v>0.93</v>
          </cell>
        </row>
        <row r="505">
          <cell r="A505">
            <v>7268</v>
          </cell>
          <cell r="B505" t="str">
            <v xml:space="preserve">BLOCO CERAMICO / TIJOLO VAZADO PARA ALVENARIA DE VEDACAO, 8 FUROS NA HORIZONTAL, 9 X 19 X 29 CM (L X A X C)                                                                                                                                                                                                                                                                                                                                                                                               </v>
          </cell>
          <cell r="C505" t="str">
            <v xml:space="preserve">UN    </v>
          </cell>
          <cell r="D505">
            <v>1.29</v>
          </cell>
        </row>
        <row r="506">
          <cell r="A506">
            <v>34556</v>
          </cell>
          <cell r="B506" t="str">
            <v xml:space="preserve">BLOCO DE CONCRETO ESTRUTURAL 14 X 19 X 29 CM, FBK 10 MPA (NBR 6136)                                                                                                                                                                                                                                                                                                                                                                                                                                       </v>
          </cell>
          <cell r="C506" t="str">
            <v xml:space="preserve">UN    </v>
          </cell>
          <cell r="D506">
            <v>4.34</v>
          </cell>
        </row>
        <row r="507">
          <cell r="A507">
            <v>37873</v>
          </cell>
          <cell r="B507" t="str">
            <v xml:space="preserve">BLOCO DE CONCRETO ESTRUTURAL 14 X 19 X 29 CM, FBK 12 MPA (NBR 6136)                                                                                                                                                                                                                                                                                                                                                                                                                                       </v>
          </cell>
          <cell r="C507" t="str">
            <v xml:space="preserve">UN    </v>
          </cell>
          <cell r="D507">
            <v>4.41</v>
          </cell>
        </row>
        <row r="508">
          <cell r="A508">
            <v>34564</v>
          </cell>
          <cell r="B508" t="str">
            <v xml:space="preserve">BLOCO DE CONCRETO ESTRUTURAL 14 X 19 X 29 CM, FBK 14 MPA (NBR 6136)                                                                                                                                                                                                                                                                                                                                                                                                                                       </v>
          </cell>
          <cell r="C508" t="str">
            <v xml:space="preserve">UN    </v>
          </cell>
          <cell r="D508">
            <v>4.62</v>
          </cell>
        </row>
        <row r="509">
          <cell r="A509">
            <v>34565</v>
          </cell>
          <cell r="B509" t="str">
            <v xml:space="preserve">BLOCO DE CONCRETO ESTRUTURAL 14 X 19 X 29 CM, FBK 16 MPA (NBR 6136)                                                                                                                                                                                                                                                                                                                                                                                                                                       </v>
          </cell>
          <cell r="C509" t="str">
            <v xml:space="preserve">UN    </v>
          </cell>
          <cell r="D509">
            <v>4.8899999999999997</v>
          </cell>
        </row>
        <row r="510">
          <cell r="A510">
            <v>38590</v>
          </cell>
          <cell r="B510" t="str">
            <v xml:space="preserve">BLOCO DE CONCRETO ESTRUTURAL 14 X 19 X 29 CM, FBK 4,5 MPA (NBR 6136)                                                                                                                                                                                                                                                                                                                                                                                                                                      </v>
          </cell>
          <cell r="C510" t="str">
            <v xml:space="preserve">UN    </v>
          </cell>
          <cell r="D510">
            <v>3.61</v>
          </cell>
        </row>
        <row r="511">
          <cell r="A511">
            <v>34566</v>
          </cell>
          <cell r="B511" t="str">
            <v xml:space="preserve">BLOCO DE CONCRETO ESTRUTURAL 14 X 19 X 29 CM, FBK 6 MPA (NBR 6136)                                                                                                                                                                                                                                                                                                                                                                                                                                        </v>
          </cell>
          <cell r="C511" t="str">
            <v xml:space="preserve">UN    </v>
          </cell>
          <cell r="D511">
            <v>3.8</v>
          </cell>
        </row>
        <row r="512">
          <cell r="A512">
            <v>34567</v>
          </cell>
          <cell r="B512" t="str">
            <v xml:space="preserve">BLOCO DE CONCRETO ESTRUTURAL 14 X 19 X 29 CM, FBK 8 MPA (NBR 6136)                                                                                                                                                                                                                                                                                                                                                                                                                                        </v>
          </cell>
          <cell r="C512" t="str">
            <v xml:space="preserve">UN    </v>
          </cell>
          <cell r="D512">
            <v>4.0199999999999996</v>
          </cell>
        </row>
        <row r="513">
          <cell r="A513">
            <v>38591</v>
          </cell>
          <cell r="B513" t="str">
            <v xml:space="preserve">BLOCO DE CONCRETO ESTRUTURAL 14 X 19 X 34 CM, FBK 4,5 MPA (NBR 6136)                                                                                                                                                                                                                                                                                                                                                                                                                                      </v>
          </cell>
          <cell r="C513" t="str">
            <v xml:space="preserve">UN    </v>
          </cell>
          <cell r="D513">
            <v>3.65</v>
          </cell>
        </row>
        <row r="514">
          <cell r="A514">
            <v>34568</v>
          </cell>
          <cell r="B514" t="str">
            <v xml:space="preserve">BLOCO DE CONCRETO ESTRUTURAL 14 X 19 X 39 CM, FBK 10 MPA (NBR 6136)                                                                                                                                                                                                                                                                                                                                                                                                                                       </v>
          </cell>
          <cell r="C514" t="str">
            <v xml:space="preserve">UN    </v>
          </cell>
          <cell r="D514">
            <v>4.76</v>
          </cell>
        </row>
        <row r="515">
          <cell r="A515">
            <v>34569</v>
          </cell>
          <cell r="B515" t="str">
            <v xml:space="preserve">BLOCO DE CONCRETO ESTRUTURAL 14 X 19 X 39 CM, FBK 12 MPA (NBR 6136)                                                                                                                                                                                                                                                                                                                                                                                                                                       </v>
          </cell>
          <cell r="C515" t="str">
            <v xml:space="preserve">UN    </v>
          </cell>
          <cell r="D515">
            <v>4.8899999999999997</v>
          </cell>
        </row>
        <row r="516">
          <cell r="A516">
            <v>34570</v>
          </cell>
          <cell r="B516" t="str">
            <v xml:space="preserve">BLOCO DE CONCRETO ESTRUTURAL 14 X 19 X 39 CM, FBK 14 MPA (NBR 6136)                                                                                                                                                                                                                                                                                                                                                                                                                                       </v>
          </cell>
          <cell r="C516" t="str">
            <v xml:space="preserve">UN    </v>
          </cell>
          <cell r="D516">
            <v>5.31</v>
          </cell>
        </row>
        <row r="517">
          <cell r="A517">
            <v>25070</v>
          </cell>
          <cell r="B517" t="str">
            <v xml:space="preserve">BLOCO DE CONCRETO ESTRUTURAL 14 X 19 X 39 CM, FBK 4,5 MPA (NBR 6136)                                                                                                                                                                                                                                                                                                                                                                                                                                      </v>
          </cell>
          <cell r="C517" t="str">
            <v xml:space="preserve">UN    </v>
          </cell>
          <cell r="D517">
            <v>3.99</v>
          </cell>
        </row>
        <row r="518">
          <cell r="A518">
            <v>34571</v>
          </cell>
          <cell r="B518" t="str">
            <v xml:space="preserve">BLOCO DE CONCRETO ESTRUTURAL 14 X 19 X 39 CM, FBK 6 MPA (NBR 6136)                                                                                                                                                                                                                                                                                                                                                                                                                                        </v>
          </cell>
          <cell r="C518" t="str">
            <v xml:space="preserve">UN    </v>
          </cell>
          <cell r="D518">
            <v>4.03</v>
          </cell>
        </row>
        <row r="519">
          <cell r="A519">
            <v>34573</v>
          </cell>
          <cell r="B519" t="str">
            <v xml:space="preserve">BLOCO DE CONCRETO ESTRUTURAL 14 X 19 X 39 CM, FBK 8 MPA (NBR 6136)                                                                                                                                                                                                                                                                                                                                                                                                                                        </v>
          </cell>
          <cell r="C519" t="str">
            <v xml:space="preserve">UN    </v>
          </cell>
          <cell r="D519">
            <v>4.24</v>
          </cell>
        </row>
        <row r="520">
          <cell r="A520">
            <v>37107</v>
          </cell>
          <cell r="B520" t="str">
            <v xml:space="preserve">BLOCO DE CONCRETO ESTRUTURAL 14 X 19 X 39, FCK 16 MPA (NBR 6136)                                                                                                                                                                                                                                                                                                                                                                                                                                          </v>
          </cell>
          <cell r="C520" t="str">
            <v xml:space="preserve">UN    </v>
          </cell>
          <cell r="D520">
            <v>5.6</v>
          </cell>
        </row>
        <row r="521">
          <cell r="A521">
            <v>34576</v>
          </cell>
          <cell r="B521" t="str">
            <v xml:space="preserve">BLOCO DE CONCRETO ESTRUTURAL 19 X 19 X 39 CM, FBK 10 MPA (NBR 6136)                                                                                                                                                                                                                                                                                                                                                                                                                                       </v>
          </cell>
          <cell r="C521" t="str">
            <v xml:space="preserve">UN    </v>
          </cell>
          <cell r="D521">
            <v>6.19</v>
          </cell>
        </row>
        <row r="522">
          <cell r="A522">
            <v>34577</v>
          </cell>
          <cell r="B522" t="str">
            <v xml:space="preserve">BLOCO DE CONCRETO ESTRUTURAL 19 X 19 X 39 CM, FBK 12 MPA (NBR 6136)                                                                                                                                                                                                                                                                                                                                                                                                                                       </v>
          </cell>
          <cell r="C522" t="str">
            <v xml:space="preserve">UN    </v>
          </cell>
          <cell r="D522">
            <v>6.45</v>
          </cell>
        </row>
        <row r="523">
          <cell r="A523">
            <v>34578</v>
          </cell>
          <cell r="B523" t="str">
            <v xml:space="preserve">BLOCO DE CONCRETO ESTRUTURAL 19 X 19 X 39 CM, FBK 14 MPA (NBR 6136)                                                                                                                                                                                                                                                                                                                                                                                                                                       </v>
          </cell>
          <cell r="C523" t="str">
            <v xml:space="preserve">UN    </v>
          </cell>
          <cell r="D523">
            <v>7</v>
          </cell>
        </row>
        <row r="524">
          <cell r="A524">
            <v>34579</v>
          </cell>
          <cell r="B524" t="str">
            <v xml:space="preserve">BLOCO DE CONCRETO ESTRUTURAL 19 X 19 X 39 CM, FBK 16 MPA (NBR 6136)                                                                                                                                                                                                                                                                                                                                                                                                                                       </v>
          </cell>
          <cell r="C524" t="str">
            <v xml:space="preserve">UN    </v>
          </cell>
          <cell r="D524">
            <v>7.46</v>
          </cell>
        </row>
        <row r="525">
          <cell r="A525">
            <v>25067</v>
          </cell>
          <cell r="B525" t="str">
            <v xml:space="preserve">BLOCO DE CONCRETO ESTRUTURAL 19 X 19 X 39 CM, FBK 4,5 MPA (NBR 6136)                                                                                                                                                                                                                                                                                                                                                                                                                                      </v>
          </cell>
          <cell r="C525" t="str">
            <v xml:space="preserve">UN    </v>
          </cell>
          <cell r="D525">
            <v>5</v>
          </cell>
        </row>
        <row r="526">
          <cell r="A526">
            <v>34580</v>
          </cell>
          <cell r="B526" t="str">
            <v xml:space="preserve">BLOCO DE CONCRETO ESTRUTURAL 19 X 19 X 39 CM, FBK 8 MPA (NBR 6136)                                                                                                                                                                                                                                                                                                                                                                                                                                        </v>
          </cell>
          <cell r="C526" t="str">
            <v xml:space="preserve">UN    </v>
          </cell>
          <cell r="D526">
            <v>5.58</v>
          </cell>
        </row>
        <row r="527">
          <cell r="A527">
            <v>25071</v>
          </cell>
          <cell r="B527" t="str">
            <v xml:space="preserve">BLOCO DE CONCRETO ESTRUTURAL 9 X 19 X 39 CM, FBK 4,5 MPA (NBR 6136)                                                                                                                                                                                                                                                                                                                                                                                                                                       </v>
          </cell>
          <cell r="C527" t="str">
            <v xml:space="preserve">UN    </v>
          </cell>
          <cell r="D527">
            <v>2.78</v>
          </cell>
        </row>
        <row r="528">
          <cell r="A528">
            <v>44171</v>
          </cell>
          <cell r="B528" t="str">
            <v xml:space="preserve">BLOCO DE ENGATE RAPIDO PARA BASTIDOR TIPO M10                                                                                                                                                                                                                                                                                                                                                                                                                                                             </v>
          </cell>
          <cell r="C528" t="str">
            <v xml:space="preserve">UN    </v>
          </cell>
          <cell r="D528">
            <v>15.4</v>
          </cell>
        </row>
        <row r="529">
          <cell r="A529">
            <v>38395</v>
          </cell>
          <cell r="B529" t="str">
            <v xml:space="preserve">BLOCO DE ESPUMA MULTIUSO *23 X 13 X 8* CM                                                                                                                                                                                                                                                                                                                                                                                                                                                                 </v>
          </cell>
          <cell r="C529" t="str">
            <v xml:space="preserve">UN    </v>
          </cell>
          <cell r="D529">
            <v>9.92</v>
          </cell>
        </row>
        <row r="530">
          <cell r="A530">
            <v>34583</v>
          </cell>
          <cell r="B530" t="str">
            <v xml:space="preserve">BLOCO DE GESSO COMPACTO / MACICO, BRANCO, E = 10 CM, DIMENSOES *67 X 50* CM                                                                                                                                                                                                                                                                                                                                                                                                                               </v>
          </cell>
          <cell r="C530" t="str">
            <v xml:space="preserve">M2    </v>
          </cell>
          <cell r="D530">
            <v>72.040000000000006</v>
          </cell>
        </row>
        <row r="531">
          <cell r="A531">
            <v>34584</v>
          </cell>
          <cell r="B531" t="str">
            <v xml:space="preserve">BLOCO DE GESSO VAZADO, BRANCO, E = *7* CM, DIMENSOES *67 X 50* CM                                                                                                                                                                                                                                                                                                                                                                                                                                         </v>
          </cell>
          <cell r="C531" t="str">
            <v xml:space="preserve">M2    </v>
          </cell>
          <cell r="D531">
            <v>52.83</v>
          </cell>
        </row>
        <row r="532">
          <cell r="A532">
            <v>709</v>
          </cell>
          <cell r="B532" t="str">
            <v xml:space="preserve">BLOCO DE POLIETILENO ALTA DENSIDADE, *27* X *30* X *100* CM, ACOMPANHADOS PLACAS  TERMINAIS  E LONGARINAS, PARA FUNDO DE FILTRO                                                                                                                                                                                                                                                                                                                                                                           </v>
          </cell>
          <cell r="C532" t="str">
            <v xml:space="preserve">M2    </v>
          </cell>
          <cell r="D532">
            <v>813.39</v>
          </cell>
        </row>
        <row r="533">
          <cell r="A533">
            <v>34599</v>
          </cell>
          <cell r="B533" t="str">
            <v xml:space="preserve">BLOCO DE VEDACAO CONCRETO APARENTE 9 X 19 X 39 CM (CLASSE C - NBR 6136)                                                                                                                                                                                                                                                                                                                                                                                                                                   </v>
          </cell>
          <cell r="C533" t="str">
            <v xml:space="preserve">UN    </v>
          </cell>
          <cell r="D533">
            <v>2.85</v>
          </cell>
        </row>
        <row r="534">
          <cell r="A534">
            <v>34592</v>
          </cell>
          <cell r="B534" t="str">
            <v xml:space="preserve">BLOCO DE VEDACAO CONCRETO 14 X 19 X 29 CM (CLASSE C - NBR 6136)                                                                                                                                                                                                                                                                                                                                                                                                                                           </v>
          </cell>
          <cell r="C534" t="str">
            <v xml:space="preserve">UN    </v>
          </cell>
          <cell r="D534">
            <v>3.18</v>
          </cell>
        </row>
        <row r="535">
          <cell r="A535">
            <v>37103</v>
          </cell>
          <cell r="B535" t="str">
            <v xml:space="preserve">BLOCO DE VEDACAO DE CONCRETO APARENTE 14 X 19 X 39 CM (CLASSE C - NBR 6136)                                                                                                                                                                                                                                                                                                                                                                                                                               </v>
          </cell>
          <cell r="C535" t="str">
            <v xml:space="preserve">UN    </v>
          </cell>
          <cell r="D535">
            <v>3.63</v>
          </cell>
        </row>
        <row r="536">
          <cell r="A536">
            <v>34555</v>
          </cell>
          <cell r="B536" t="str">
            <v xml:space="preserve">BLOCO DE VEDACAO DE CONCRETO APARENTE 19 X 19 X 39 CM  (CLASSE C - NBR 6136)                                                                                                                                                                                                                                                                                                                                                                                                                              </v>
          </cell>
          <cell r="C536" t="str">
            <v xml:space="preserve">UN    </v>
          </cell>
          <cell r="D536">
            <v>4.6100000000000003</v>
          </cell>
        </row>
        <row r="537">
          <cell r="A537">
            <v>674</v>
          </cell>
          <cell r="B537" t="str">
            <v xml:space="preserve">BLOCO DE VEDACAO DE CONCRETO CELULAR AUTOCLAVADO 10 X 30 X 60 CM (E X A X C)                                                                                                                                                                                                                                                                                                                                                                                                                              </v>
          </cell>
          <cell r="C537" t="str">
            <v xml:space="preserve">M2    </v>
          </cell>
          <cell r="D537">
            <v>75.569999999999993</v>
          </cell>
        </row>
        <row r="538">
          <cell r="A538">
            <v>34600</v>
          </cell>
          <cell r="B538" t="str">
            <v xml:space="preserve">BLOCO DE VEDACAO DE CONCRETO CELULAR AUTOCLAVADO 15 X 30 X 60 CM (E X A X C)                                                                                                                                                                                                                                                                                                                                                                                                                              </v>
          </cell>
          <cell r="C538" t="str">
            <v xml:space="preserve">M2    </v>
          </cell>
          <cell r="D538">
            <v>111</v>
          </cell>
        </row>
        <row r="539">
          <cell r="A539">
            <v>652</v>
          </cell>
          <cell r="B539" t="str">
            <v xml:space="preserve">BLOCO DE VEDACAO DE CONCRETO CELULAR AUTOCLAVADO 20 X 30 X 60 CM (E X A X C)                                                                                                                                                                                                                                                                                                                                                                                                                              </v>
          </cell>
          <cell r="C539" t="str">
            <v xml:space="preserve">M2    </v>
          </cell>
          <cell r="D539">
            <v>170.04</v>
          </cell>
        </row>
        <row r="540">
          <cell r="A540">
            <v>651</v>
          </cell>
          <cell r="B540" t="str">
            <v xml:space="preserve">BLOCO DE VEDACAO DE CONCRETO 14 X 19 X 39 CM (CLASSE C - NBR 6136)                                                                                                                                                                                                                                                                                                                                                                                                                                        </v>
          </cell>
          <cell r="C540" t="str">
            <v xml:space="preserve">UN    </v>
          </cell>
          <cell r="D540">
            <v>3.5</v>
          </cell>
        </row>
        <row r="541">
          <cell r="A541">
            <v>654</v>
          </cell>
          <cell r="B541" t="str">
            <v xml:space="preserve">BLOCO DE VEDACAO DE CONCRETO 19 X 19 X 39 CM (CLASSE C - NBR 6136)                                                                                                                                                                                                                                                                                                                                                                                                                                        </v>
          </cell>
          <cell r="C541" t="str">
            <v xml:space="preserve">UN    </v>
          </cell>
          <cell r="D541">
            <v>4.34</v>
          </cell>
        </row>
        <row r="542">
          <cell r="A542">
            <v>650</v>
          </cell>
          <cell r="B542" t="str">
            <v xml:space="preserve">BLOCO DE VEDACAO DE CONCRETO, 9 X 19 X 39 CM (CLASSE C - NBR 6136)                                                                                                                                                                                                                                                                                                                                                                                                                                        </v>
          </cell>
          <cell r="C542" t="str">
            <v xml:space="preserve">UN    </v>
          </cell>
          <cell r="D542">
            <v>2.8</v>
          </cell>
        </row>
        <row r="543">
          <cell r="A543">
            <v>718</v>
          </cell>
          <cell r="B543" t="str">
            <v xml:space="preserve">BLOCO DE VIDRO / ELEMENTO VAZADO, INCOLOR, VENEZIANA, *20 X 20 X 6* CM (A X L X E)                                                                                                                                                                                                                                                                                                                                                                                                                        </v>
          </cell>
          <cell r="C543" t="str">
            <v xml:space="preserve">UN    </v>
          </cell>
          <cell r="D543">
            <v>24.7</v>
          </cell>
        </row>
        <row r="544">
          <cell r="A544">
            <v>11981</v>
          </cell>
          <cell r="B544" t="str">
            <v xml:space="preserve">BLOCO DE VIDRO / ELEMENTO VAZADO, INCOLOR, VENEZIANA, DE *20 X 10 X 8* CM (A X L X E)                                                                                                                                                                                                                                                                                                                                                                                                                     </v>
          </cell>
          <cell r="C544" t="str">
            <v xml:space="preserve">UN    </v>
          </cell>
          <cell r="D544">
            <v>24</v>
          </cell>
        </row>
        <row r="545">
          <cell r="A545">
            <v>34586</v>
          </cell>
          <cell r="B545" t="str">
            <v xml:space="preserve">BLOCO ESTRUTURAL CERAMICO 14 X 19 X 29 CM, 6,0 MPA (NBR 15270)                                                                                                                                                                                                                                                                                                                                                                                                                                            </v>
          </cell>
          <cell r="C545" t="str">
            <v xml:space="preserve">UN    </v>
          </cell>
          <cell r="D545">
            <v>2.61</v>
          </cell>
        </row>
        <row r="546">
          <cell r="A546">
            <v>38603</v>
          </cell>
          <cell r="B546" t="str">
            <v xml:space="preserve">BLOCO ESTRUTURAL CERAMICO 14 X 19 X 34 CM, 6,0 MPA (NBR 15270)                                                                                                                                                                                                                                                                                                                                                                                                                                            </v>
          </cell>
          <cell r="C546" t="str">
            <v xml:space="preserve">UN    </v>
          </cell>
          <cell r="D546">
            <v>3.16</v>
          </cell>
        </row>
        <row r="547">
          <cell r="A547">
            <v>34588</v>
          </cell>
          <cell r="B547" t="str">
            <v xml:space="preserve">BLOCO ESTRUTURAL CERAMICO 14 X 19 X 39 CM, 6,0 MPA (NBR 15270)                                                                                                                                                                                                                                                                                                                                                                                                                                            </v>
          </cell>
          <cell r="C547" t="str">
            <v xml:space="preserve">UN    </v>
          </cell>
          <cell r="D547">
            <v>3.41</v>
          </cell>
        </row>
        <row r="548">
          <cell r="A548">
            <v>34590</v>
          </cell>
          <cell r="B548" t="str">
            <v xml:space="preserve">BLOCO ESTRUTURAL CERAMICO 19 X 19 X 29 CM, 6,0 MPA (NBR 15270)                                                                                                                                                                                                                                                                                                                                                                                                                                            </v>
          </cell>
          <cell r="C548" t="str">
            <v xml:space="preserve">UN    </v>
          </cell>
          <cell r="D548">
            <v>3.11</v>
          </cell>
        </row>
        <row r="549">
          <cell r="A549">
            <v>34591</v>
          </cell>
          <cell r="B549" t="str">
            <v xml:space="preserve">BLOCO ESTRUTURAL CERAMICO 19 X 19 X 39 CM, 6,0 MPA (NBR 15270)                                                                                                                                                                                                                                                                                                                                                                                                                                            </v>
          </cell>
          <cell r="C549" t="str">
            <v xml:space="preserve">UN    </v>
          </cell>
          <cell r="D549">
            <v>4.22</v>
          </cell>
        </row>
        <row r="550">
          <cell r="A550">
            <v>41372</v>
          </cell>
          <cell r="B550" t="str">
            <v xml:space="preserve">BLOCO VEDACAO CONCRETO CELULAR AUTOCLAVADO 12,5 X 30 X 60 CM (E X A X C)                                                                                                                                                                                                                                                                                                                                                                                                                                  </v>
          </cell>
          <cell r="C550" t="str">
            <v xml:space="preserve">M2    </v>
          </cell>
          <cell r="D550">
            <v>106.06</v>
          </cell>
        </row>
        <row r="551">
          <cell r="A551">
            <v>41371</v>
          </cell>
          <cell r="B551" t="str">
            <v xml:space="preserve">BLOCO VEDACAO CONCRETO CELULAR AUTOCLAVADO 7,5 X 30 X 60 CM (E X A X C)                                                                                                                                                                                                                                                                                                                                                                                                                                   </v>
          </cell>
          <cell r="C551" t="str">
            <v xml:space="preserve">M2    </v>
          </cell>
          <cell r="D551">
            <v>62.69</v>
          </cell>
        </row>
        <row r="552">
          <cell r="A552">
            <v>40517</v>
          </cell>
          <cell r="B552" t="str">
            <v xml:space="preserve">BLOQUETE/PISO DE CONCRETO - MODELO BLOCO PISOGRAMA/CONCREGRAMA 2 FUROS, DIMENSOES APROX. DE 35 CM X 15 CM E ESPESSURA DE 7 CM (+/- 1 CM), COR NATURAL                                                                                                                                                                                                                                                                                                                                                     </v>
          </cell>
          <cell r="C552" t="str">
            <v xml:space="preserve">M2    </v>
          </cell>
          <cell r="D552">
            <v>65.63</v>
          </cell>
        </row>
        <row r="553">
          <cell r="A553">
            <v>40515</v>
          </cell>
          <cell r="B553" t="str">
            <v xml:space="preserve">BLOQUETE/PISO DE CONCRETO - MODELO PISOGRAMA/CONCREGRAMA/PAVI-GRADE/GRAMEIRO, DIMENSOES APROXIMADAS DE 60 CM X 45 CM E ESPESSURA DE 8 CM (+/- 1 CM), COR NATURAL                                                                                                                                                                                                                                                                                                                                          </v>
          </cell>
          <cell r="C553" t="str">
            <v xml:space="preserve">M2    </v>
          </cell>
          <cell r="D553">
            <v>147.66999999999999</v>
          </cell>
        </row>
        <row r="554">
          <cell r="A554">
            <v>40529</v>
          </cell>
          <cell r="B554" t="str">
            <v xml:space="preserve">BLOQUETE/PISO INTERTRAVADO DE CONCRETO - MODELO ONDA/16 FACES/RETANGULAR/TIJOLINHO/PAVER/HOLANDES/PARALELEPIPEDO, *22 CM X *11 CM, E = 10 CM, RESISTENCIA DE 50 MPA (NBR 9781), COR NATURAL                                                                                                                                                                                                                                                                                                               </v>
          </cell>
          <cell r="C554" t="str">
            <v xml:space="preserve">M2    </v>
          </cell>
          <cell r="D554">
            <v>94.35</v>
          </cell>
        </row>
        <row r="555">
          <cell r="A555">
            <v>36170</v>
          </cell>
          <cell r="B555" t="str">
            <v xml:space="preserve">BLOQUETE/PISO INTERTRAVADO DE CONCRETO - MODELO ONDA/16 FACES/RETANGULAR/TIJOLINHO/PAVER/HOLANDES/PARALELEPIPEDO, *22 CM X 11* CM, E = 8 CM, RESISTENCIA DE 35 MPA (NBR 9781), COR NATURAL                                                                                                                                                                                                                                                                                                                </v>
          </cell>
          <cell r="C555" t="str">
            <v xml:space="preserve">M2    </v>
          </cell>
          <cell r="D555">
            <v>78.28</v>
          </cell>
        </row>
        <row r="556">
          <cell r="A556">
            <v>40524</v>
          </cell>
          <cell r="B556" t="str">
            <v xml:space="preserve">BLOQUETE/PISO INTERTRAVADO DE CONCRETO - MODELO ONDA/16 FACES/RETANGULAR/TIJOLINHO/PAVER/HOLANDES/PARALELEPIPEDO, 20 CM X 10 CM, E = 10 CM, RESISTENCIA DE 35 MPA (NBR 9781), COR NATURAL                                                                                                                                                                                                                                                                                                                 </v>
          </cell>
          <cell r="C556" t="str">
            <v xml:space="preserve">M2    </v>
          </cell>
          <cell r="D556">
            <v>92.29</v>
          </cell>
        </row>
        <row r="557">
          <cell r="A557">
            <v>36156</v>
          </cell>
          <cell r="B557" t="str">
            <v xml:space="preserve">BLOQUETE/PISO INTERTRAVADO DE CONCRETO - MODELO ONDA/16 FACES/RETANGULAR/TIJOLINHO/PAVER/HOLANDES/PARALELEPIPEDO, 20 CM X 10 CM, E = 6 CM, RESISTENCIA DE 35 MPA (NBR 9781), COLORIDO                                                                                                                                                                                                                                                                                                                     </v>
          </cell>
          <cell r="C557" t="str">
            <v xml:space="preserve">M2    </v>
          </cell>
          <cell r="D557">
            <v>71.78</v>
          </cell>
        </row>
        <row r="558">
          <cell r="A558">
            <v>36155</v>
          </cell>
          <cell r="B558" t="str">
            <v xml:space="preserve">BLOQUETE/PISO INTERTRAVADO DE CONCRETO - MODELO ONDA/16 FACES/RETANGULAR/TIJOLINHO/PAVER/HOLANDES/PARALELEPIPEDO, 20 CM X 10 CM, E = 6 CM, RESISTENCIA DE 35 MPA (NBR 9781), COR NATURAL                                                                                                                                                                                                                                                                                                                  </v>
          </cell>
          <cell r="C558" t="str">
            <v xml:space="preserve">M2    </v>
          </cell>
          <cell r="D558">
            <v>61.97</v>
          </cell>
        </row>
        <row r="559">
          <cell r="A559">
            <v>36154</v>
          </cell>
          <cell r="B559" t="str">
            <v xml:space="preserve">BLOQUETE/PISO INTERTRAVADO DE CONCRETO - MODELO ONDA/16 FACES/RETANGULAR/TIJOLINHO/PAVER/HOLANDES/PARALELEPIPEDO, 20 CM X 10 CM, E = 8 CM, RESISTENCIA DE 35 MPA (NBR 9781), COLORIDO                                                                                                                                                                                                                                                                                                                     </v>
          </cell>
          <cell r="C559" t="str">
            <v xml:space="preserve">M2    </v>
          </cell>
          <cell r="D559">
            <v>86.14</v>
          </cell>
        </row>
        <row r="560">
          <cell r="A560">
            <v>695</v>
          </cell>
          <cell r="B560" t="str">
            <v xml:space="preserve">BLOQUETE/PISO INTERTRAVADO DE CONCRETO - MODELO RAQUETE, *22 CM X 13,5* CM, E = 6 CM, RESISTENCIA DE 35 MPA (NBR 9781), COR NATURAL                                                                                                                                                                                                                                                                                                                                                                       </v>
          </cell>
          <cell r="C560" t="str">
            <v xml:space="preserve">M2    </v>
          </cell>
          <cell r="D560">
            <v>63.27</v>
          </cell>
        </row>
        <row r="561">
          <cell r="A561">
            <v>679</v>
          </cell>
          <cell r="B561" t="str">
            <v xml:space="preserve">BLOQUETE/PISO INTERTRAVADO DE CONCRETO - MODELO SEXTAVADO / HEXAGONAL, 25 CM X 25 CM, E = 10 CM, RESISTENCIA DE 35 MPA (NBR 9781), COR NATURAL                                                                                                                                                                                                                                                                                                                                                            </v>
          </cell>
          <cell r="C561" t="str">
            <v xml:space="preserve">M2    </v>
          </cell>
          <cell r="D561">
            <v>94.35</v>
          </cell>
        </row>
        <row r="562">
          <cell r="A562">
            <v>711</v>
          </cell>
          <cell r="B562" t="str">
            <v xml:space="preserve">BLOQUETE/PISO INTERTRAVADO DE CONCRETO - MODELO SEXTAVADO / HEXAGONAL, 25 CM X 25 CM, E = 6 CM, RESISTENCIA DE 35 MPA (NBR 9781), COR NATURAL                                                                                                                                                                                                                                                                                                                                                             </v>
          </cell>
          <cell r="C562" t="str">
            <v xml:space="preserve">M2    </v>
          </cell>
          <cell r="D562">
            <v>62.41</v>
          </cell>
        </row>
        <row r="563">
          <cell r="A563">
            <v>712</v>
          </cell>
          <cell r="B563" t="str">
            <v xml:space="preserve">BLOQUETE/PISO INTERTRAVADO DE CONCRETO - MODELO SEXTAVADO / HEXAGONAL, 25 CM X 25 CM, E = 8 CM, RESISTENCIA DE 35 MPA (NBR 9781), COR NATURAL                                                                                                                                                                                                                                                                                                                                                             </v>
          </cell>
          <cell r="C563" t="str">
            <v xml:space="preserve">M2    </v>
          </cell>
          <cell r="D563">
            <v>78.61</v>
          </cell>
        </row>
        <row r="564">
          <cell r="A564">
            <v>12614</v>
          </cell>
          <cell r="B564" t="str">
            <v xml:space="preserve">BOCAL PVC, PARA CALHA PLUVIAL, DIAMETRO DA SAIDA ENTRE 80 E 100 MM, PARA DRENAGEM PREDIAL                                                                                                                                                                                                                                                                                                                                                                                                                 </v>
          </cell>
          <cell r="C564" t="str">
            <v xml:space="preserve">UN    </v>
          </cell>
          <cell r="D564">
            <v>22.83</v>
          </cell>
        </row>
        <row r="565">
          <cell r="A565">
            <v>6140</v>
          </cell>
          <cell r="B565" t="str">
            <v xml:space="preserve">BOLSA DE LIGACAO EM PVC FLEXIVEL PARA VASO SANITARIO 1.1/2 " (40 MM)                                                                                                                                                                                                                                                                                                                                                                                                                                      </v>
          </cell>
          <cell r="C565" t="str">
            <v xml:space="preserve">UN    </v>
          </cell>
          <cell r="D565">
            <v>4.18</v>
          </cell>
        </row>
        <row r="566">
          <cell r="A566">
            <v>38399</v>
          </cell>
          <cell r="B566" t="str">
            <v xml:space="preserve">BOLSA DE LONA PARA FERRAMENTAS *50 X 35 X 25* CM                                                                                                                                                                                                                                                                                                                                                                                                                                                          </v>
          </cell>
          <cell r="C566" t="str">
            <v xml:space="preserve">UN    </v>
          </cell>
          <cell r="D566">
            <v>261.97000000000003</v>
          </cell>
        </row>
        <row r="567">
          <cell r="A567">
            <v>735</v>
          </cell>
          <cell r="B567" t="str">
            <v xml:space="preserve">BOMBA CENTRIFUGA  MOTOR ELETRICO TRIFASICO 1,48HP  DIAMETRO DE SUCCAO X ELEVACAO 1" X 1", 4 ESTAGIOS, DIAMETRO DOS ROTORES 3 X 107 MM + 1 X 100 MM, HM/Q: 10 M / 5,3 M3/H A 70 M / 1,8 M3/H                                                                                                                                                                                                                                                                                                               </v>
          </cell>
          <cell r="C567" t="str">
            <v xml:space="preserve">UN    </v>
          </cell>
          <cell r="D567">
            <v>2560.39</v>
          </cell>
        </row>
        <row r="568">
          <cell r="A568">
            <v>736</v>
          </cell>
          <cell r="B568" t="str">
            <v xml:space="preserve">BOMBA CENTRIFUGA  MOTOR ELETRICO TRIFASICO 2,96HP, DIAMETRO DE SUCCAO X ELEVACAO 1 1/2" X 1 1/4", DIAMETRO DO ROTOR 148 MM, HM/Q: 34 M / 14,80 M3/H A 40 M / 8,60 M3/H                                                                                                                                                                                                                                                                                                                                    </v>
          </cell>
          <cell r="C568" t="str">
            <v xml:space="preserve">UN    </v>
          </cell>
          <cell r="D568">
            <v>2152.8200000000002</v>
          </cell>
        </row>
        <row r="569">
          <cell r="A569">
            <v>729</v>
          </cell>
          <cell r="B569" t="str">
            <v xml:space="preserve">BOMBA CENTRIFUGA COM MOTOR ELETRICO MONOFASICO, POTENCIA 0,33 HP,  BOCAIS 1" X 3/4", DIAMETRO DO ROTOR 99 MM, HM/Q = 4 MCA / 8,5 M3/H A 18 MCA / 0,90 M3/H                                                                                                                                                                                                                                                                                                                                                </v>
          </cell>
          <cell r="C569" t="str">
            <v xml:space="preserve">UN    </v>
          </cell>
          <cell r="D569">
            <v>877.3</v>
          </cell>
        </row>
        <row r="570">
          <cell r="A570">
            <v>39925</v>
          </cell>
          <cell r="B570" t="str">
            <v xml:space="preserve">BOMBA CENTRIFUGA MONOESTAGIO COM MOTOR ELETRICO MONOFASICO, POTENCIA 15 HP,  DIAMETRO DO ROTOR *173* MM, HM/Q = *30* MCA / *90* M3/H A *45* MCA / *55* M3/H                                                                                                                                                                                                                                                                                                                                               </v>
          </cell>
          <cell r="C570" t="str">
            <v xml:space="preserve">UN    </v>
          </cell>
          <cell r="D570">
            <v>12676.9</v>
          </cell>
        </row>
        <row r="571">
          <cell r="A571">
            <v>731</v>
          </cell>
          <cell r="B571" t="str">
            <v xml:space="preserve">BOMBA CENTRIFUGA MOTOR ELETRICO MONOFASICO 0,49 HP  BOCAIS 1" X 3/4", DIAMETRO DO ROTOR 110 MM, HM/Q: 6 M / 8,3 M3/H A 20 M / 1,2 M3/H                                                                                                                                                                                                                                                                                                                                                                    </v>
          </cell>
          <cell r="C571" t="str">
            <v xml:space="preserve">UN    </v>
          </cell>
          <cell r="D571">
            <v>853.83</v>
          </cell>
        </row>
        <row r="572">
          <cell r="A572">
            <v>10575</v>
          </cell>
          <cell r="B572" t="str">
            <v xml:space="preserve">BOMBA CENTRIFUGA MOTOR ELETRICO MONOFASICO 0,50 CV DIAMETRO DE SUCCAO X ELEVACAO 3/4" X 3/4", MONOESTAGIO, DIAMETRO DOS ROTORES 114 MM, HM/Q: 2 M / 2,99 M3/H A 24 M / 0,71 M3/H                                                                                                                                                                                                                                                                                                                          </v>
          </cell>
          <cell r="C572" t="str">
            <v xml:space="preserve">UN    </v>
          </cell>
          <cell r="D572">
            <v>1332.46</v>
          </cell>
        </row>
        <row r="573">
          <cell r="A573">
            <v>733</v>
          </cell>
          <cell r="B573" t="str">
            <v xml:space="preserve">BOMBA CENTRIFUGA MOTOR ELETRICO MONOFASICO 0,74HP  DIAMETRO DE SUCCAO X ELEVACAO 1 1/4" X 1", DIAMETRO DO ROTOR 120 MM, HM/Q: 8 M / 7,70 M3/H A 24 M / 2,80 M3/H                                                                                                                                                                                                                                                                                                                                          </v>
          </cell>
          <cell r="C573" t="str">
            <v xml:space="preserve">UN    </v>
          </cell>
          <cell r="D573">
            <v>1458.89</v>
          </cell>
        </row>
        <row r="574">
          <cell r="A574">
            <v>732</v>
          </cell>
          <cell r="B574" t="str">
            <v xml:space="preserve">BOMBA CENTRIFUGA MOTOR ELETRICO TRIFASICO 0,99HP  DIAMETRO DE SUCCAO X ELEVACAO 1" X 1", DIAMETRO DO ROTOR 145 MM, HM/Q: 14 M / 8,4 M3/H A 40 M / 0,60 M3/H                                                                                                                                                                                                                                                                                                                                               </v>
          </cell>
          <cell r="C574" t="str">
            <v xml:space="preserve">UN    </v>
          </cell>
          <cell r="D574">
            <v>1439.27</v>
          </cell>
        </row>
        <row r="575">
          <cell r="A575">
            <v>737</v>
          </cell>
          <cell r="B575" t="str">
            <v xml:space="preserve">BOMBA CENTRIFUGA MOTOR ELETRICO TRIFASICO 14,8 HP, DIAMETRO DE SUCCAO X ELEVACAO 2 1/2" X 2", DIAMETRO DO ROTOR 195 MM, HM/Q: 62 M / 55,5 M3/H A 80 M / 31,50 M3/H                                                                                                                                                                                                                                                                                                                                        </v>
          </cell>
          <cell r="C575" t="str">
            <v xml:space="preserve">UN    </v>
          </cell>
          <cell r="D575">
            <v>8071.02</v>
          </cell>
        </row>
        <row r="576">
          <cell r="A576">
            <v>738</v>
          </cell>
          <cell r="B576" t="str">
            <v xml:space="preserve">BOMBA CENTRIFUGA MOTOR ELETRICO TRIFASICO 5HP, DIAMETRO DE SUCCAO X ELEVACAO 2" X 1 1/2", DIAMETRO DO ROTOR 155 MM, HM/Q: 40 M / 20,40 M3/H A 46 M / 9,20 M3/H                                                                                                                                                                                                                                                                                                                                            </v>
          </cell>
          <cell r="C576" t="str">
            <v xml:space="preserve">UN    </v>
          </cell>
          <cell r="D576">
            <v>3742.47</v>
          </cell>
        </row>
        <row r="577">
          <cell r="A577">
            <v>740</v>
          </cell>
          <cell r="B577" t="str">
            <v xml:space="preserve">BOMBA CENTRIFUGA MOTOR ELETRICO TRIFASICO 9,86 DIAMETRO DE SUCCAO X ELEVACAO 1" X 1", 4 ESTAGIOS, DIAMETRO DOS ROTORES 4 X 146 MM, HM/Q: 85 M / 14,9 M3/H A 140 M / 4,2 M3/H                                                                                                                                                                                                                                                                                                                              </v>
          </cell>
          <cell r="C577" t="str">
            <v xml:space="preserve">UN    </v>
          </cell>
          <cell r="D577">
            <v>7592.7</v>
          </cell>
        </row>
        <row r="578">
          <cell r="A578">
            <v>734</v>
          </cell>
          <cell r="B578" t="str">
            <v xml:space="preserve">BOMBA CENTRIFUGA,  MOTOR ELETRICO TRIFASICO 1,48HP  DIAMETRO DE SUCCAO X ELEVACAO 1 1/2" X 1", DIAMETRO DO ROTOR 117 MM, HM/Q: 10 M / 21,9 M3/H A 24 M / 6,1 M3/H                                                                                                                                                                                                                                                                                                                                         </v>
          </cell>
          <cell r="C578" t="str">
            <v xml:space="preserve">UN    </v>
          </cell>
          <cell r="D578">
            <v>1542.9</v>
          </cell>
        </row>
        <row r="579">
          <cell r="A579">
            <v>39008</v>
          </cell>
          <cell r="B579" t="str">
            <v xml:space="preserve">BOMBA DE PROJECAO DE CONCRETO SECO, POTENCIA 10 CV, VAZAO 3 M3/H                                                                                                                                                                                                                                                                                                                                                                                                                                          </v>
          </cell>
          <cell r="C579" t="str">
            <v xml:space="preserve">UN    </v>
          </cell>
          <cell r="D579">
            <v>66891.25</v>
          </cell>
        </row>
        <row r="580">
          <cell r="A580">
            <v>39009</v>
          </cell>
          <cell r="B580" t="str">
            <v xml:space="preserve">BOMBA DE PROJECAO DE CONCRETO SECO, POTENCIA 10 CV, VAZAO 6 M3/H                                                                                                                                                                                                                                                                                                                                                                                                                                          </v>
          </cell>
          <cell r="C580" t="str">
            <v xml:space="preserve">UN    </v>
          </cell>
          <cell r="D580">
            <v>71665.69</v>
          </cell>
        </row>
        <row r="581">
          <cell r="A581">
            <v>10587</v>
          </cell>
          <cell r="B581" t="str">
            <v xml:space="preserve">BOMBA SUBMERSA PARA POCOS TUBULARES PROFUNDOS DIAMETRO DE 4 POLEGADAS, ELETRICA, MONOFASICA, POTENCIA 0,49 HP, 13 ESTAGIOS, BOCAL DE DESCARGA DIAMETRO DE UMA POLEGADA E MEIA, HM/Q = 18 M / 1,90 M3/H A 85 M / 0,60 M3/H                                                                                                                                                                                                                                                                                 </v>
          </cell>
          <cell r="C581" t="str">
            <v xml:space="preserve">UN    </v>
          </cell>
          <cell r="D581">
            <v>3349.5</v>
          </cell>
        </row>
        <row r="582">
          <cell r="A582">
            <v>759</v>
          </cell>
          <cell r="B582" t="str">
            <v xml:space="preserve">BOMBA SUBMERSA PARA POCOS TUBULARES PROFUNDOS DIAMETRO DE 4 POLEGADAS, ELETRICA, TRIFASICA, POTENCIA 1,97 HP, 20 ESTAGIOS, BOCAL DE DESCARGA DIAMETRO DE UMA POLEGADA E MEIA, HM/Q = 18 M / 5,40 M3/H A 164 M / 0,80 M3/H                                                                                                                                                                                                                                                                                 </v>
          </cell>
          <cell r="C582" t="str">
            <v xml:space="preserve">UN    </v>
          </cell>
          <cell r="D582">
            <v>4815.91</v>
          </cell>
        </row>
        <row r="583">
          <cell r="A583">
            <v>761</v>
          </cell>
          <cell r="B583" t="str">
            <v xml:space="preserve">BOMBA SUBMERSA PARA POCOS TUBULARES PROFUNDOS DIAMETRO DE 4 POLEGADAS, ELETRICA, TRIFASICA, POTENCIA 5,42 HP, 15 ESTAGIOS, BOCAL DE DESCARGA DIAMETRO DE 2 POLEGADAS, HM/Q = 18 M / 18,10 M3/H A 121 M / 2,90 M3/H                                                                                                                                                                                                                                                                                        </v>
          </cell>
          <cell r="C583" t="str">
            <v xml:space="preserve">UN    </v>
          </cell>
          <cell r="D583">
            <v>8163.38</v>
          </cell>
        </row>
        <row r="584">
          <cell r="A584">
            <v>750</v>
          </cell>
          <cell r="B584" t="str">
            <v xml:space="preserve">BOMBA SUBMERSA PARA POCOS TUBULARES PROFUNDOS DIAMETRO DE 4 POLEGADAS, ELETRICA, TRIFASICA, POTENCIA 5,42 HP, 29 ESTAGIOS, BOCAL DE DESCARGA DE UMA POLEGADA E MEIA, HM/Q = 18 M / 8,10 M3/H A 201 M / 3,2 M3/H                                                                                                                                                                                                                                                                                           </v>
          </cell>
          <cell r="C584" t="str">
            <v xml:space="preserve">UN    </v>
          </cell>
          <cell r="D584">
            <v>7750.48</v>
          </cell>
        </row>
        <row r="585">
          <cell r="A585">
            <v>755</v>
          </cell>
          <cell r="B585" t="str">
            <v xml:space="preserve">BOMBA SUBMERSA PARA POCOS TUBULARES PROFUNDOS DIAMETRO DE 6 POLEGADAS, ELETRICA, TRIFASICA, POTENCIA 27,12 HP, 7 ESTAGIOS, BOCAL DE DESCARGA DIAMETRO DE 4 POLEGADAS, HM/Q = 13,9 M / 90 M3/H A 44,0 M / 25,0 M3/H                                                                                                                                                                                                                                                                                        </v>
          </cell>
          <cell r="C585" t="str">
            <v xml:space="preserve">UN    </v>
          </cell>
          <cell r="D585">
            <v>31804.21</v>
          </cell>
        </row>
        <row r="586">
          <cell r="A586">
            <v>749</v>
          </cell>
          <cell r="B586" t="str">
            <v xml:space="preserve">BOMBA SUBMERSA PARA POCOS TUBULARES PROFUNDOS DIAMETRO DE 6 POLEGADAS, ELETRICA, TRIFASICA, POTENCIA 3,45 HP, 5 ESTAGIOS, BOCAL DE DESCARGA DIAMETRO DE 2 POLEGADAS, HM/Q = 68,5 M / 6,12 M3/H A 39,5 M / 14,04 M3/H                                                                                                                                                                                                                                                                                      </v>
          </cell>
          <cell r="C586" t="str">
            <v xml:space="preserve">UN    </v>
          </cell>
          <cell r="D586">
            <v>11697</v>
          </cell>
        </row>
        <row r="587">
          <cell r="A587">
            <v>756</v>
          </cell>
          <cell r="B587" t="str">
            <v xml:space="preserve">BOMBA SUBMERSA PARA POCOS TUBULARES PROFUNDOS DIAMETRO DE 6 POLEGADAS, ELETRICA, TRIFASICA, POTENCIA 32 HP, 9 ESTAGIOS, BOCAL DE DESCARGA DIAMETRO DE 4 POLEGADAS, HM/Q = 114,0 M / 13,9 M3/H A 57,0 M / 25,0 M3/H                                                                                                                                                                                                                                                                                        </v>
          </cell>
          <cell r="C587" t="str">
            <v xml:space="preserve">UN    </v>
          </cell>
          <cell r="D587">
            <v>34686.75</v>
          </cell>
        </row>
        <row r="588">
          <cell r="A588">
            <v>757</v>
          </cell>
          <cell r="B588" t="str">
            <v xml:space="preserve">BOMBA SUBMERSIVEL,  ELETRICA, TRIFASICA, POTENCIA 6 HP, DIAMETRO DO ROTOR 127 MM, BOCAL DE SAIDA DIAMETRO DE 3 POLEGADAS, HM/Q = 7 M / 66,90 M3/H A 26 M / 2,88 M3/H                                                                                                                                                                                                                                                                                                                                      </v>
          </cell>
          <cell r="C588" t="str">
            <v xml:space="preserve">UN    </v>
          </cell>
          <cell r="D588">
            <v>15750</v>
          </cell>
        </row>
        <row r="589">
          <cell r="A589">
            <v>10588</v>
          </cell>
          <cell r="B589" t="str">
            <v xml:space="preserve">BOMBA SUBMERSIVEL, ELETRICA, TRIFASICA, POTENCIA 0,98 HP, DIAMETRO DO ROTOR 142 MM SEMIABERTO, BOCAL DE SAIDA DIAMETRO DE 2 POLEGADAS, HM/Q = 2 M / 32 M3/H A 8 M / 16 M3/H                                                                                                                                                                                                                                                                                                                               </v>
          </cell>
          <cell r="C589" t="str">
            <v xml:space="preserve">UN    </v>
          </cell>
          <cell r="D589">
            <v>3477.2</v>
          </cell>
        </row>
        <row r="590">
          <cell r="A590">
            <v>10592</v>
          </cell>
          <cell r="B590" t="str">
            <v xml:space="preserve">BOMBA SUBMERSIVEL, ELETRICA, TRIFASICA, POTENCIA 0,99 HP, DIAMETRO ROTOR 98 MM SEMIABERTO, BOCAL DE SAIDA DIAMETRO 2 POLEGADAS, HM/Q = 2 M / 28,90 M3/H A 14 M / 7 M3/H                                                                                                                                                                                                                                                                                                                                   </v>
          </cell>
          <cell r="C590" t="str">
            <v xml:space="preserve">UN    </v>
          </cell>
          <cell r="D590">
            <v>4200</v>
          </cell>
        </row>
        <row r="591">
          <cell r="A591">
            <v>10589</v>
          </cell>
          <cell r="B591" t="str">
            <v xml:space="preserve">BOMBA SUBMERSIVEL, ELETRICA, TRIFASICA, POTENCIA 1,97 HP, DIAMETRO DO ROTOR 144 MM SEMIABERTO, BOCAL DE SAIDA DIAMETRO DE 2 POLEGADAS, HM/Q = 2 M / 26,8 M3/H A 28 M / 4,6 M3/H                                                                                                                                                                                                                                                                                                                           </v>
          </cell>
          <cell r="C591" t="str">
            <v xml:space="preserve">UN    </v>
          </cell>
          <cell r="D591">
            <v>5642.43</v>
          </cell>
        </row>
        <row r="592">
          <cell r="A592">
            <v>760</v>
          </cell>
          <cell r="B592" t="str">
            <v xml:space="preserve">BOMBA SUBMERSIVEL, ELETRICA, TRIFASICA, POTENCIA 13 HP, DIAMETRO DO ROTOR 170 MM, BOCAL DE SAIDA DIAMETRO DE 3 POLEGADAS, HM/Q = 11 M / 68,40 M3/H A 72 M / 3,6 M3/H                                                                                                                                                                                                                                                                                                                                      </v>
          </cell>
          <cell r="C592" t="str">
            <v xml:space="preserve">UN    </v>
          </cell>
          <cell r="D592">
            <v>31500</v>
          </cell>
        </row>
        <row r="593">
          <cell r="A593">
            <v>751</v>
          </cell>
          <cell r="B593" t="str">
            <v xml:space="preserve">BOMBA SUBMERSIVEL, ELETRICA, TRIFASICA, POTENCIA 2,96 HP, DIAMETRO DO ROTOR 144 MM SEMIABERTO, BOCAL DE SAIDA DIAMETRO DE DUAS POLEGADAS, HM/Q = 2 M / 38,8 M3/H A 28 M / 5 M3/H                                                                                                                                                                                                                                                                                                                          </v>
          </cell>
          <cell r="C593" t="str">
            <v xml:space="preserve">UN    </v>
          </cell>
          <cell r="D593">
            <v>4961.25</v>
          </cell>
        </row>
        <row r="594">
          <cell r="A594">
            <v>754</v>
          </cell>
          <cell r="B594" t="str">
            <v xml:space="preserve">BOMBA SUBMERSIVEL, ELETRICA, TRIFASICA, POTENCIA 3,75 HP, DIAMETRO DO ROTOR 90 MM SEMIABERTO, BOCAL DE SAIDA DIAMETRO DE 2 POLEGADAS, HM/Q = 5 M / 61,2 M3/H A 25,5 M / 3,6 M3/H                                                                                                                                                                                                                                                                                                                          </v>
          </cell>
          <cell r="C594" t="str">
            <v xml:space="preserve">UN    </v>
          </cell>
          <cell r="D594">
            <v>7875</v>
          </cell>
        </row>
        <row r="595">
          <cell r="A595">
            <v>44489</v>
          </cell>
          <cell r="B595" t="str">
            <v xml:space="preserve">BOMBA TRIPLEX COM MOTOR A DIESEL, NACIONAL, DIAMETRO DE SUCCAO DE 2  1/2''                                                                                                                                                                                                                                                                                                                                                                                                                                </v>
          </cell>
          <cell r="C595" t="str">
            <v xml:space="preserve">UN    </v>
          </cell>
          <cell r="D595">
            <v>218096.39</v>
          </cell>
        </row>
        <row r="596">
          <cell r="A596">
            <v>39917</v>
          </cell>
          <cell r="B596" t="str">
            <v xml:space="preserve">BOMBA TRIPLEX, PARA INJECAO DE CALDA DE CIMENTO, VAZAO MAXIMA DE *100* LITROS/MINUTO, PRESSAO MAXIMA DE *70* BAR, POTENCIA DE 15 CV                                                                                                                                                                                                                                                                                                                                                                       </v>
          </cell>
          <cell r="C596" t="str">
            <v xml:space="preserve">UN    </v>
          </cell>
          <cell r="D596">
            <v>102749.79</v>
          </cell>
        </row>
        <row r="597">
          <cell r="A597">
            <v>38167</v>
          </cell>
          <cell r="B597" t="str">
            <v xml:space="preserve">BORBOLETA PARA JANELA TIPO GUILHOTINA, EM ZAMAC CROMADO                                                                                                                                                                                                                                                                                                                                                                                                                                                   </v>
          </cell>
          <cell r="C597" t="str">
            <v xml:space="preserve">PAR   </v>
          </cell>
          <cell r="D597">
            <v>30.68</v>
          </cell>
        </row>
        <row r="598">
          <cell r="A598">
            <v>36145</v>
          </cell>
          <cell r="B598" t="str">
            <v xml:space="preserve">BOTA DE PVC PRETA, CANO MEDIO, SEM FORRO                                                                                                                                                                                                                                                                                                                                                                                                                                                                  </v>
          </cell>
          <cell r="C598" t="str">
            <v xml:space="preserve">PAR   </v>
          </cell>
          <cell r="D598">
            <v>40.6</v>
          </cell>
        </row>
        <row r="599">
          <cell r="A599">
            <v>12893</v>
          </cell>
          <cell r="B599" t="str">
            <v xml:space="preserve">BOTA DE SEGURANCA COM BIQUEIRA DE ACO E COLARINHO ACOLCHOADO                                                                                                                                                                                                                                                                                                                                                                                                                                              </v>
          </cell>
          <cell r="C599" t="str">
            <v xml:space="preserve">PAR   </v>
          </cell>
          <cell r="D599">
            <v>67.680000000000007</v>
          </cell>
        </row>
        <row r="600">
          <cell r="A600">
            <v>11685</v>
          </cell>
          <cell r="B600" t="str">
            <v xml:space="preserve">BRACO / CANO PARA CHUVEIRO ELETRICO, EM ALUMINIO, 30 CM X 1/2 "                                                                                                                                                                                                                                                                                                                                                                                                                                           </v>
          </cell>
          <cell r="C600" t="str">
            <v xml:space="preserve">UN    </v>
          </cell>
          <cell r="D600">
            <v>33.83</v>
          </cell>
        </row>
        <row r="601">
          <cell r="A601">
            <v>11680</v>
          </cell>
          <cell r="B601" t="str">
            <v xml:space="preserve">BRACO OU HASTE COM CANOPLA PLASTICA, 1/2 ", PARA CHUVEIRO SIMPLES                                                                                                                                                                                                                                                                                                                                                                                                                                         </v>
          </cell>
          <cell r="C601" t="str">
            <v xml:space="preserve">UN    </v>
          </cell>
          <cell r="D601">
            <v>20.190000000000001</v>
          </cell>
        </row>
        <row r="602">
          <cell r="A602">
            <v>11679</v>
          </cell>
          <cell r="B602" t="str">
            <v xml:space="preserve">BRACO OU HASTE RETA COM CANOPLA PLASTICA, 1/2 ", PARA CHUVEIRO ELETRICO                                                                                                                                                                                                                                                                                                                                                                                                                                   </v>
          </cell>
          <cell r="C602" t="str">
            <v xml:space="preserve">UN    </v>
          </cell>
          <cell r="D602">
            <v>27.38</v>
          </cell>
        </row>
        <row r="603">
          <cell r="A603">
            <v>2512</v>
          </cell>
          <cell r="B603" t="str">
            <v xml:space="preserve">BRACO P/ LUMINARIA PUBLICA 1 X 1,50M ROMAGNOLE OU EQUIV                                                                                                                                                                                                                                                                                                                                                                                                                                                   </v>
          </cell>
          <cell r="C603" t="str">
            <v xml:space="preserve">UN    </v>
          </cell>
          <cell r="D603">
            <v>59.53</v>
          </cell>
        </row>
        <row r="604">
          <cell r="A604">
            <v>4374</v>
          </cell>
          <cell r="B604" t="str">
            <v xml:space="preserve">BUCHA DE NYLON SEM ABA S10                                                                                                                                                                                                                                                                                                                                                                                                                                                                                </v>
          </cell>
          <cell r="C604" t="str">
            <v xml:space="preserve">UN    </v>
          </cell>
          <cell r="D604">
            <v>0.37</v>
          </cell>
        </row>
        <row r="605">
          <cell r="A605">
            <v>7568</v>
          </cell>
          <cell r="B605" t="str">
            <v xml:space="preserve">BUCHA DE NYLON SEM ABA S10, COM PARAFUSO DE 6,10 X 65 MM EM ACO ZINCADO COM ROSCA SOBERBA, CABECA CHATA E FENDA PHILLIPS                                                                                                                                                                                                                                                                                                                                                                                  </v>
          </cell>
          <cell r="C605" t="str">
            <v xml:space="preserve">UN    </v>
          </cell>
          <cell r="D605">
            <v>0.61</v>
          </cell>
        </row>
        <row r="606">
          <cell r="A606">
            <v>7584</v>
          </cell>
          <cell r="B606" t="str">
            <v xml:space="preserve">BUCHA DE NYLON SEM ABA S12, COM PARAFUSO DE 5/16" X 80 MM EM ACO ZINCADO COM ROSCA SOBERBA E CABECA SEXTAVADA                                                                                                                                                                                                                                                                                                                                                                                             </v>
          </cell>
          <cell r="C606" t="str">
            <v xml:space="preserve">UN    </v>
          </cell>
          <cell r="D606">
            <v>0.93</v>
          </cell>
        </row>
        <row r="607">
          <cell r="A607">
            <v>11945</v>
          </cell>
          <cell r="B607" t="str">
            <v xml:space="preserve">BUCHA DE NYLON SEM ABA S4                                                                                                                                                                                                                                                                                                                                                                                                                                                                                 </v>
          </cell>
          <cell r="C607" t="str">
            <v xml:space="preserve">UN    </v>
          </cell>
          <cell r="D607">
            <v>0.06</v>
          </cell>
        </row>
        <row r="608">
          <cell r="A608">
            <v>11946</v>
          </cell>
          <cell r="B608" t="str">
            <v xml:space="preserve">BUCHA DE NYLON SEM ABA S5                                                                                                                                                                                                                                                                                                                                                                                                                                                                                 </v>
          </cell>
          <cell r="C608" t="str">
            <v xml:space="preserve">UN    </v>
          </cell>
          <cell r="D608">
            <v>0.06</v>
          </cell>
        </row>
        <row r="609">
          <cell r="A609">
            <v>4375</v>
          </cell>
          <cell r="B609" t="str">
            <v xml:space="preserve">BUCHA DE NYLON SEM ABA S6                                                                                                                                                                                                                                                                                                                                                                                                                                                                                 </v>
          </cell>
          <cell r="C609" t="str">
            <v xml:space="preserve">UN    </v>
          </cell>
          <cell r="D609">
            <v>0.1</v>
          </cell>
        </row>
        <row r="610">
          <cell r="A610">
            <v>11950</v>
          </cell>
          <cell r="B610" t="str">
            <v xml:space="preserve">BUCHA DE NYLON SEM ABA S6, COM PARAFUSO DE 4,20 X 40 MM EM ACO ZINCADO COM ROSCA SOBERBA, CABECA CHATA E FENDA PHILLIPS                                                                                                                                                                                                                                                                                                                                                                                   </v>
          </cell>
          <cell r="C610" t="str">
            <v xml:space="preserve">UN    </v>
          </cell>
          <cell r="D610">
            <v>0.2</v>
          </cell>
        </row>
        <row r="611">
          <cell r="A611">
            <v>4376</v>
          </cell>
          <cell r="B611" t="str">
            <v xml:space="preserve">BUCHA DE NYLON SEM ABA S8                                                                                                                                                                                                                                                                                                                                                                                                                                                                                 </v>
          </cell>
          <cell r="C611" t="str">
            <v xml:space="preserve">UN    </v>
          </cell>
          <cell r="D611">
            <v>0.19</v>
          </cell>
        </row>
        <row r="612">
          <cell r="A612">
            <v>7583</v>
          </cell>
          <cell r="B612" t="str">
            <v xml:space="preserve">BUCHA DE NYLON SEM ABA S8, COM PARAFUSO DE 4,80 X 50 MM EM ACO ZINCADO COM ROSCA SOBERBA, CABECA CHATA E FENDA PHILLIPS                                                                                                                                                                                                                                                                                                                                                                                   </v>
          </cell>
          <cell r="C612" t="str">
            <v xml:space="preserve">UN    </v>
          </cell>
          <cell r="D612">
            <v>0.41</v>
          </cell>
        </row>
        <row r="613">
          <cell r="A613">
            <v>4350</v>
          </cell>
          <cell r="B613" t="str">
            <v xml:space="preserve">BUCHA DE NYLON, DIAMETRO DO FURO 8 MM, COMPRIMENTO 40 MM, COM PARAFUSO DE ROSCA SOBERBA, CABECA CHATA, FENDA SIMPLES, 4,8 X 50 MM                                                                                                                                                                                                                                                                                                                                                                         </v>
          </cell>
          <cell r="C613" t="str">
            <v xml:space="preserve">UN    </v>
          </cell>
          <cell r="D613">
            <v>0.68</v>
          </cell>
        </row>
        <row r="614">
          <cell r="A614">
            <v>39886</v>
          </cell>
          <cell r="B614" t="str">
            <v xml:space="preserve">BUCHA DE REDUCAO DE COBRE (REF 600-2) SEM ANEL DE SOLDA, PONTA X BOLSA, 22 X 15 MM                                                                                                                                                                                                                                                                                                                                                                                                                        </v>
          </cell>
          <cell r="C614" t="str">
            <v xml:space="preserve">UN    </v>
          </cell>
          <cell r="D614">
            <v>6.85</v>
          </cell>
        </row>
        <row r="615">
          <cell r="A615">
            <v>39887</v>
          </cell>
          <cell r="B615" t="str">
            <v xml:space="preserve">BUCHA DE REDUCAO DE COBRE (REF 600-2) SEM ANEL DE SOLDA, PONTA X BOLSA, 28 X 22 MM                                                                                                                                                                                                                                                                                                                                                                                                                        </v>
          </cell>
          <cell r="C615" t="str">
            <v xml:space="preserve">UN    </v>
          </cell>
          <cell r="D615">
            <v>10.28</v>
          </cell>
        </row>
        <row r="616">
          <cell r="A616">
            <v>39888</v>
          </cell>
          <cell r="B616" t="str">
            <v xml:space="preserve">BUCHA DE REDUCAO DE COBRE (REF 600-2) SEM ANEL DE SOLDA, PONTA X BOLSA, 35 X 28 MM                                                                                                                                                                                                                                                                                                                                                                                                                        </v>
          </cell>
          <cell r="C616" t="str">
            <v xml:space="preserve">UN    </v>
          </cell>
          <cell r="D616">
            <v>23.51</v>
          </cell>
        </row>
        <row r="617">
          <cell r="A617">
            <v>39890</v>
          </cell>
          <cell r="B617" t="str">
            <v xml:space="preserve">BUCHA DE REDUCAO DE COBRE (REF 600-2) SEM ANEL DE SOLDA, PONTA X BOLSA, 42 X 35 MM                                                                                                                                                                                                                                                                                                                                                                                                                        </v>
          </cell>
          <cell r="C617" t="str">
            <v xml:space="preserve">UN    </v>
          </cell>
          <cell r="D617">
            <v>40.14</v>
          </cell>
        </row>
        <row r="618">
          <cell r="A618">
            <v>39891</v>
          </cell>
          <cell r="B618" t="str">
            <v xml:space="preserve">BUCHA DE REDUCAO DE COBRE (REF 600-2) SEM ANEL DE SOLDA, PONTA X BOLSA, 54 X 42 MM                                                                                                                                                                                                                                                                                                                                                                                                                        </v>
          </cell>
          <cell r="C618" t="str">
            <v xml:space="preserve">UN    </v>
          </cell>
          <cell r="D618">
            <v>56.59</v>
          </cell>
        </row>
        <row r="619">
          <cell r="A619">
            <v>39892</v>
          </cell>
          <cell r="B619" t="str">
            <v xml:space="preserve">BUCHA DE REDUCAO DE COBRE (REF 600-2) SEM ANEL DE SOLDA, PONTA X BOLSA, 66 X 54 MM                                                                                                                                                                                                                                                                                                                                                                                                                        </v>
          </cell>
          <cell r="C619" t="str">
            <v xml:space="preserve">UN    </v>
          </cell>
          <cell r="D619">
            <v>176.41</v>
          </cell>
        </row>
        <row r="620">
          <cell r="A620">
            <v>790</v>
          </cell>
          <cell r="B620" t="str">
            <v xml:space="preserve">BUCHA DE REDUCAO DE FERRO GALVANIZADO, COM ROSCA BSP, DE 1 1/2" X 1 1/4"                                                                                                                                                                                                                                                                                                                                                                                                                                  </v>
          </cell>
          <cell r="C620" t="str">
            <v xml:space="preserve">UN    </v>
          </cell>
          <cell r="D620">
            <v>15.04</v>
          </cell>
        </row>
        <row r="621">
          <cell r="A621">
            <v>766</v>
          </cell>
          <cell r="B621" t="str">
            <v xml:space="preserve">BUCHA DE REDUCAO DE FERRO GALVANIZADO, COM ROSCA BSP, DE 1 1/2" X 1/2"                                                                                                                                                                                                                                                                                                                                                                                                                                    </v>
          </cell>
          <cell r="C621" t="str">
            <v xml:space="preserve">UN    </v>
          </cell>
          <cell r="D621">
            <v>15.04</v>
          </cell>
        </row>
        <row r="622">
          <cell r="A622">
            <v>791</v>
          </cell>
          <cell r="B622" t="str">
            <v xml:space="preserve">BUCHA DE REDUCAO DE FERRO GALVANIZADO, COM ROSCA BSP, DE 1 1/2" X 1"                                                                                                                                                                                                                                                                                                                                                                                                                                      </v>
          </cell>
          <cell r="C622" t="str">
            <v xml:space="preserve">UN    </v>
          </cell>
          <cell r="D622">
            <v>15.04</v>
          </cell>
        </row>
        <row r="623">
          <cell r="A623">
            <v>767</v>
          </cell>
          <cell r="B623" t="str">
            <v xml:space="preserve">BUCHA DE REDUCAO DE FERRO GALVANIZADO, COM ROSCA BSP, DE 1 1/2" X 3/4"                                                                                                                                                                                                                                                                                                                                                                                                                                    </v>
          </cell>
          <cell r="C623" t="str">
            <v xml:space="preserve">UN    </v>
          </cell>
          <cell r="D623">
            <v>15.04</v>
          </cell>
        </row>
        <row r="624">
          <cell r="A624">
            <v>768</v>
          </cell>
          <cell r="B624" t="str">
            <v xml:space="preserve">BUCHA DE REDUCAO DE FERRO GALVANIZADO, COM ROSCA BSP, DE 1 1/4" X 1/2"                                                                                                                                                                                                                                                                                                                                                                                                                                    </v>
          </cell>
          <cell r="C624" t="str">
            <v xml:space="preserve">UN    </v>
          </cell>
          <cell r="D624">
            <v>11.81</v>
          </cell>
        </row>
        <row r="625">
          <cell r="A625">
            <v>789</v>
          </cell>
          <cell r="B625" t="str">
            <v xml:space="preserve">BUCHA DE REDUCAO DE FERRO GALVANIZADO, COM ROSCA BSP, DE 1 1/4" X 1"                                                                                                                                                                                                                                                                                                                                                                                                                                      </v>
          </cell>
          <cell r="C625" t="str">
            <v xml:space="preserve">UN    </v>
          </cell>
          <cell r="D625">
            <v>11.56</v>
          </cell>
        </row>
        <row r="626">
          <cell r="A626">
            <v>769</v>
          </cell>
          <cell r="B626" t="str">
            <v xml:space="preserve">BUCHA DE REDUCAO DE FERRO GALVANIZADO, COM ROSCA BSP, DE 1 1/4" X 3/4"                                                                                                                                                                                                                                                                                                                                                                                                                                    </v>
          </cell>
          <cell r="C626" t="str">
            <v xml:space="preserve">UN    </v>
          </cell>
          <cell r="D626">
            <v>11.81</v>
          </cell>
        </row>
        <row r="627">
          <cell r="A627">
            <v>770</v>
          </cell>
          <cell r="B627" t="str">
            <v xml:space="preserve">BUCHA DE REDUCAO DE FERRO GALVANIZADO, COM ROSCA BSP, DE 1/2" X 1/4"                                                                                                                                                                                                                                                                                                                                                                                                                                      </v>
          </cell>
          <cell r="C627" t="str">
            <v xml:space="preserve">UN    </v>
          </cell>
          <cell r="D627">
            <v>4.17</v>
          </cell>
        </row>
        <row r="628">
          <cell r="A628">
            <v>12394</v>
          </cell>
          <cell r="B628" t="str">
            <v xml:space="preserve">BUCHA DE REDUCAO DE FERRO GALVANIZADO, COM ROSCA BSP, DE 1/2" X 3/8"                                                                                                                                                                                                                                                                                                                                                                                                                                      </v>
          </cell>
          <cell r="C628" t="str">
            <v xml:space="preserve">UN    </v>
          </cell>
          <cell r="D628">
            <v>4.17</v>
          </cell>
        </row>
        <row r="629">
          <cell r="A629">
            <v>764</v>
          </cell>
          <cell r="B629" t="str">
            <v xml:space="preserve">BUCHA DE REDUCAO DE FERRO GALVANIZADO, COM ROSCA BSP, DE 1" X 1/2"                                                                                                                                                                                                                                                                                                                                                                                                                                        </v>
          </cell>
          <cell r="C629" t="str">
            <v xml:space="preserve">UN    </v>
          </cell>
          <cell r="D629">
            <v>7.27</v>
          </cell>
        </row>
        <row r="630">
          <cell r="A630">
            <v>765</v>
          </cell>
          <cell r="B630" t="str">
            <v xml:space="preserve">BUCHA DE REDUCAO DE FERRO GALVANIZADO, COM ROSCA BSP, DE 1" X 3/4"                                                                                                                                                                                                                                                                                                                                                                                                                                        </v>
          </cell>
          <cell r="C630" t="str">
            <v xml:space="preserve">UN    </v>
          </cell>
          <cell r="D630">
            <v>7.27</v>
          </cell>
        </row>
        <row r="631">
          <cell r="A631">
            <v>787</v>
          </cell>
          <cell r="B631" t="str">
            <v xml:space="preserve">BUCHA DE REDUCAO DE FERRO GALVANIZADO, COM ROSCA BSP, DE 2 1/2" X 1 1/2"                                                                                                                                                                                                                                                                                                                                                                                                                                  </v>
          </cell>
          <cell r="C631" t="str">
            <v xml:space="preserve">UN    </v>
          </cell>
          <cell r="D631">
            <v>32.47</v>
          </cell>
        </row>
        <row r="632">
          <cell r="A632">
            <v>774</v>
          </cell>
          <cell r="B632" t="str">
            <v xml:space="preserve">BUCHA DE REDUCAO DE FERRO GALVANIZADO, COM ROSCA BSP, DE 2 1/2" X 1 1/4"                                                                                                                                                                                                                                                                                                                                                                                                                                  </v>
          </cell>
          <cell r="C632" t="str">
            <v xml:space="preserve">UN    </v>
          </cell>
          <cell r="D632">
            <v>32.47</v>
          </cell>
        </row>
        <row r="633">
          <cell r="A633">
            <v>773</v>
          </cell>
          <cell r="B633" t="str">
            <v xml:space="preserve">BUCHA DE REDUCAO DE FERRO GALVANIZADO, COM ROSCA BSP, DE 2 1/2" X 1"                                                                                                                                                                                                                                                                                                                                                                                                                                      </v>
          </cell>
          <cell r="C633" t="str">
            <v xml:space="preserve">UN    </v>
          </cell>
          <cell r="D633">
            <v>32.47</v>
          </cell>
        </row>
        <row r="634">
          <cell r="A634">
            <v>775</v>
          </cell>
          <cell r="B634" t="str">
            <v xml:space="preserve">BUCHA DE REDUCAO DE FERRO GALVANIZADO, COM ROSCA BSP, DE 2 1/2" X 2"                                                                                                                                                                                                                                                                                                                                                                                                                                      </v>
          </cell>
          <cell r="C634" t="str">
            <v xml:space="preserve">UN    </v>
          </cell>
          <cell r="D634">
            <v>32.47</v>
          </cell>
        </row>
        <row r="635">
          <cell r="A635">
            <v>788</v>
          </cell>
          <cell r="B635" t="str">
            <v xml:space="preserve">BUCHA DE REDUCAO DE FERRO GALVANIZADO, COM ROSCA BSP, DE 2" X 1 1/2"                                                                                                                                                                                                                                                                                                                                                                                                                                      </v>
          </cell>
          <cell r="C635" t="str">
            <v xml:space="preserve">UN    </v>
          </cell>
          <cell r="D635">
            <v>20.18</v>
          </cell>
        </row>
        <row r="636">
          <cell r="A636">
            <v>772</v>
          </cell>
          <cell r="B636" t="str">
            <v xml:space="preserve">BUCHA DE REDUCAO DE FERRO GALVANIZADO, COM ROSCA BSP, DE 2" X 1 1/4"                                                                                                                                                                                                                                                                                                                                                                                                                                      </v>
          </cell>
          <cell r="C636" t="str">
            <v xml:space="preserve">UN    </v>
          </cell>
          <cell r="D636">
            <v>20.18</v>
          </cell>
        </row>
        <row r="637">
          <cell r="A637">
            <v>771</v>
          </cell>
          <cell r="B637" t="str">
            <v xml:space="preserve">BUCHA DE REDUCAO DE FERRO GALVANIZADO, COM ROSCA BSP, DE 2" X 1"                                                                                                                                                                                                                                                                                                                                                                                                                                          </v>
          </cell>
          <cell r="C637" t="str">
            <v xml:space="preserve">UN    </v>
          </cell>
          <cell r="D637">
            <v>20.18</v>
          </cell>
        </row>
        <row r="638">
          <cell r="A638">
            <v>779</v>
          </cell>
          <cell r="B638" t="str">
            <v xml:space="preserve">BUCHA DE REDUCAO DE FERRO GALVANIZADO, COM ROSCA BSP, DE 3/4" X 1/2"                                                                                                                                                                                                                                                                                                                                                                                                                                      </v>
          </cell>
          <cell r="C638" t="str">
            <v xml:space="preserve">UN    </v>
          </cell>
          <cell r="D638">
            <v>5.0199999999999996</v>
          </cell>
        </row>
        <row r="639">
          <cell r="A639">
            <v>776</v>
          </cell>
          <cell r="B639" t="str">
            <v xml:space="preserve">BUCHA DE REDUCAO DE FERRO GALVANIZADO, COM ROSCA BSP, DE 3" X 1 1/2"                                                                                                                                                                                                                                                                                                                                                                                                                                      </v>
          </cell>
          <cell r="C639" t="str">
            <v xml:space="preserve">UN    </v>
          </cell>
          <cell r="D639">
            <v>47.87</v>
          </cell>
        </row>
        <row r="640">
          <cell r="A640">
            <v>777</v>
          </cell>
          <cell r="B640" t="str">
            <v xml:space="preserve">BUCHA DE REDUCAO DE FERRO GALVANIZADO, COM ROSCA BSP, DE 3" X 1 1/4"                                                                                                                                                                                                                                                                                                                                                                                                                                      </v>
          </cell>
          <cell r="C640" t="str">
            <v xml:space="preserve">UN    </v>
          </cell>
          <cell r="D640">
            <v>46.54</v>
          </cell>
        </row>
        <row r="641">
          <cell r="A641">
            <v>780</v>
          </cell>
          <cell r="B641" t="str">
            <v xml:space="preserve">BUCHA DE REDUCAO DE FERRO GALVANIZADO, COM ROSCA BSP, DE 3" X 2 1/2"                                                                                                                                                                                                                                                                                                                                                                                                                                      </v>
          </cell>
          <cell r="C641" t="str">
            <v xml:space="preserve">UN    </v>
          </cell>
          <cell r="D641">
            <v>46.77</v>
          </cell>
        </row>
        <row r="642">
          <cell r="A642">
            <v>778</v>
          </cell>
          <cell r="B642" t="str">
            <v xml:space="preserve">BUCHA DE REDUCAO DE FERRO GALVANIZADO, COM ROSCA BSP, DE 3" X 2"                                                                                                                                                                                                                                                                                                                                                                                                                                          </v>
          </cell>
          <cell r="C642" t="str">
            <v xml:space="preserve">UN    </v>
          </cell>
          <cell r="D642">
            <v>47.87</v>
          </cell>
        </row>
        <row r="643">
          <cell r="A643">
            <v>781</v>
          </cell>
          <cell r="B643" t="str">
            <v xml:space="preserve">BUCHA DE REDUCAO DE FERRO GALVANIZADO, COM ROSCA BSP, DE 4" X 2 1/2"                                                                                                                                                                                                                                                                                                                                                                                                                                      </v>
          </cell>
          <cell r="C643" t="str">
            <v xml:space="preserve">UN    </v>
          </cell>
          <cell r="D643">
            <v>88.45</v>
          </cell>
        </row>
        <row r="644">
          <cell r="A644">
            <v>786</v>
          </cell>
          <cell r="B644" t="str">
            <v xml:space="preserve">BUCHA DE REDUCAO DE FERRO GALVANIZADO, COM ROSCA BSP, DE 4" X 2"                                                                                                                                                                                                                                                                                                                                                                                                                                          </v>
          </cell>
          <cell r="C644" t="str">
            <v xml:space="preserve">UN    </v>
          </cell>
          <cell r="D644">
            <v>88.45</v>
          </cell>
        </row>
        <row r="645">
          <cell r="A645">
            <v>782</v>
          </cell>
          <cell r="B645" t="str">
            <v xml:space="preserve">BUCHA DE REDUCAO DE FERRO GALVANIZADO, COM ROSCA BSP, DE 4" X 3"                                                                                                                                                                                                                                                                                                                                                                                                                                          </v>
          </cell>
          <cell r="C645" t="str">
            <v xml:space="preserve">UN    </v>
          </cell>
          <cell r="D645">
            <v>88.45</v>
          </cell>
        </row>
        <row r="646">
          <cell r="A646">
            <v>783</v>
          </cell>
          <cell r="B646" t="str">
            <v xml:space="preserve">BUCHA DE REDUCAO DE FERRO GALVANIZADO, COM ROSCA BSP, DE 5" X 4"                                                                                                                                                                                                                                                                                                                                                                                                                                          </v>
          </cell>
          <cell r="C646" t="str">
            <v xml:space="preserve">UN    </v>
          </cell>
          <cell r="D646">
            <v>242.08</v>
          </cell>
        </row>
        <row r="647">
          <cell r="A647">
            <v>785</v>
          </cell>
          <cell r="B647" t="str">
            <v xml:space="preserve">BUCHA DE REDUCAO DE FERRO GALVANIZADO, COM ROSCA BSP, DE 6" X 4"                                                                                                                                                                                                                                                                                                                                                                                                                                          </v>
          </cell>
          <cell r="C647" t="str">
            <v xml:space="preserve">UN    </v>
          </cell>
          <cell r="D647">
            <v>255.78</v>
          </cell>
        </row>
        <row r="648">
          <cell r="A648">
            <v>784</v>
          </cell>
          <cell r="B648" t="str">
            <v xml:space="preserve">BUCHA DE REDUCAO DE FERRO GALVANIZADO, COM ROSCA BSP, DE 6" X 5"                                                                                                                                                                                                                                                                                                                                                                                                                                          </v>
          </cell>
          <cell r="C648" t="str">
            <v xml:space="preserve">UN    </v>
          </cell>
          <cell r="D648">
            <v>274.39</v>
          </cell>
        </row>
        <row r="649">
          <cell r="A649">
            <v>831</v>
          </cell>
          <cell r="B649" t="str">
            <v xml:space="preserve">BUCHA DE REDUCAO DE PVC, SOLDAVEL, CURTA, COM 110 X 85 MM, PARA AGUA FRIA PREDIAL                                                                                                                                                                                                                                                                                                                                                                                                                         </v>
          </cell>
          <cell r="C649" t="str">
            <v xml:space="preserve">UN    </v>
          </cell>
          <cell r="D649">
            <v>98.86</v>
          </cell>
        </row>
        <row r="650">
          <cell r="A650">
            <v>828</v>
          </cell>
          <cell r="B650" t="str">
            <v xml:space="preserve">BUCHA DE REDUCAO DE PVC, SOLDAVEL, CURTA, COM 25 X 20 MM, PARA AGUA FRIA PREDIAL                                                                                                                                                                                                                                                                                                                                                                                                                          </v>
          </cell>
          <cell r="C650" t="str">
            <v xml:space="preserve">UN    </v>
          </cell>
          <cell r="D650">
            <v>0.56999999999999995</v>
          </cell>
        </row>
        <row r="651">
          <cell r="A651">
            <v>829</v>
          </cell>
          <cell r="B651" t="str">
            <v xml:space="preserve">BUCHA DE REDUCAO DE PVC, SOLDAVEL, CURTA, COM 32 X 25 MM, PARA AGUA FRIA PREDIAL                                                                                                                                                                                                                                                                                                                                                                                                                          </v>
          </cell>
          <cell r="C651" t="str">
            <v xml:space="preserve">UN    </v>
          </cell>
          <cell r="D651">
            <v>1.19</v>
          </cell>
        </row>
        <row r="652">
          <cell r="A652">
            <v>812</v>
          </cell>
          <cell r="B652" t="str">
            <v xml:space="preserve">BUCHA DE REDUCAO DE PVC, SOLDAVEL, CURTA, COM 40 X 32 MM, PARA AGUA FRIA PREDIAL                                                                                                                                                                                                                                                                                                                                                                                                                          </v>
          </cell>
          <cell r="C652" t="str">
            <v xml:space="preserve">UN    </v>
          </cell>
          <cell r="D652">
            <v>2.59</v>
          </cell>
        </row>
        <row r="653">
          <cell r="A653">
            <v>819</v>
          </cell>
          <cell r="B653" t="str">
            <v xml:space="preserve">BUCHA DE REDUCAO DE PVC, SOLDAVEL, CURTA, COM 50 X 40 MM, PARA AGUA FRIA PREDIAL                                                                                                                                                                                                                                                                                                                                                                                                                          </v>
          </cell>
          <cell r="C653" t="str">
            <v xml:space="preserve">UN    </v>
          </cell>
          <cell r="D653">
            <v>4.2699999999999996</v>
          </cell>
        </row>
        <row r="654">
          <cell r="A654">
            <v>818</v>
          </cell>
          <cell r="B654" t="str">
            <v xml:space="preserve">BUCHA DE REDUCAO DE PVC, SOLDAVEL, CURTA, COM 60 X 50 MM, PARA AGUA FRIA PREDIAL                                                                                                                                                                                                                                                                                                                                                                                                                          </v>
          </cell>
          <cell r="C654" t="str">
            <v xml:space="preserve">UN    </v>
          </cell>
          <cell r="D654">
            <v>7.18</v>
          </cell>
        </row>
        <row r="655">
          <cell r="A655">
            <v>823</v>
          </cell>
          <cell r="B655" t="str">
            <v xml:space="preserve">BUCHA DE REDUCAO DE PVC, SOLDAVEL, CURTA, COM 75 X 60 MM, PARA AGUA FRIA PREDIAL                                                                                                                                                                                                                                                                                                                                                                                                                          </v>
          </cell>
          <cell r="C655" t="str">
            <v xml:space="preserve">UN    </v>
          </cell>
          <cell r="D655">
            <v>21.63</v>
          </cell>
        </row>
        <row r="656">
          <cell r="A656">
            <v>830</v>
          </cell>
          <cell r="B656" t="str">
            <v xml:space="preserve">BUCHA DE REDUCAO DE PVC, SOLDAVEL, CURTA, COM 85 X 75 MM, PARA AGUA FRIA PREDIAL                                                                                                                                                                                                                                                                                                                                                                                                                          </v>
          </cell>
          <cell r="C656" t="str">
            <v xml:space="preserve">UN    </v>
          </cell>
          <cell r="D656">
            <v>17.809999999999999</v>
          </cell>
        </row>
        <row r="657">
          <cell r="A657">
            <v>826</v>
          </cell>
          <cell r="B657" t="str">
            <v xml:space="preserve">BUCHA DE REDUCAO DE PVC, SOLDAVEL, LONGA, COM 110 X 60 MM, PARA AGUA FRIA PREDIAL                                                                                                                                                                                                                                                                                                                                                                                                                         </v>
          </cell>
          <cell r="C657" t="str">
            <v xml:space="preserve">UN    </v>
          </cell>
          <cell r="D657">
            <v>55.45</v>
          </cell>
        </row>
        <row r="658">
          <cell r="A658">
            <v>827</v>
          </cell>
          <cell r="B658" t="str">
            <v xml:space="preserve">BUCHA DE REDUCAO DE PVC, SOLDAVEL, LONGA, COM 110 X 75 MM, PARA AGUA FRIA PREDIAL                                                                                                                                                                                                                                                                                                                                                                                                                         </v>
          </cell>
          <cell r="C658" t="str">
            <v xml:space="preserve">UN    </v>
          </cell>
          <cell r="D658">
            <v>46.84</v>
          </cell>
        </row>
        <row r="659">
          <cell r="A659">
            <v>832</v>
          </cell>
          <cell r="B659" t="str">
            <v xml:space="preserve">BUCHA DE REDUCAO DE PVC, SOLDAVEL, LONGA, COM 32 X 20 MM, PARA AGUA FRIA PREDIAL                                                                                                                                                                                                                                                                                                                                                                                                                          </v>
          </cell>
          <cell r="C659" t="str">
            <v xml:space="preserve">UN    </v>
          </cell>
          <cell r="D659">
            <v>3.24</v>
          </cell>
        </row>
        <row r="660">
          <cell r="A660">
            <v>833</v>
          </cell>
          <cell r="B660" t="str">
            <v xml:space="preserve">BUCHA DE REDUCAO DE PVC, SOLDAVEL, LONGA, COM 40 X 20 MM, PARA AGUA FRIA PREDIAL                                                                                                                                                                                                                                                                                                                                                                                                                          </v>
          </cell>
          <cell r="C660" t="str">
            <v xml:space="preserve">UN    </v>
          </cell>
          <cell r="D660">
            <v>4.59</v>
          </cell>
        </row>
        <row r="661">
          <cell r="A661">
            <v>834</v>
          </cell>
          <cell r="B661" t="str">
            <v xml:space="preserve">BUCHA DE REDUCAO DE PVC, SOLDAVEL, LONGA, COM 40 X 25 MM, PARA AGUA FRIA PREDIAL                                                                                                                                                                                                                                                                                                                                                                                                                          </v>
          </cell>
          <cell r="C661" t="str">
            <v xml:space="preserve">UN    </v>
          </cell>
          <cell r="D661">
            <v>5.04</v>
          </cell>
        </row>
        <row r="662">
          <cell r="A662">
            <v>825</v>
          </cell>
          <cell r="B662" t="str">
            <v xml:space="preserve">BUCHA DE REDUCAO DE PVC, SOLDAVEL, LONGA, COM 50 X 20 MM, PARA AGUA FRIA PREDIAL                                                                                                                                                                                                                                                                                                                                                                                                                          </v>
          </cell>
          <cell r="C662" t="str">
            <v xml:space="preserve">UN    </v>
          </cell>
          <cell r="D662">
            <v>5.62</v>
          </cell>
        </row>
        <row r="663">
          <cell r="A663">
            <v>813</v>
          </cell>
          <cell r="B663" t="str">
            <v xml:space="preserve">BUCHA DE REDUCAO DE PVC, SOLDAVEL, LONGA, COM 50 X 25 MM, PARA AGUA FRIA PREDIAL                                                                                                                                                                                                                                                                                                                                                                                                                          </v>
          </cell>
          <cell r="C663" t="str">
            <v xml:space="preserve">UN    </v>
          </cell>
          <cell r="D663">
            <v>5.52</v>
          </cell>
        </row>
        <row r="664">
          <cell r="A664">
            <v>820</v>
          </cell>
          <cell r="B664" t="str">
            <v xml:space="preserve">BUCHA DE REDUCAO DE PVC, SOLDAVEL, LONGA, COM 50 X 32 MM, PARA AGUA FRIA PREDIAL                                                                                                                                                                                                                                                                                                                                                                                                                          </v>
          </cell>
          <cell r="C664" t="str">
            <v xml:space="preserve">UN    </v>
          </cell>
          <cell r="D664">
            <v>7.01</v>
          </cell>
        </row>
        <row r="665">
          <cell r="A665">
            <v>816</v>
          </cell>
          <cell r="B665" t="str">
            <v xml:space="preserve">BUCHA DE REDUCAO DE PVC, SOLDAVEL, LONGA, COM 60 X 25 MM, PARA AGUA FRIA PREDIAL                                                                                                                                                                                                                                                                                                                                                                                                                          </v>
          </cell>
          <cell r="C665" t="str">
            <v xml:space="preserve">UN    </v>
          </cell>
          <cell r="D665">
            <v>11.94</v>
          </cell>
        </row>
        <row r="666">
          <cell r="A666">
            <v>814</v>
          </cell>
          <cell r="B666" t="str">
            <v xml:space="preserve">BUCHA DE REDUCAO DE PVC, SOLDAVEL, LONGA, COM 60 X 32 MM, PARA AGUA FRIA PREDIAL                                                                                                                                                                                                                                                                                                                                                                                                                          </v>
          </cell>
          <cell r="C666" t="str">
            <v xml:space="preserve">UN    </v>
          </cell>
          <cell r="D666">
            <v>14.42</v>
          </cell>
        </row>
        <row r="667">
          <cell r="A667">
            <v>815</v>
          </cell>
          <cell r="B667" t="str">
            <v xml:space="preserve">BUCHA DE REDUCAO DE PVC, SOLDAVEL, LONGA, COM 60 X 40 MM, PARA AGUA FRIA PREDIAL                                                                                                                                                                                                                                                                                                                                                                                                                          </v>
          </cell>
          <cell r="C667" t="str">
            <v xml:space="preserve">UN    </v>
          </cell>
          <cell r="D667">
            <v>15.58</v>
          </cell>
        </row>
        <row r="668">
          <cell r="A668">
            <v>822</v>
          </cell>
          <cell r="B668" t="str">
            <v xml:space="preserve">BUCHA DE REDUCAO DE PVC, SOLDAVEL, LONGA, COM 60 X 50 MM, PARA AGUA FRIA PREDIAL                                                                                                                                                                                                                                                                                                                                                                                                                          </v>
          </cell>
          <cell r="C668" t="str">
            <v xml:space="preserve">UN    </v>
          </cell>
          <cell r="D668">
            <v>18.98</v>
          </cell>
        </row>
        <row r="669">
          <cell r="A669">
            <v>821</v>
          </cell>
          <cell r="B669" t="str">
            <v xml:space="preserve">BUCHA DE REDUCAO DE PVC, SOLDAVEL, LONGA, COM 75 X 50 MM, PARA AGUA FRIA PREDIAL                                                                                                                                                                                                                                                                                                                                                                                                                          </v>
          </cell>
          <cell r="C669" t="str">
            <v xml:space="preserve">UN    </v>
          </cell>
          <cell r="D669">
            <v>22.19</v>
          </cell>
        </row>
        <row r="670">
          <cell r="A670">
            <v>817</v>
          </cell>
          <cell r="B670" t="str">
            <v xml:space="preserve">BUCHA DE REDUCAO DE PVC, SOLDAVEL, LONGA, COM 85 X 60 MM, PARA AGUA FRIA PREDIAL                                                                                                                                                                                                                                                                                                                                                                                                                          </v>
          </cell>
          <cell r="C670" t="str">
            <v xml:space="preserve">UN    </v>
          </cell>
          <cell r="D670">
            <v>26.38</v>
          </cell>
        </row>
        <row r="671">
          <cell r="A671">
            <v>20086</v>
          </cell>
          <cell r="B671" t="str">
            <v xml:space="preserve">BUCHA DE REDUCAO DE PVC, SOLDAVEL, LONGA, 50 X 40 MM, PARA ESGOTO PREDIAL                                                                                                                                                                                                                                                                                                                                                                                                                                 </v>
          </cell>
          <cell r="C671" t="str">
            <v xml:space="preserve">UN    </v>
          </cell>
          <cell r="D671">
            <v>3.42</v>
          </cell>
        </row>
        <row r="672">
          <cell r="A672">
            <v>39191</v>
          </cell>
          <cell r="B672" t="str">
            <v xml:space="preserve">BUCHA DE REDUCAO EM ALUMINIO, COM ROSCA, DE 1 1/2" X 1 1/4", PARA ELETRODUTO                                                                                                                                                                                                                                                                                                                                                                                                                              </v>
          </cell>
          <cell r="C672" t="str">
            <v xml:space="preserve">UN    </v>
          </cell>
          <cell r="D672">
            <v>17.88</v>
          </cell>
        </row>
        <row r="673">
          <cell r="A673">
            <v>39190</v>
          </cell>
          <cell r="B673" t="str">
            <v xml:space="preserve">BUCHA DE REDUCAO EM ALUMINIO, COM ROSCA, DE 1 1/2" X 1", PARA ELETRODUTO                                                                                                                                                                                                                                                                                                                                                                                                                                  </v>
          </cell>
          <cell r="C673" t="str">
            <v xml:space="preserve">UN    </v>
          </cell>
          <cell r="D673">
            <v>18.68</v>
          </cell>
        </row>
        <row r="674">
          <cell r="A674">
            <v>39189</v>
          </cell>
          <cell r="B674" t="str">
            <v xml:space="preserve">BUCHA DE REDUCAO EM ALUMINIO, COM ROSCA, DE 1 1/2" X 3/4", PARA ELETRODUTO                                                                                                                                                                                                                                                                                                                                                                                                                                </v>
          </cell>
          <cell r="C674" t="str">
            <v xml:space="preserve">UN    </v>
          </cell>
          <cell r="D674">
            <v>19.77</v>
          </cell>
        </row>
        <row r="675">
          <cell r="A675">
            <v>39186</v>
          </cell>
          <cell r="B675" t="str">
            <v xml:space="preserve">BUCHA DE REDUCAO EM ALUMINIO, COM ROSCA, DE 1 1/4" X 1/2", PARA ELETRODUTO                                                                                                                                                                                                                                                                                                                                                                                                                                </v>
          </cell>
          <cell r="C675" t="str">
            <v xml:space="preserve">UN    </v>
          </cell>
          <cell r="D675">
            <v>17.690000000000001</v>
          </cell>
        </row>
        <row r="676">
          <cell r="A676">
            <v>39188</v>
          </cell>
          <cell r="B676" t="str">
            <v xml:space="preserve">BUCHA DE REDUCAO EM ALUMINIO, COM ROSCA, DE 1 1/4" X 1", PARA ELETRODUTO                                                                                                                                                                                                                                                                                                                                                                                                                                  </v>
          </cell>
          <cell r="C676" t="str">
            <v xml:space="preserve">UN    </v>
          </cell>
          <cell r="D676">
            <v>14.55</v>
          </cell>
        </row>
        <row r="677">
          <cell r="A677">
            <v>39187</v>
          </cell>
          <cell r="B677" t="str">
            <v xml:space="preserve">BUCHA DE REDUCAO EM ALUMINIO, COM ROSCA, DE 1 1/4" X 3/4", PARA ELETRODUTO                                                                                                                                                                                                                                                                                                                                                                                                                                </v>
          </cell>
          <cell r="C677" t="str">
            <v xml:space="preserve">UN    </v>
          </cell>
          <cell r="D677">
            <v>15.25</v>
          </cell>
        </row>
        <row r="678">
          <cell r="A678">
            <v>39184</v>
          </cell>
          <cell r="B678" t="str">
            <v xml:space="preserve">BUCHA DE REDUCAO EM ALUMINIO, COM ROSCA, DE 1" X 1/2", PARA ELETRODUTO                                                                                                                                                                                                                                                                                                                                                                                                                                    </v>
          </cell>
          <cell r="C678" t="str">
            <v xml:space="preserve">UN    </v>
          </cell>
          <cell r="D678">
            <v>5.74</v>
          </cell>
        </row>
        <row r="679">
          <cell r="A679">
            <v>39185</v>
          </cell>
          <cell r="B679" t="str">
            <v xml:space="preserve">BUCHA DE REDUCAO EM ALUMINIO, COM ROSCA, DE 1" X 3/4", PARA ELETRODUTO                                                                                                                                                                                                                                                                                                                                                                                                                                    </v>
          </cell>
          <cell r="C679" t="str">
            <v xml:space="preserve">UN    </v>
          </cell>
          <cell r="D679">
            <v>5.23</v>
          </cell>
        </row>
        <row r="680">
          <cell r="A680">
            <v>39198</v>
          </cell>
          <cell r="B680" t="str">
            <v xml:space="preserve">BUCHA DE REDUCAO EM ALUMINIO, COM ROSCA, DE 2 1/2" X 1 1/2", PARA ELETRODUTO                                                                                                                                                                                                                                                                                                                                                                                                                              </v>
          </cell>
          <cell r="C680" t="str">
            <v xml:space="preserve">UN    </v>
          </cell>
          <cell r="D680">
            <v>58.67</v>
          </cell>
        </row>
        <row r="681">
          <cell r="A681">
            <v>39197</v>
          </cell>
          <cell r="B681" t="str">
            <v xml:space="preserve">BUCHA DE REDUCAO EM ALUMINIO, COM ROSCA, DE 2 1/2" X 1 1/4", PARA ELETRODUTO                                                                                                                                                                                                                                                                                                                                                                                                                              </v>
          </cell>
          <cell r="C681" t="str">
            <v xml:space="preserve">UN    </v>
          </cell>
          <cell r="D681">
            <v>61.28</v>
          </cell>
        </row>
        <row r="682">
          <cell r="A682">
            <v>39196</v>
          </cell>
          <cell r="B682" t="str">
            <v xml:space="preserve">BUCHA DE REDUCAO EM ALUMINIO, COM ROSCA, DE 2 1/2" X 1", PARA ELETRODUTO                                                                                                                                                                                                                                                                                                                                                                                                                                  </v>
          </cell>
          <cell r="C682" t="str">
            <v xml:space="preserve">UN    </v>
          </cell>
          <cell r="D682">
            <v>63.2</v>
          </cell>
        </row>
        <row r="683">
          <cell r="A683">
            <v>39199</v>
          </cell>
          <cell r="B683" t="str">
            <v xml:space="preserve">BUCHA DE REDUCAO EM ALUMINIO, COM ROSCA, DE 2 1/2" X 2", PARA ELETRODUTO                                                                                                                                                                                                                                                                                                                                                                                                                                  </v>
          </cell>
          <cell r="C683" t="str">
            <v xml:space="preserve">UN    </v>
          </cell>
          <cell r="D683">
            <v>56.46</v>
          </cell>
        </row>
        <row r="684">
          <cell r="A684">
            <v>39195</v>
          </cell>
          <cell r="B684" t="str">
            <v xml:space="preserve">BUCHA DE REDUCAO EM ALUMINIO, COM ROSCA, DE 2" X 1 1/2", PARA ELETRODUTO                                                                                                                                                                                                                                                                                                                                                                                                                                  </v>
          </cell>
          <cell r="C684" t="str">
            <v xml:space="preserve">UN    </v>
          </cell>
          <cell r="D684">
            <v>32.590000000000003</v>
          </cell>
        </row>
        <row r="685">
          <cell r="A685">
            <v>39194</v>
          </cell>
          <cell r="B685" t="str">
            <v xml:space="preserve">BUCHA DE REDUCAO EM ALUMINIO, COM ROSCA, DE 2" X 1 1/4", PARA ELETRODUTO                                                                                                                                                                                                                                                                                                                                                                                                                                  </v>
          </cell>
          <cell r="C685" t="str">
            <v xml:space="preserve">UN    </v>
          </cell>
          <cell r="D685">
            <v>34.869999999999997</v>
          </cell>
        </row>
        <row r="686">
          <cell r="A686">
            <v>39193</v>
          </cell>
          <cell r="B686" t="str">
            <v xml:space="preserve">BUCHA DE REDUCAO EM ALUMINIO, COM ROSCA, DE 2" X 1", PARA ELETRODUTO                                                                                                                                                                                                                                                                                                                                                                                                                                      </v>
          </cell>
          <cell r="C686" t="str">
            <v xml:space="preserve">UN    </v>
          </cell>
          <cell r="D686">
            <v>38.22</v>
          </cell>
        </row>
        <row r="687">
          <cell r="A687">
            <v>39192</v>
          </cell>
          <cell r="B687" t="str">
            <v xml:space="preserve">BUCHA DE REDUCAO EM ALUMINIO, COM ROSCA, DE 2" X 3/4", PARA ELETRODUTO                                                                                                                                                                                                                                                                                                                                                                                                                                    </v>
          </cell>
          <cell r="C687" t="str">
            <v xml:space="preserve">UN    </v>
          </cell>
          <cell r="D687">
            <v>39.76</v>
          </cell>
        </row>
        <row r="688">
          <cell r="A688">
            <v>39920</v>
          </cell>
          <cell r="B688" t="str">
            <v xml:space="preserve">BUCHA DE REDUCAO EM ALUMINIO, COM ROSCA, DE 3/4" X 1/2",  PARA ELETRODUTO                                                                                                                                                                                                                                                                                                                                                                                                                                 </v>
          </cell>
          <cell r="C688" t="str">
            <v xml:space="preserve">UN    </v>
          </cell>
          <cell r="D688">
            <v>4.8099999999999996</v>
          </cell>
        </row>
        <row r="689">
          <cell r="A689">
            <v>39201</v>
          </cell>
          <cell r="B689" t="str">
            <v xml:space="preserve">BUCHA DE REDUCAO EM ALUMINIO, COM ROSCA, DE 3" X 1 1/2", PARA ELETRODUTO                                                                                                                                                                                                                                                                                                                                                                                                                                  </v>
          </cell>
          <cell r="C689" t="str">
            <v xml:space="preserve">UN    </v>
          </cell>
          <cell r="D689">
            <v>70.14</v>
          </cell>
        </row>
        <row r="690">
          <cell r="A690">
            <v>39200</v>
          </cell>
          <cell r="B690" t="str">
            <v xml:space="preserve">BUCHA DE REDUCAO EM ALUMINIO, COM ROSCA, DE 3" X 1 1/4", PARA ELETRODUTO                                                                                                                                                                                                                                                                                                                                                                                                                                  </v>
          </cell>
          <cell r="C690" t="str">
            <v xml:space="preserve">UN    </v>
          </cell>
          <cell r="D690">
            <v>70.7</v>
          </cell>
        </row>
        <row r="691">
          <cell r="A691">
            <v>39203</v>
          </cell>
          <cell r="B691" t="str">
            <v xml:space="preserve">BUCHA DE REDUCAO EM ALUMINIO, COM ROSCA, DE 3" X 2 1/2", PARA ELETRODUTO                                                                                                                                                                                                                                                                                                                                                                                                                                  </v>
          </cell>
          <cell r="C691" t="str">
            <v xml:space="preserve">UN    </v>
          </cell>
          <cell r="D691">
            <v>57.09</v>
          </cell>
        </row>
        <row r="692">
          <cell r="A692">
            <v>39202</v>
          </cell>
          <cell r="B692" t="str">
            <v xml:space="preserve">BUCHA DE REDUCAO EM ALUMINIO, COM ROSCA, DE 3" X 2", PARA ELETRODUTO                                                                                                                                                                                                                                                                                                                                                                                                                                      </v>
          </cell>
          <cell r="C692" t="str">
            <v xml:space="preserve">UN    </v>
          </cell>
          <cell r="D692">
            <v>67.06</v>
          </cell>
        </row>
        <row r="693">
          <cell r="A693">
            <v>39205</v>
          </cell>
          <cell r="B693" t="str">
            <v xml:space="preserve">BUCHA DE REDUCAO EM ALUMINIO, COM ROSCA, DE 4" X 2 1/2", PARA ELETRODUTO                                                                                                                                                                                                                                                                                                                                                                                                                                  </v>
          </cell>
          <cell r="C693" t="str">
            <v xml:space="preserve">UN    </v>
          </cell>
          <cell r="D693">
            <v>111.89</v>
          </cell>
        </row>
        <row r="694">
          <cell r="A694">
            <v>39204</v>
          </cell>
          <cell r="B694" t="str">
            <v xml:space="preserve">BUCHA DE REDUCAO EM ALUMINIO, COM ROSCA, DE 4" X 2", PARA ELETRODUTO                                                                                                                                                                                                                                                                                                                                                                                                                                      </v>
          </cell>
          <cell r="C694" t="str">
            <v xml:space="preserve">UN    </v>
          </cell>
          <cell r="D694">
            <v>114.59</v>
          </cell>
        </row>
        <row r="695">
          <cell r="A695">
            <v>39206</v>
          </cell>
          <cell r="B695" t="str">
            <v xml:space="preserve">BUCHA DE REDUCAO EM ALUMINIO, COM ROSCA, DE 4" X 3", PARA ELETRODUTO                                                                                                                                                                                                                                                                                                                                                                                                                                      </v>
          </cell>
          <cell r="C695" t="str">
            <v xml:space="preserve">UN    </v>
          </cell>
          <cell r="D695">
            <v>108.71</v>
          </cell>
        </row>
        <row r="696">
          <cell r="A696">
            <v>797</v>
          </cell>
          <cell r="B696" t="str">
            <v xml:space="preserve">BUCHA DE REDUCAO PVC ROSCAVEL 1 1/2" X 1"                                                                                                                                                                                                                                                                                                                                                                                                                                                                 </v>
          </cell>
          <cell r="C696" t="str">
            <v xml:space="preserve">UN    </v>
          </cell>
          <cell r="D696">
            <v>10.32</v>
          </cell>
        </row>
        <row r="697">
          <cell r="A697">
            <v>798</v>
          </cell>
          <cell r="B697" t="str">
            <v xml:space="preserve">BUCHA DE REDUCAO PVC ROSCAVEL 3/4" X 1/2"                                                                                                                                                                                                                                                                                                                                                                                                                                                                 </v>
          </cell>
          <cell r="C697" t="str">
            <v xml:space="preserve">UN    </v>
          </cell>
          <cell r="D697">
            <v>1.41</v>
          </cell>
        </row>
        <row r="698">
          <cell r="A698">
            <v>796</v>
          </cell>
          <cell r="B698" t="str">
            <v xml:space="preserve">BUCHA DE REDUCAO PVC ROSCAVEL, 1 1/2" X 3/4"                                                                                                                                                                                                                                                                                                                                                                                                                                                              </v>
          </cell>
          <cell r="C698" t="str">
            <v xml:space="preserve">UN    </v>
          </cell>
          <cell r="D698">
            <v>9.8800000000000008</v>
          </cell>
        </row>
        <row r="699">
          <cell r="A699">
            <v>799</v>
          </cell>
          <cell r="B699" t="str">
            <v xml:space="preserve">BUCHA DE REDUCAO PVC ROSCAVEL, 1" X 1/2"                                                                                                                                                                                                                                                                                                                                                                                                                                                                  </v>
          </cell>
          <cell r="C699" t="str">
            <v xml:space="preserve">UN    </v>
          </cell>
          <cell r="D699">
            <v>4.6500000000000004</v>
          </cell>
        </row>
        <row r="700">
          <cell r="A700">
            <v>792</v>
          </cell>
          <cell r="B700" t="str">
            <v xml:space="preserve">BUCHA DE REDUCAO PVC ROSCAVEL, 1" X 3/4"                                                                                                                                                                                                                                                                                                                                                                                                                                                                  </v>
          </cell>
          <cell r="C700" t="str">
            <v xml:space="preserve">UN    </v>
          </cell>
          <cell r="D700">
            <v>4.72</v>
          </cell>
        </row>
        <row r="701">
          <cell r="A701">
            <v>804</v>
          </cell>
          <cell r="B701" t="str">
            <v xml:space="preserve">BUCHA DE REDUCAO PVC, ROSCAVEL,  2"  X 1 1/2 "                                                                                                                                                                                                                                                                                                                                                                                                                                                            </v>
          </cell>
          <cell r="C701" t="str">
            <v xml:space="preserve">UN    </v>
          </cell>
          <cell r="D701">
            <v>23.43</v>
          </cell>
        </row>
        <row r="702">
          <cell r="A702">
            <v>793</v>
          </cell>
          <cell r="B702" t="str">
            <v xml:space="preserve">BUCHA DE REDUCAO PVC, ROSCAVEL, 1 1/2"  X1 1/4 "                                                                                                                                                                                                                                                                                                                                                                                                                                                          </v>
          </cell>
          <cell r="C702" t="str">
            <v xml:space="preserve">UN    </v>
          </cell>
          <cell r="D702">
            <v>10.06</v>
          </cell>
        </row>
        <row r="703">
          <cell r="A703">
            <v>801</v>
          </cell>
          <cell r="B703" t="str">
            <v xml:space="preserve">BUCHA DE REDUCAO PVC, ROSCAVEL, 1 1/4"  X 3/4 "                                                                                                                                                                                                                                                                                                                                                                                                                                                           </v>
          </cell>
          <cell r="C703" t="str">
            <v xml:space="preserve">UN    </v>
          </cell>
          <cell r="D703">
            <v>7.17</v>
          </cell>
        </row>
        <row r="704">
          <cell r="A704">
            <v>794</v>
          </cell>
          <cell r="B704" t="str">
            <v xml:space="preserve">BUCHA DE REDUCAO PVC, ROSCAVEL, 1 1/4" X 1 "                                                                                                                                                                                                                                                                                                                                                                                                                                                              </v>
          </cell>
          <cell r="C704" t="str">
            <v xml:space="preserve">UN    </v>
          </cell>
          <cell r="D704">
            <v>7.41</v>
          </cell>
        </row>
        <row r="705">
          <cell r="A705">
            <v>802</v>
          </cell>
          <cell r="B705" t="str">
            <v xml:space="preserve">BUCHA DE REDUCAO PVC, ROSCAVEL, 2"  X 1 "                                                                                                                                                                                                                                                                                                                                                                                                                                                                 </v>
          </cell>
          <cell r="C705" t="str">
            <v xml:space="preserve">UN    </v>
          </cell>
          <cell r="D705">
            <v>20.67</v>
          </cell>
        </row>
        <row r="706">
          <cell r="A706">
            <v>803</v>
          </cell>
          <cell r="B706" t="str">
            <v xml:space="preserve">BUCHA DE REDUCAO PVC, ROSCAVEL, 2"  X 1 1/4 "                                                                                                                                                                                                                                                                                                                                                                                                                                                             </v>
          </cell>
          <cell r="C706" t="str">
            <v xml:space="preserve">UN    </v>
          </cell>
          <cell r="D706">
            <v>18.02</v>
          </cell>
        </row>
        <row r="707">
          <cell r="A707">
            <v>38001</v>
          </cell>
          <cell r="B707" t="str">
            <v xml:space="preserve">BUCHA DE REDUCAO, CPVC, SOLDAVEL, 22 X 15 MM, PARA AGUA QUENTE                                                                                                                                                                                                                                                                                                                                                                                                                                            </v>
          </cell>
          <cell r="C707" t="str">
            <v xml:space="preserve">UN    </v>
          </cell>
          <cell r="D707">
            <v>1.1000000000000001</v>
          </cell>
        </row>
        <row r="708">
          <cell r="A708">
            <v>38002</v>
          </cell>
          <cell r="B708" t="str">
            <v xml:space="preserve">BUCHA DE REDUCAO, CPVC, SOLDAVEL, 28 X 22 MM, PARA AGUA QUENTE                                                                                                                                                                                                                                                                                                                                                                                                                                            </v>
          </cell>
          <cell r="C708" t="str">
            <v xml:space="preserve">UN    </v>
          </cell>
          <cell r="D708">
            <v>2.04</v>
          </cell>
        </row>
        <row r="709">
          <cell r="A709">
            <v>38003</v>
          </cell>
          <cell r="B709" t="str">
            <v xml:space="preserve">BUCHA DE REDUCAO, CPVC, SOLDAVEL, 35 X 28 MM, PARA AGUA QUENTE                                                                                                                                                                                                                                                                                                                                                                                                                                            </v>
          </cell>
          <cell r="C709" t="str">
            <v xml:space="preserve">UN    </v>
          </cell>
          <cell r="D709">
            <v>24.53</v>
          </cell>
        </row>
        <row r="710">
          <cell r="A710">
            <v>38004</v>
          </cell>
          <cell r="B710" t="str">
            <v xml:space="preserve">BUCHA DE REDUCAO, CPVC, SOLDAVEL, 42 X 22 MM, PARA AGUA QUENTE                                                                                                                                                                                                                                                                                                                                                                                                                                            </v>
          </cell>
          <cell r="C710" t="str">
            <v xml:space="preserve">UN    </v>
          </cell>
          <cell r="D710">
            <v>32.799999999999997</v>
          </cell>
        </row>
        <row r="711">
          <cell r="A711">
            <v>36327</v>
          </cell>
          <cell r="B711" t="str">
            <v xml:space="preserve">BUCHA DE REDUCAO, PPR, DN 25 X 20 MM, PARA AGUA QUENTE PREDIAL                                                                                                                                                                                                                                                                                                                                                                                                                                            </v>
          </cell>
          <cell r="C711" t="str">
            <v xml:space="preserve">UN    </v>
          </cell>
          <cell r="D711">
            <v>2.62</v>
          </cell>
        </row>
        <row r="712">
          <cell r="A712">
            <v>38992</v>
          </cell>
          <cell r="B712" t="str">
            <v xml:space="preserve">BUCHA DE REDUCAO, PPR, DN 32 X 25 MM, PARA AGUA QUENTE E FRIA PREDIAL                                                                                                                                                                                                                                                                                                                                                                                                                                     </v>
          </cell>
          <cell r="C712" t="str">
            <v xml:space="preserve">UN    </v>
          </cell>
          <cell r="D712">
            <v>4.2</v>
          </cell>
        </row>
        <row r="713">
          <cell r="A713">
            <v>38993</v>
          </cell>
          <cell r="B713" t="str">
            <v xml:space="preserve">BUCHA DE REDUCAO, PPR, DN 40 X 25 MM, PARA AGUA QUENTE E FRIA PREDIAL                                                                                                                                                                                                                                                                                                                                                                                                                                     </v>
          </cell>
          <cell r="C713" t="str">
            <v xml:space="preserve">UN    </v>
          </cell>
          <cell r="D713">
            <v>11.97</v>
          </cell>
        </row>
        <row r="714">
          <cell r="A714">
            <v>38418</v>
          </cell>
          <cell r="B714" t="str">
            <v xml:space="preserve">BUCHA DE REDUCAO, PVC, LONGA, SERIE R, DN 50 X 40 MM, PARA ESGOTO OU AGUAS PLUVIAIS PREDIAIS                                                                                                                                                                                                                                                                                                                                                                                                              </v>
          </cell>
          <cell r="C714" t="str">
            <v xml:space="preserve">UN    </v>
          </cell>
          <cell r="D714">
            <v>9.94</v>
          </cell>
        </row>
        <row r="715">
          <cell r="A715">
            <v>39178</v>
          </cell>
          <cell r="B715" t="str">
            <v xml:space="preserve">BUCHA EM ALUMINIO, COM ROSCA, DE  1 1/2", PARA ELETRODUTO                                                                                                                                                                                                                                                                                                                                                                                                                                                 </v>
          </cell>
          <cell r="C715" t="str">
            <v xml:space="preserve">UN    </v>
          </cell>
          <cell r="D715">
            <v>1.93</v>
          </cell>
        </row>
        <row r="716">
          <cell r="A716">
            <v>39177</v>
          </cell>
          <cell r="B716" t="str">
            <v xml:space="preserve">BUCHA EM ALUMINIO, COM ROSCA, DE 1 1/4", PARA ELETRODUTO                                                                                                                                                                                                                                                                                                                                                                                                                                                  </v>
          </cell>
          <cell r="C716" t="str">
            <v xml:space="preserve">UN    </v>
          </cell>
          <cell r="D716">
            <v>1.75</v>
          </cell>
        </row>
        <row r="717">
          <cell r="A717">
            <v>39174</v>
          </cell>
          <cell r="B717" t="str">
            <v xml:space="preserve">BUCHA EM ALUMINIO, COM ROSCA, DE 1/2", PARA ELETRODUTO                                                                                                                                                                                                                                                                                                                                                                                                                                                    </v>
          </cell>
          <cell r="C717" t="str">
            <v xml:space="preserve">UN    </v>
          </cell>
          <cell r="D717">
            <v>0.87</v>
          </cell>
        </row>
        <row r="718">
          <cell r="A718">
            <v>39176</v>
          </cell>
          <cell r="B718" t="str">
            <v xml:space="preserve">BUCHA EM ALUMINIO, COM ROSCA, DE 1", PARA ELETRODUTO                                                                                                                                                                                                                                                                                                                                                                                                                                                      </v>
          </cell>
          <cell r="C718" t="str">
            <v xml:space="preserve">UN    </v>
          </cell>
          <cell r="D718">
            <v>1.1399999999999999</v>
          </cell>
        </row>
        <row r="719">
          <cell r="A719">
            <v>39180</v>
          </cell>
          <cell r="B719" t="str">
            <v xml:space="preserve">BUCHA EM ALUMINIO, COM ROSCA, DE 2 1/2", PARA ELETRODUTO                                                                                                                                                                                                                                                                                                                                                                                                                                                  </v>
          </cell>
          <cell r="C719" t="str">
            <v xml:space="preserve">UN    </v>
          </cell>
          <cell r="D719">
            <v>5.25</v>
          </cell>
        </row>
        <row r="720">
          <cell r="A720">
            <v>39179</v>
          </cell>
          <cell r="B720" t="str">
            <v xml:space="preserve">BUCHA EM ALUMINIO, COM ROSCA, DE 2", PARA ELETRODUTO                                                                                                                                                                                                                                                                                                                                                                                                                                                      </v>
          </cell>
          <cell r="C720" t="str">
            <v xml:space="preserve">UN    </v>
          </cell>
          <cell r="D720">
            <v>4.6500000000000004</v>
          </cell>
        </row>
        <row r="721">
          <cell r="A721">
            <v>39175</v>
          </cell>
          <cell r="B721" t="str">
            <v xml:space="preserve">BUCHA EM ALUMINIO, COM ROSCA, DE 3/4", PARA ELETRODUTO                                                                                                                                                                                                                                                                                                                                                                                                                                                    </v>
          </cell>
          <cell r="C721" t="str">
            <v xml:space="preserve">UN    </v>
          </cell>
          <cell r="D721">
            <v>1.07</v>
          </cell>
        </row>
        <row r="722">
          <cell r="A722">
            <v>39217</v>
          </cell>
          <cell r="B722" t="str">
            <v xml:space="preserve">BUCHA EM ALUMINIO, COM ROSCA, DE 3/8", PARA ELETRODUTO                                                                                                                                                                                                                                                                                                                                                                                                                                                    </v>
          </cell>
          <cell r="C722" t="str">
            <v xml:space="preserve">UN    </v>
          </cell>
          <cell r="D722">
            <v>0.82</v>
          </cell>
        </row>
        <row r="723">
          <cell r="A723">
            <v>39181</v>
          </cell>
          <cell r="B723" t="str">
            <v xml:space="preserve">BUCHA EM ALUMINIO, COM ROSCA, DE 3", PARA ELETRODUTO                                                                                                                                                                                                                                                                                                                                                                                                                                                      </v>
          </cell>
          <cell r="C723" t="str">
            <v xml:space="preserve">UN    </v>
          </cell>
          <cell r="D723">
            <v>7.04</v>
          </cell>
        </row>
        <row r="724">
          <cell r="A724">
            <v>39182</v>
          </cell>
          <cell r="B724" t="str">
            <v xml:space="preserve">BUCHA EM ALUMINIO, COM ROSCA, DE 4", PARA ELETRODUTO                                                                                                                                                                                                                                                                                                                                                                                                                                                      </v>
          </cell>
          <cell r="C724" t="str">
            <v xml:space="preserve">UN    </v>
          </cell>
          <cell r="D724">
            <v>9.9</v>
          </cell>
        </row>
        <row r="725">
          <cell r="A725">
            <v>12616</v>
          </cell>
          <cell r="B725" t="str">
            <v xml:space="preserve">CABECEIRA DIREITA OU ESQUERDA, PVC, PARA CALHA PLUVIAL, DIAMETRO ENTRE 119 E 170 MM, PARA DRENAGEM PREDIAL                                                                                                                                                                                                                                                                                                                                                                                                </v>
          </cell>
          <cell r="C725" t="str">
            <v xml:space="preserve">UN    </v>
          </cell>
          <cell r="D725">
            <v>6.77</v>
          </cell>
        </row>
        <row r="726">
          <cell r="A726">
            <v>1049</v>
          </cell>
          <cell r="B726" t="str">
            <v xml:space="preserve">CABECOTE PARA ENTRADA DE LINHA DE ALIMENTACAO PARA ELETRODUTO, EM LIGA DE ALUMINIO COM ACABAMENTO ANTI CORROSIVO, COM FIXACAO POR ENCAIXE LISO DE 360 GRAUS, DE 1 1/2"                                                                                                                                                                                                                                                                                                                                    </v>
          </cell>
          <cell r="C726" t="str">
            <v xml:space="preserve">UN    </v>
          </cell>
          <cell r="D726">
            <v>8.2899999999999991</v>
          </cell>
        </row>
        <row r="727">
          <cell r="A727">
            <v>1099</v>
          </cell>
          <cell r="B727" t="str">
            <v xml:space="preserve">CABECOTE PARA ENTRADA DE LINHA DE ALIMENTACAO PARA ELETRODUTO, EM LIGA DE ALUMINIO COM ACABAMENTO ANTI CORROSIVO, COM FIXACAO POR ENCAIXE LISO DE 360 GRAUS, DE 1 1/4"                                                                                                                                                                                                                                                                                                                                    </v>
          </cell>
          <cell r="C727" t="str">
            <v xml:space="preserve">UN    </v>
          </cell>
          <cell r="D727">
            <v>6.34</v>
          </cell>
        </row>
        <row r="728">
          <cell r="A728">
            <v>39678</v>
          </cell>
          <cell r="B728" t="str">
            <v xml:space="preserve">CABECOTE PARA ENTRADA DE LINHA DE ALIMENTACAO PARA ELETRODUTO, EM LIGA DE ALUMINIO COM ACABAMENTO ANTI CORROSIVO, COM FIXACAO POR ENCAIXE LISO DE 360 GRAUS, DE 1/2"                                                                                                                                                                                                                                                                                                                                      </v>
          </cell>
          <cell r="C728" t="str">
            <v xml:space="preserve">UN    </v>
          </cell>
          <cell r="D728">
            <v>2.5499999999999998</v>
          </cell>
        </row>
        <row r="729">
          <cell r="A729">
            <v>1050</v>
          </cell>
          <cell r="B729" t="str">
            <v xml:space="preserve">CABECOTE PARA ENTRADA DE LINHA DE ALIMENTACAO PARA ELETRODUTO, EM LIGA DE ALUMINIO COM ACABAMENTO ANTI CORROSIVO, COM FIXACAO POR ENCAIXE LISO DE 360 GRAUS, DE 1"                                                                                                                                                                                                                                                                                                                                        </v>
          </cell>
          <cell r="C729" t="str">
            <v xml:space="preserve">UN    </v>
          </cell>
          <cell r="D729">
            <v>4.34</v>
          </cell>
        </row>
        <row r="730">
          <cell r="A730">
            <v>1101</v>
          </cell>
          <cell r="B730" t="str">
            <v xml:space="preserve">CABECOTE PARA ENTRADA DE LINHA DE ALIMENTACAO PARA ELETRODUTO, EM LIGA DE ALUMINIO COM ACABAMENTO ANTI CORROSIVO, COM FIXACAO POR ENCAIXE LISO DE 360 GRAUS, DE 2 1/2"                                                                                                                                                                                                                                                                                                                                    </v>
          </cell>
          <cell r="C730" t="str">
            <v xml:space="preserve">UN    </v>
          </cell>
          <cell r="D730">
            <v>27.34</v>
          </cell>
        </row>
        <row r="731">
          <cell r="A731">
            <v>1100</v>
          </cell>
          <cell r="B731" t="str">
            <v xml:space="preserve">CABECOTE PARA ENTRADA DE LINHA DE ALIMENTACAO PARA ELETRODUTO, EM LIGA DE ALUMINIO COM ACABAMENTO ANTI CORROSIVO, COM FIXACAO POR ENCAIXE LISO DE 360 GRAUS, DE 2"                                                                                                                                                                                                                                                                                                                                        </v>
          </cell>
          <cell r="C731" t="str">
            <v xml:space="preserve">UN    </v>
          </cell>
          <cell r="D731">
            <v>14.11</v>
          </cell>
        </row>
        <row r="732">
          <cell r="A732">
            <v>39679</v>
          </cell>
          <cell r="B732" t="str">
            <v xml:space="preserve">CABECOTE PARA ENTRADA DE LINHA DE ALIMENTACAO PARA ELETRODUTO, EM LIGA DE ALUMINIO COM ACABAMENTO ANTI CORROSIVO, COM FIXACAO POR ENCAIXE LISO DE 360 GRAUS, DE 3 1/2"                                                                                                                                                                                                                                                                                                                                    </v>
          </cell>
          <cell r="C732" t="str">
            <v xml:space="preserve">UN    </v>
          </cell>
          <cell r="D732">
            <v>54.49</v>
          </cell>
        </row>
        <row r="733">
          <cell r="A733">
            <v>1098</v>
          </cell>
          <cell r="B733" t="str">
            <v xml:space="preserve">CABECOTE PARA ENTRADA DE LINHA DE ALIMENTACAO PARA ELETRODUTO, EM LIGA DE ALUMINIO COM ACABAMENTO ANTI CORROSIVO, COM FIXACAO POR ENCAIXE LISO DE 360 GRAUS, DE 3/4"                                                                                                                                                                                                                                                                                                                                      </v>
          </cell>
          <cell r="C733" t="str">
            <v xml:space="preserve">UN    </v>
          </cell>
          <cell r="D733">
            <v>3.38</v>
          </cell>
        </row>
        <row r="734">
          <cell r="A734">
            <v>1102</v>
          </cell>
          <cell r="B734" t="str">
            <v xml:space="preserve">CABECOTE PARA ENTRADA DE LINHA DE ALIMENTACAO PARA ELETRODUTO, EM LIGA DE ALUMINIO COM ACABAMENTO ANTI CORROSIVO, COM FIXACAO POR ENCAIXE LISO DE 360 GRAUS, DE 3"                                                                                                                                                                                                                                                                                                                                        </v>
          </cell>
          <cell r="C734" t="str">
            <v xml:space="preserve">UN    </v>
          </cell>
          <cell r="D734">
            <v>40.770000000000003</v>
          </cell>
        </row>
        <row r="735">
          <cell r="A735">
            <v>1051</v>
          </cell>
          <cell r="B735" t="str">
            <v xml:space="preserve">CABECOTE PARA ENTRADA DE LINHA DE ALIMENTACAO PARA ELETRODUTO, EM LIGA DE ALUMINIO COM ACABAMENTO ANTI CORROSIVO, COM FIXACAO POR ENCAIXE LISO DE 360 GRAUS, DE 4"                                                                                                                                                                                                                                                                                                                                        </v>
          </cell>
          <cell r="C735" t="str">
            <v xml:space="preserve">UN    </v>
          </cell>
          <cell r="D735">
            <v>59.26</v>
          </cell>
        </row>
        <row r="736">
          <cell r="A736">
            <v>37399</v>
          </cell>
          <cell r="B736" t="str">
            <v xml:space="preserve">CABIDE/GANCHO DE BANHEIRO SIMPLES EM METAL CROMADO                                                                                                                                                                                                                                                                                                                                                                                                                                                        </v>
          </cell>
          <cell r="C736" t="str">
            <v xml:space="preserve">UN    </v>
          </cell>
          <cell r="D736">
            <v>21.02</v>
          </cell>
        </row>
        <row r="737">
          <cell r="A737">
            <v>41955</v>
          </cell>
          <cell r="B737" t="str">
            <v xml:space="preserve">CABO DE ACO GALVANIZADO, DIAMETRO 12,7 MM (1/2"), COM ALMA DE ACO CABO INDEPENDENTE 6 X 25 F                                                                                                                                                                                                                                                                                                                                                                                                              </v>
          </cell>
          <cell r="C737" t="str">
            <v xml:space="preserve">KG    </v>
          </cell>
          <cell r="D737">
            <v>73.63</v>
          </cell>
        </row>
        <row r="738">
          <cell r="A738">
            <v>41953</v>
          </cell>
          <cell r="B738" t="str">
            <v xml:space="preserve">CABO DE ACO GALVANIZADO, DIAMETRO 12,7 MM (1/2"), COM ALMA DE FIBRA 6 X 25 F                                                                                                                                                                                                                                                                                                                                                                                                                              </v>
          </cell>
          <cell r="C738" t="str">
            <v xml:space="preserve">KG    </v>
          </cell>
          <cell r="D738">
            <v>70.27</v>
          </cell>
        </row>
        <row r="739">
          <cell r="A739">
            <v>41954</v>
          </cell>
          <cell r="B739" t="str">
            <v xml:space="preserve">CABO DE ACO GALVANIZADO, DIAMETRO 9,53 MM (3/8"), COM ALMA DE FIBRA 6 X 25 F                                                                                                                                                                                                                                                                                                                                                                                                                              </v>
          </cell>
          <cell r="C739" t="str">
            <v xml:space="preserve">KG    </v>
          </cell>
          <cell r="D739">
            <v>69.599999999999994</v>
          </cell>
        </row>
        <row r="740">
          <cell r="A740">
            <v>25004</v>
          </cell>
          <cell r="B740" t="str">
            <v xml:space="preserve">CABO DE ALUMINIO NU COM ALMA DE ACO, BITOLA 1/0 AWG                                                                                                                                                                                                                                                                                                                                                                                                                                                       </v>
          </cell>
          <cell r="C740" t="str">
            <v xml:space="preserve">KG    </v>
          </cell>
          <cell r="D740">
            <v>33.64</v>
          </cell>
        </row>
        <row r="741">
          <cell r="A741">
            <v>25002</v>
          </cell>
          <cell r="B741" t="str">
            <v xml:space="preserve">CABO DE ALUMINIO NU COM ALMA DE ACO, BITOLA 2 AWG                                                                                                                                                                                                                                                                                                                                                                                                                                                         </v>
          </cell>
          <cell r="C741" t="str">
            <v xml:space="preserve">KG    </v>
          </cell>
          <cell r="D741">
            <v>33.92</v>
          </cell>
        </row>
        <row r="742">
          <cell r="A742">
            <v>37409</v>
          </cell>
          <cell r="B742" t="str">
            <v xml:space="preserve">CABO DE ALUMINIO NU COM ALMA DE ACO, BITOLA 2/0 AWG                                                                                                                                                                                                                                                                                                                                                                                                                                                       </v>
          </cell>
          <cell r="C742" t="str">
            <v xml:space="preserve">KG    </v>
          </cell>
          <cell r="D742">
            <v>33.36</v>
          </cell>
        </row>
        <row r="743">
          <cell r="A743">
            <v>841</v>
          </cell>
          <cell r="B743" t="str">
            <v xml:space="preserve">CABO DE ALUMINIO NU COM ALMA DE ACO, BITOLA 4 AWG                                                                                                                                                                                                                                                                                                                                                                                                                                                         </v>
          </cell>
          <cell r="C743" t="str">
            <v xml:space="preserve">KG    </v>
          </cell>
          <cell r="D743">
            <v>34.46</v>
          </cell>
        </row>
        <row r="744">
          <cell r="A744">
            <v>25005</v>
          </cell>
          <cell r="B744" t="str">
            <v xml:space="preserve">CABO DE ALUMINIO NU SEM ALMA DE ACO, BITOLA 1/0 AWG                                                                                                                                                                                                                                                                                                                                                                                                                                                       </v>
          </cell>
          <cell r="C744" t="str">
            <v xml:space="preserve">KG    </v>
          </cell>
          <cell r="D744">
            <v>37.78</v>
          </cell>
        </row>
        <row r="745">
          <cell r="A745">
            <v>25003</v>
          </cell>
          <cell r="B745" t="str">
            <v xml:space="preserve">CABO DE ALUMINIO NU SEM ALMA DE ACO, BITOLA 2 AWG                                                                                                                                                                                                                                                                                                                                                                                                                                                         </v>
          </cell>
          <cell r="C745" t="str">
            <v xml:space="preserve">KG    </v>
          </cell>
          <cell r="D745">
            <v>40.36</v>
          </cell>
        </row>
        <row r="746">
          <cell r="A746">
            <v>37410</v>
          </cell>
          <cell r="B746" t="str">
            <v xml:space="preserve">CABO DE ALUMINIO NU SEM ALMA DE ACO, BITOLA 2/0 AWG                                                                                                                                                                                                                                                                                                                                                                                                                                                       </v>
          </cell>
          <cell r="C746" t="str">
            <v xml:space="preserve">KG    </v>
          </cell>
          <cell r="D746">
            <v>37.78</v>
          </cell>
        </row>
        <row r="747">
          <cell r="A747">
            <v>842</v>
          </cell>
          <cell r="B747" t="str">
            <v xml:space="preserve">CABO DE ALUMINIO NU SEM ALMA DE ACO, BITOLA 4 AWG                                                                                                                                                                                                                                                                                                                                                                                                                                                         </v>
          </cell>
          <cell r="C747" t="str">
            <v xml:space="preserve">KG    </v>
          </cell>
          <cell r="D747">
            <v>42.51</v>
          </cell>
        </row>
        <row r="748">
          <cell r="A748">
            <v>862</v>
          </cell>
          <cell r="B748" t="str">
            <v xml:space="preserve">CABO DE COBRE NU 10 MM2 MEIO-DURO                                                                                                                                                                                                                                                                                                                                                                                                                                                                         </v>
          </cell>
          <cell r="C748" t="str">
            <v xml:space="preserve">M     </v>
          </cell>
          <cell r="D748">
            <v>11.5</v>
          </cell>
        </row>
        <row r="749">
          <cell r="A749">
            <v>866</v>
          </cell>
          <cell r="B749" t="str">
            <v xml:space="preserve">CABO DE COBRE NU 120 MM2 MEIO-DURO                                                                                                                                                                                                                                                                                                                                                                                                                                                                        </v>
          </cell>
          <cell r="C749" t="str">
            <v xml:space="preserve">M     </v>
          </cell>
          <cell r="D749">
            <v>141.36000000000001</v>
          </cell>
        </row>
        <row r="750">
          <cell r="A750">
            <v>892</v>
          </cell>
          <cell r="B750" t="str">
            <v xml:space="preserve">CABO DE COBRE NU 150 MM2 MEIO-DURO                                                                                                                                                                                                                                                                                                                                                                                                                                                                        </v>
          </cell>
          <cell r="C750" t="str">
            <v xml:space="preserve">M     </v>
          </cell>
          <cell r="D750">
            <v>179.76</v>
          </cell>
        </row>
        <row r="751">
          <cell r="A751">
            <v>857</v>
          </cell>
          <cell r="B751" t="str">
            <v xml:space="preserve">CABO DE COBRE NU 16 MM2 MEIO-DURO                                                                                                                                                                                                                                                                                                                                                                                                                                                                         </v>
          </cell>
          <cell r="C751" t="str">
            <v xml:space="preserve">M     </v>
          </cell>
          <cell r="D751">
            <v>18.3</v>
          </cell>
        </row>
        <row r="752">
          <cell r="A752">
            <v>37404</v>
          </cell>
          <cell r="B752" t="str">
            <v xml:space="preserve">CABO DE COBRE NU 185 MM2 MEIO-DURO                                                                                                                                                                                                                                                                                                                                                                                                                                                                        </v>
          </cell>
          <cell r="C752" t="str">
            <v xml:space="preserve">M     </v>
          </cell>
          <cell r="D752">
            <v>216.16</v>
          </cell>
        </row>
        <row r="753">
          <cell r="A753">
            <v>868</v>
          </cell>
          <cell r="B753" t="str">
            <v xml:space="preserve">CABO DE COBRE NU 25 MM2 MEIO-DURO                                                                                                                                                                                                                                                                                                                                                                                                                                                                         </v>
          </cell>
          <cell r="C753" t="str">
            <v xml:space="preserve">M     </v>
          </cell>
          <cell r="D753">
            <v>28.26</v>
          </cell>
        </row>
        <row r="754">
          <cell r="A754">
            <v>870</v>
          </cell>
          <cell r="B754" t="str">
            <v xml:space="preserve">CABO DE COBRE NU 300 MM2 MEIO-DURO                                                                                                                                                                                                                                                                                                                                                                                                                                                                        </v>
          </cell>
          <cell r="C754" t="str">
            <v xml:space="preserve">M     </v>
          </cell>
          <cell r="D754">
            <v>372.48</v>
          </cell>
        </row>
        <row r="755">
          <cell r="A755">
            <v>863</v>
          </cell>
          <cell r="B755" t="str">
            <v xml:space="preserve">CABO DE COBRE NU 35 MM2 MEIO-DURO                                                                                                                                                                                                                                                                                                                                                                                                                                                                         </v>
          </cell>
          <cell r="C755" t="str">
            <v xml:space="preserve">M     </v>
          </cell>
          <cell r="D755">
            <v>39.049999999999997</v>
          </cell>
        </row>
        <row r="756">
          <cell r="A756">
            <v>867</v>
          </cell>
          <cell r="B756" t="str">
            <v xml:space="preserve">CABO DE COBRE NU 50 MM2 MEIO-DURO                                                                                                                                                                                                                                                                                                                                                                                                                                                                         </v>
          </cell>
          <cell r="C756" t="str">
            <v xml:space="preserve">M     </v>
          </cell>
          <cell r="D756">
            <v>54.38</v>
          </cell>
        </row>
        <row r="757">
          <cell r="A757">
            <v>891</v>
          </cell>
          <cell r="B757" t="str">
            <v xml:space="preserve">CABO DE COBRE NU 500 MM2 MEIO-DURO                                                                                                                                                                                                                                                                                                                                                                                                                                                                        </v>
          </cell>
          <cell r="C757" t="str">
            <v xml:space="preserve">M     </v>
          </cell>
          <cell r="D757">
            <v>625.54999999999995</v>
          </cell>
        </row>
        <row r="758">
          <cell r="A758">
            <v>864</v>
          </cell>
          <cell r="B758" t="str">
            <v xml:space="preserve">CABO DE COBRE NU 70 MM2 MEIO-DURO                                                                                                                                                                                                                                                                                                                                                                                                                                                                         </v>
          </cell>
          <cell r="C758" t="str">
            <v xml:space="preserve">M     </v>
          </cell>
          <cell r="D758">
            <v>76.61</v>
          </cell>
        </row>
        <row r="759">
          <cell r="A759">
            <v>865</v>
          </cell>
          <cell r="B759" t="str">
            <v xml:space="preserve">CABO DE COBRE NU 95 MM2 MEIO-DURO                                                                                                                                                                                                                                                                                                                                                                                                                                                                         </v>
          </cell>
          <cell r="C759" t="str">
            <v xml:space="preserve">M     </v>
          </cell>
          <cell r="D759">
            <v>107.91</v>
          </cell>
        </row>
        <row r="760">
          <cell r="A760">
            <v>1006</v>
          </cell>
          <cell r="B760" t="str">
            <v xml:space="preserve">CABO DE COBRE RIGIDO, CLASSE 2, ISOLACAO EM PVC, ANTI-CHAMA BWF-B, 1 CONDUTOR, 450/750 V, DIAMETRO 120 MM2                                                                                                                                                                                                                                                                                                                                                                                                </v>
          </cell>
          <cell r="C760" t="str">
            <v xml:space="preserve">M     </v>
          </cell>
          <cell r="D760">
            <v>114.84</v>
          </cell>
        </row>
        <row r="761">
          <cell r="A761">
            <v>948</v>
          </cell>
          <cell r="B761" t="str">
            <v xml:space="preserve">CABO DE COBRE UNIPOLAR 10 MM2, BLINDADO, ISOLACAO 3,6/6 KV EPR, COBERTURA EM PVC                                                                                                                                                                                                                                                                                                                                                                                                                          </v>
          </cell>
          <cell r="C761" t="str">
            <v xml:space="preserve">M     </v>
          </cell>
          <cell r="D761">
            <v>59.8</v>
          </cell>
        </row>
        <row r="762">
          <cell r="A762">
            <v>947</v>
          </cell>
          <cell r="B762" t="str">
            <v xml:space="preserve">CABO DE COBRE UNIPOLAR 16 MM2, BLINDADO, ISOLACAO 3,6/6 KV EPR, COBERTURA EM PVC                                                                                                                                                                                                                                                                                                                                                                                                                          </v>
          </cell>
          <cell r="C762" t="str">
            <v xml:space="preserve">M     </v>
          </cell>
          <cell r="D762">
            <v>60.83</v>
          </cell>
        </row>
        <row r="763">
          <cell r="A763">
            <v>911</v>
          </cell>
          <cell r="B763" t="str">
            <v xml:space="preserve">CABO DE COBRE UNIPOLAR 16 MM2, BLINDADO, ISOLACAO 6/10 KV EPR, COBERTURA EM PVC                                                                                                                                                                                                                                                                                                                                                                                                                           </v>
          </cell>
          <cell r="C763" t="str">
            <v xml:space="preserve">M     </v>
          </cell>
          <cell r="D763">
            <v>88.46</v>
          </cell>
        </row>
        <row r="764">
          <cell r="A764">
            <v>925</v>
          </cell>
          <cell r="B764" t="str">
            <v xml:space="preserve">CABO DE COBRE UNIPOLAR 25 MM2, BLINDADO, ISOLACAO 3,6/6 KV EPR, COBERTURA EM PVC                                                                                                                                                                                                                                                                                                                                                                                                                          </v>
          </cell>
          <cell r="C764" t="str">
            <v xml:space="preserve">M     </v>
          </cell>
          <cell r="D764">
            <v>81.760000000000005</v>
          </cell>
        </row>
        <row r="765">
          <cell r="A765">
            <v>954</v>
          </cell>
          <cell r="B765" t="str">
            <v xml:space="preserve">CABO DE COBRE UNIPOLAR 25MM2, BLINDADO, ISOLACAO 6/10 KV EPR, COBERTURA EM PVC                                                                                                                                                                                                                                                                                                                                                                                                                            </v>
          </cell>
          <cell r="C765" t="str">
            <v xml:space="preserve">M     </v>
          </cell>
          <cell r="D765">
            <v>90.33</v>
          </cell>
        </row>
        <row r="766">
          <cell r="A766">
            <v>901</v>
          </cell>
          <cell r="B766" t="str">
            <v xml:space="preserve">CABO DE COBRE UNIPOLAR 35 MM2, BLINDADO, ISOLACAO 12/20 KV EPR, COBERTURA EM PVC                                                                                                                                                                                                                                                                                                                                                                                                                          </v>
          </cell>
          <cell r="C766" t="str">
            <v xml:space="preserve">M     </v>
          </cell>
          <cell r="D766">
            <v>96.67</v>
          </cell>
        </row>
        <row r="767">
          <cell r="A767">
            <v>926</v>
          </cell>
          <cell r="B767" t="str">
            <v xml:space="preserve">CABO DE COBRE UNIPOLAR 35 MM2, BLINDADO, ISOLACAO 3,6/6 KV EPR, COBERTURA EM PVC                                                                                                                                                                                                                                                                                                                                                                                                                          </v>
          </cell>
          <cell r="C767" t="str">
            <v xml:space="preserve">M     </v>
          </cell>
          <cell r="D767">
            <v>102.17</v>
          </cell>
        </row>
        <row r="768">
          <cell r="A768">
            <v>912</v>
          </cell>
          <cell r="B768" t="str">
            <v xml:space="preserve">CABO DE COBRE UNIPOLAR 35 MM2, BLINDADO, ISOLACAO 6/10 KV EPR, COBERTURA EM PVC                                                                                                                                                                                                                                                                                                                                                                                                                           </v>
          </cell>
          <cell r="C768" t="str">
            <v xml:space="preserve">M     </v>
          </cell>
          <cell r="D768">
            <v>102.79</v>
          </cell>
        </row>
        <row r="769">
          <cell r="A769">
            <v>955</v>
          </cell>
          <cell r="B769" t="str">
            <v xml:space="preserve">CABO DE COBRE UNIPOLAR 50 MM2, BLINDADO, ISOLACAO 12/20 KV EPR, COBERTURA EM PVC                                                                                                                                                                                                                                                                                                                                                                                                                          </v>
          </cell>
          <cell r="C769" t="str">
            <v xml:space="preserve">M     </v>
          </cell>
          <cell r="D769">
            <v>122.69</v>
          </cell>
        </row>
        <row r="770">
          <cell r="A770">
            <v>946</v>
          </cell>
          <cell r="B770" t="str">
            <v xml:space="preserve">CABO DE COBRE UNIPOLAR 50 MM2, BLINDADO, ISOLACAO 3,6/6 KV EPR, COBERTURA EM PVC                                                                                                                                                                                                                                                                                                                                                                                                                          </v>
          </cell>
          <cell r="C770" t="str">
            <v xml:space="preserve">M     </v>
          </cell>
          <cell r="D770">
            <v>137.94</v>
          </cell>
        </row>
        <row r="771">
          <cell r="A771">
            <v>953</v>
          </cell>
          <cell r="B771" t="str">
            <v xml:space="preserve">CABO DE COBRE UNIPOLAR 50 MM2, BLINDADO, ISOLACAO 6/10 KV EPR, COBERTURA EM PVC                                                                                                                                                                                                                                                                                                                                                                                                                           </v>
          </cell>
          <cell r="C771" t="str">
            <v xml:space="preserve">M     </v>
          </cell>
          <cell r="D771">
            <v>125.53</v>
          </cell>
        </row>
        <row r="772">
          <cell r="A772">
            <v>902</v>
          </cell>
          <cell r="B772" t="str">
            <v xml:space="preserve">CABO DE COBRE UNIPOLAR 70 MM2, BLINDADO, ISOLACAO 12/20 KV EPR, COBERTURA EM PVC                                                                                                                                                                                                                                                                                                                                                                                                                          </v>
          </cell>
          <cell r="C772" t="str">
            <v xml:space="preserve">M     </v>
          </cell>
          <cell r="D772">
            <v>152.6</v>
          </cell>
        </row>
        <row r="773">
          <cell r="A773">
            <v>927</v>
          </cell>
          <cell r="B773" t="str">
            <v xml:space="preserve">CABO DE COBRE UNIPOLAR 70 MM2, BLINDADO, ISOLACAO 3,6/6 KV EPR, COBERTURA EM PVC                                                                                                                                                                                                                                                                                                                                                                                                                          </v>
          </cell>
          <cell r="C773" t="str">
            <v xml:space="preserve">M     </v>
          </cell>
          <cell r="D773">
            <v>147.91</v>
          </cell>
        </row>
        <row r="774">
          <cell r="A774">
            <v>913</v>
          </cell>
          <cell r="B774" t="str">
            <v xml:space="preserve">CABO DE COBRE UNIPOLAR 70 MM2, BLINDADO, ISOLACAO 6/10 KV EPR, COBERTURA EM PVC                                                                                                                                                                                                                                                                                                                                                                                                                           </v>
          </cell>
          <cell r="C774" t="str">
            <v xml:space="preserve">M     </v>
          </cell>
          <cell r="D774">
            <v>165.09</v>
          </cell>
        </row>
        <row r="775">
          <cell r="A775">
            <v>903</v>
          </cell>
          <cell r="B775" t="str">
            <v xml:space="preserve">CABO DE COBRE UNIPOLAR 95 MM2, BLINDADO, ISOLACAO 12/20 KV EPR, COBERTURA EM PVC                                                                                                                                                                                                                                                                                                                                                                                                                          </v>
          </cell>
          <cell r="C775" t="str">
            <v xml:space="preserve">M     </v>
          </cell>
          <cell r="D775">
            <v>186.83</v>
          </cell>
        </row>
        <row r="776">
          <cell r="A776">
            <v>945</v>
          </cell>
          <cell r="B776" t="str">
            <v xml:space="preserve">CABO DE COBRE UNIPOLAR 95 MM2, BLINDADO, ISOLACAO 3,6/6 KV EPR, COBERTURA EM PVC                                                                                                                                                                                                                                                                                                                                                                                                                          </v>
          </cell>
          <cell r="C776" t="str">
            <v xml:space="preserve">M     </v>
          </cell>
          <cell r="D776">
            <v>197.64</v>
          </cell>
        </row>
        <row r="777">
          <cell r="A777">
            <v>914</v>
          </cell>
          <cell r="B777" t="str">
            <v xml:space="preserve">CABO DE COBRE UNIPOLAR 95 MM2, BLINDADO, ISOLACAO 6/10 KV EPR, COBERTURA EM PVC                                                                                                                                                                                                                                                                                                                                                                                                                           </v>
          </cell>
          <cell r="C777" t="str">
            <v xml:space="preserve">M     </v>
          </cell>
          <cell r="D777">
            <v>202.47</v>
          </cell>
        </row>
        <row r="778">
          <cell r="A778">
            <v>993</v>
          </cell>
          <cell r="B778" t="str">
            <v xml:space="preserve">CABO DE COBRE, FLEXIVEL, CLASSE 4 OU 5, ISOLACAO EM PVC/A, ANTICHAMA BWF-B, COBERTURA PVC-ST1, ANTICHAMA BWF-B, 1 CONDUTOR, 0,6/1 KV, SECAO NOMINAL 1,5 MM2                                                                                                                                                                                                                                                                                                                                               </v>
          </cell>
          <cell r="C778" t="str">
            <v xml:space="preserve">M     </v>
          </cell>
          <cell r="D778">
            <v>2.4700000000000002</v>
          </cell>
        </row>
        <row r="779">
          <cell r="A779">
            <v>1020</v>
          </cell>
          <cell r="B779" t="str">
            <v xml:space="preserve">CABO DE COBRE, FLEXIVEL, CLASSE 4 OU 5, ISOLACAO EM PVC/A, ANTICHAMA BWF-B, COBERTURA PVC-ST1, ANTICHAMA BWF-B, 1 CONDUTOR, 0,6/1 KV, SECAO NOMINAL 10 MM2                                                                                                                                                                                                                                                                                                                                                </v>
          </cell>
          <cell r="C779" t="str">
            <v xml:space="preserve">M     </v>
          </cell>
          <cell r="D779">
            <v>10.77</v>
          </cell>
        </row>
        <row r="780">
          <cell r="A780">
            <v>1017</v>
          </cell>
          <cell r="B780" t="str">
            <v xml:space="preserve">CABO DE COBRE, FLEXIVEL, CLASSE 4 OU 5, ISOLACAO EM PVC/A, ANTICHAMA BWF-B, COBERTURA PVC-ST1, ANTICHAMA BWF-B, 1 CONDUTOR, 0,6/1 KV, SECAO NOMINAL 120 MM2                                                                                                                                                                                                                                                                                                                                               </v>
          </cell>
          <cell r="C780" t="str">
            <v xml:space="preserve">M     </v>
          </cell>
          <cell r="D780">
            <v>118.31</v>
          </cell>
        </row>
        <row r="781">
          <cell r="A781">
            <v>999</v>
          </cell>
          <cell r="B781" t="str">
            <v xml:space="preserve">CABO DE COBRE, FLEXIVEL, CLASSE 4 OU 5, ISOLACAO EM PVC/A, ANTICHAMA BWF-B, COBERTURA PVC-ST1, ANTICHAMA BWF-B, 1 CONDUTOR, 0,6/1 KV, SECAO NOMINAL 150 MM2                                                                                                                                                                                                                                                                                                                                               </v>
          </cell>
          <cell r="C781" t="str">
            <v xml:space="preserve">M     </v>
          </cell>
          <cell r="D781">
            <v>146.59</v>
          </cell>
        </row>
        <row r="782">
          <cell r="A782">
            <v>995</v>
          </cell>
          <cell r="B782" t="str">
            <v xml:space="preserve">CABO DE COBRE, FLEXIVEL, CLASSE 4 OU 5, ISOLACAO EM PVC/A, ANTICHAMA BWF-B, COBERTURA PVC-ST1, ANTICHAMA BWF-B, 1 CONDUTOR, 0,6/1 KV, SECAO NOMINAL 16 MM2                                                                                                                                                                                                                                                                                                                                                </v>
          </cell>
          <cell r="C782" t="str">
            <v xml:space="preserve">M     </v>
          </cell>
          <cell r="D782">
            <v>16.510000000000002</v>
          </cell>
        </row>
        <row r="783">
          <cell r="A783">
            <v>1000</v>
          </cell>
          <cell r="B783" t="str">
            <v xml:space="preserve">CABO DE COBRE, FLEXIVEL, CLASSE 4 OU 5, ISOLACAO EM PVC/A, ANTICHAMA BWF-B, COBERTURA PVC-ST1, ANTICHAMA BWF-B, 1 CONDUTOR, 0,6/1 KV, SECAO NOMINAL 185 MM2                                                                                                                                                                                                                                                                                                                                               </v>
          </cell>
          <cell r="C783" t="str">
            <v xml:space="preserve">M     </v>
          </cell>
          <cell r="D783">
            <v>179.7</v>
          </cell>
        </row>
        <row r="784">
          <cell r="A784">
            <v>1022</v>
          </cell>
          <cell r="B784" t="str">
            <v xml:space="preserve">CABO DE COBRE, FLEXIVEL, CLASSE 4 OU 5, ISOLACAO EM PVC/A, ANTICHAMA BWF-B, COBERTURA PVC-ST1, ANTICHAMA BWF-B, 1 CONDUTOR, 0,6/1 KV, SECAO NOMINAL 2,5 MM2                                                                                                                                                                                                                                                                                                                                               </v>
          </cell>
          <cell r="C784" t="str">
            <v xml:space="preserve">M     </v>
          </cell>
          <cell r="D784">
            <v>3.43</v>
          </cell>
        </row>
        <row r="785">
          <cell r="A785">
            <v>1015</v>
          </cell>
          <cell r="B785" t="str">
            <v xml:space="preserve">CABO DE COBRE, FLEXIVEL, CLASSE 4 OU 5, ISOLACAO EM PVC/A, ANTICHAMA BWF-B, COBERTURA PVC-ST1, ANTICHAMA BWF-B, 1 CONDUTOR, 0,6/1 KV, SECAO NOMINAL 240 MM2                                                                                                                                                                                                                                                                                                                                               </v>
          </cell>
          <cell r="C785" t="str">
            <v xml:space="preserve">M     </v>
          </cell>
          <cell r="D785">
            <v>236.62</v>
          </cell>
        </row>
        <row r="786">
          <cell r="A786">
            <v>996</v>
          </cell>
          <cell r="B786" t="str">
            <v xml:space="preserve">CABO DE COBRE, FLEXIVEL, CLASSE 4 OU 5, ISOLACAO EM PVC/A, ANTICHAMA BWF-B, COBERTURA PVC-ST1, ANTICHAMA BWF-B, 1 CONDUTOR, 0,6/1 KV, SECAO NOMINAL 25 MM2                                                                                                                                                                                                                                                                                                                                                </v>
          </cell>
          <cell r="C786" t="str">
            <v xml:space="preserve">M     </v>
          </cell>
          <cell r="D786">
            <v>25.14</v>
          </cell>
        </row>
        <row r="787">
          <cell r="A787">
            <v>1001</v>
          </cell>
          <cell r="B787" t="str">
            <v xml:space="preserve">CABO DE COBRE, FLEXIVEL, CLASSE 4 OU 5, ISOLACAO EM PVC/A, ANTICHAMA BWF-B, COBERTURA PVC-ST1, ANTICHAMA BWF-B, 1 CONDUTOR, 0,6/1 KV, SECAO NOMINAL 300 MM2                                                                                                                                                                                                                                                                                                                                               </v>
          </cell>
          <cell r="C787" t="str">
            <v xml:space="preserve">M     </v>
          </cell>
          <cell r="D787">
            <v>296.12</v>
          </cell>
        </row>
        <row r="788">
          <cell r="A788">
            <v>1019</v>
          </cell>
          <cell r="B788" t="str">
            <v xml:space="preserve">CABO DE COBRE, FLEXIVEL, CLASSE 4 OU 5, ISOLACAO EM PVC/A, ANTICHAMA BWF-B, COBERTURA PVC-ST1, ANTICHAMA BWF-B, 1 CONDUTOR, 0,6/1 KV, SECAO NOMINAL 35 MM2                                                                                                                                                                                                                                                                                                                                                </v>
          </cell>
          <cell r="C788" t="str">
            <v xml:space="preserve">M     </v>
          </cell>
          <cell r="D788">
            <v>34.65</v>
          </cell>
        </row>
        <row r="789">
          <cell r="A789">
            <v>1021</v>
          </cell>
          <cell r="B789" t="str">
            <v xml:space="preserve">CABO DE COBRE, FLEXIVEL, CLASSE 4 OU 5, ISOLACAO EM PVC/A, ANTICHAMA BWF-B, COBERTURA PVC-ST1, ANTICHAMA BWF-B, 1 CONDUTOR, 0,6/1 KV, SECAO NOMINAL 4 MM2                                                                                                                                                                                                                                                                                                                                                 </v>
          </cell>
          <cell r="C789" t="str">
            <v xml:space="preserve">M     </v>
          </cell>
          <cell r="D789">
            <v>4.92</v>
          </cell>
        </row>
        <row r="790">
          <cell r="A790">
            <v>39249</v>
          </cell>
          <cell r="B790" t="str">
            <v xml:space="preserve">CABO DE COBRE, FLEXIVEL, CLASSE 4 OU 5, ISOLACAO EM PVC/A, ANTICHAMA BWF-B, COBERTURA PVC-ST1, ANTICHAMA BWF-B, 1 CONDUTOR, 0,6/1 KV, SECAO NOMINAL 400 MM2                                                                                                                                                                                                                                                                                                                                               </v>
          </cell>
          <cell r="C790" t="str">
            <v xml:space="preserve">M     </v>
          </cell>
          <cell r="D790">
            <v>386.3</v>
          </cell>
        </row>
        <row r="791">
          <cell r="A791">
            <v>1018</v>
          </cell>
          <cell r="B791" t="str">
            <v xml:space="preserve">CABO DE COBRE, FLEXIVEL, CLASSE 4 OU 5, ISOLACAO EM PVC/A, ANTICHAMA BWF-B, COBERTURA PVC-ST1, ANTICHAMA BWF-B, 1 CONDUTOR, 0,6/1 KV, SECAO NOMINAL 50 MM2                                                                                                                                                                                                                                                                                                                                                </v>
          </cell>
          <cell r="C791" t="str">
            <v xml:space="preserve">M     </v>
          </cell>
          <cell r="D791">
            <v>49.39</v>
          </cell>
        </row>
        <row r="792">
          <cell r="A792">
            <v>39250</v>
          </cell>
          <cell r="B792" t="str">
            <v xml:space="preserve">CABO DE COBRE, FLEXIVEL, CLASSE 4 OU 5, ISOLACAO EM PVC/A, ANTICHAMA BWF-B, COBERTURA PVC-ST1, ANTICHAMA BWF-B, 1 CONDUTOR, 0,6/1 KV, SECAO NOMINAL 500 MM2                                                                                                                                                                                                                                                                                                                                               </v>
          </cell>
          <cell r="C792" t="str">
            <v xml:space="preserve">M     </v>
          </cell>
          <cell r="D792">
            <v>496.23</v>
          </cell>
        </row>
        <row r="793">
          <cell r="A793">
            <v>994</v>
          </cell>
          <cell r="B793" t="str">
            <v xml:space="preserve">CABO DE COBRE, FLEXIVEL, CLASSE 4 OU 5, ISOLACAO EM PVC/A, ANTICHAMA BWF-B, COBERTURA PVC-ST1, ANTICHAMA BWF-B, 1 CONDUTOR, 0,6/1 KV, SECAO NOMINAL 6 MM2                                                                                                                                                                                                                                                                                                                                                 </v>
          </cell>
          <cell r="C793" t="str">
            <v xml:space="preserve">M     </v>
          </cell>
          <cell r="D793">
            <v>6.72</v>
          </cell>
        </row>
        <row r="794">
          <cell r="A794">
            <v>977</v>
          </cell>
          <cell r="B794" t="str">
            <v xml:space="preserve">CABO DE COBRE, FLEXIVEL, CLASSE 4 OU 5, ISOLACAO EM PVC/A, ANTICHAMA BWF-B, COBERTURA PVC-ST1, ANTICHAMA BWF-B, 1 CONDUTOR, 0,6/1 KV, SECAO NOMINAL 70 MM2                                                                                                                                                                                                                                                                                                                                                </v>
          </cell>
          <cell r="C794" t="str">
            <v xml:space="preserve">M     </v>
          </cell>
          <cell r="D794">
            <v>68.42</v>
          </cell>
        </row>
        <row r="795">
          <cell r="A795">
            <v>998</v>
          </cell>
          <cell r="B795" t="str">
            <v xml:space="preserve">CABO DE COBRE, FLEXIVEL, CLASSE 4 OU 5, ISOLACAO EM PVC/A, ANTICHAMA BWF-B, COBERTURA PVC-ST1, ANTICHAMA BWF-B, 1 CONDUTOR, 0,6/1 KV, SECAO NOMINAL 95 MM2                                                                                                                                                                                                                                                                                                                                                </v>
          </cell>
          <cell r="C795" t="str">
            <v xml:space="preserve">M     </v>
          </cell>
          <cell r="D795">
            <v>90.89</v>
          </cell>
        </row>
        <row r="796">
          <cell r="A796">
            <v>39251</v>
          </cell>
          <cell r="B796" t="str">
            <v xml:space="preserve">CABO DE COBRE, FLEXIVEL, CLASSE 4 OU 5, ISOLACAO EM PVC/A, ANTICHAMA BWF-B, 1 CONDUTOR, 450/750 V, SECAO NOMINAL 0,5 MM2                                                                                                                                                                                                                                                                                                                                                                                  </v>
          </cell>
          <cell r="C796" t="str">
            <v xml:space="preserve">M     </v>
          </cell>
          <cell r="D796">
            <v>0.66</v>
          </cell>
        </row>
        <row r="797">
          <cell r="A797">
            <v>1011</v>
          </cell>
          <cell r="B797" t="str">
            <v xml:space="preserve">CABO DE COBRE, FLEXIVEL, CLASSE 4 OU 5, ISOLACAO EM PVC/A, ANTICHAMA BWF-B, 1 CONDUTOR, 450/750 V, SECAO NOMINAL 0,75 MM2                                                                                                                                                                                                                                                                                                                                                                                 </v>
          </cell>
          <cell r="C797" t="str">
            <v xml:space="preserve">M     </v>
          </cell>
          <cell r="D797">
            <v>0.91</v>
          </cell>
        </row>
        <row r="798">
          <cell r="A798">
            <v>39252</v>
          </cell>
          <cell r="B798" t="str">
            <v xml:space="preserve">CABO DE COBRE, FLEXIVEL, CLASSE 4 OU 5, ISOLACAO EM PVC/A, ANTICHAMA BWF-B, 1 CONDUTOR, 450/750 V, SECAO NOMINAL 1,0 MM2                                                                                                                                                                                                                                                                                                                                                                                  </v>
          </cell>
          <cell r="C798" t="str">
            <v xml:space="preserve">M     </v>
          </cell>
          <cell r="D798">
            <v>1.0900000000000001</v>
          </cell>
        </row>
        <row r="799">
          <cell r="A799">
            <v>1013</v>
          </cell>
          <cell r="B799" t="str">
            <v xml:space="preserve">CABO DE COBRE, FLEXIVEL, CLASSE 4 OU 5, ISOLACAO EM PVC/A, ANTICHAMA BWF-B, 1 CONDUTOR, 450/750 V, SECAO NOMINAL 1,5 MM2                                                                                                                                                                                                                                                                                                                                                                                  </v>
          </cell>
          <cell r="C799" t="str">
            <v xml:space="preserve">M     </v>
          </cell>
          <cell r="D799">
            <v>1.45</v>
          </cell>
        </row>
        <row r="800">
          <cell r="A800">
            <v>980</v>
          </cell>
          <cell r="B800" t="str">
            <v xml:space="preserve">CABO DE COBRE, FLEXIVEL, CLASSE 4 OU 5, ISOLACAO EM PVC/A, ANTICHAMA BWF-B, 1 CONDUTOR, 450/750 V, SECAO NOMINAL 10 MM2                                                                                                                                                                                                                                                                                                                                                                                   </v>
          </cell>
          <cell r="C800" t="str">
            <v xml:space="preserve">M     </v>
          </cell>
          <cell r="D800">
            <v>9.8699999999999992</v>
          </cell>
        </row>
        <row r="801">
          <cell r="A801">
            <v>39237</v>
          </cell>
          <cell r="B801" t="str">
            <v xml:space="preserve">CABO DE COBRE, FLEXIVEL, CLASSE 4 OU 5, ISOLACAO EM PVC/A, ANTICHAMA BWF-B, 1 CONDUTOR, 450/750 V, SECAO NOMINAL 120 MM2                                                                                                                                                                                                                                                                                                                                                                                  </v>
          </cell>
          <cell r="C801" t="str">
            <v xml:space="preserve">M     </v>
          </cell>
          <cell r="D801">
            <v>117.07</v>
          </cell>
        </row>
        <row r="802">
          <cell r="A802">
            <v>39238</v>
          </cell>
          <cell r="B802" t="str">
            <v xml:space="preserve">CABO DE COBRE, FLEXIVEL, CLASSE 4 OU 5, ISOLACAO EM PVC/A, ANTICHAMA BWF-B, 1 CONDUTOR, 450/750 V, SECAO NOMINAL 150 MM2                                                                                                                                                                                                                                                                                                                                                                                  </v>
          </cell>
          <cell r="C802" t="str">
            <v xml:space="preserve">M     </v>
          </cell>
          <cell r="D802">
            <v>146.16</v>
          </cell>
        </row>
        <row r="803">
          <cell r="A803">
            <v>979</v>
          </cell>
          <cell r="B803" t="str">
            <v xml:space="preserve">CABO DE COBRE, FLEXIVEL, CLASSE 4 OU 5, ISOLACAO EM PVC/A, ANTICHAMA BWF-B, 1 CONDUTOR, 450/750 V, SECAO NOMINAL 16 MM2                                                                                                                                                                                                                                                                                                                                                                                   </v>
          </cell>
          <cell r="C803" t="str">
            <v xml:space="preserve">M     </v>
          </cell>
          <cell r="D803">
            <v>15.21</v>
          </cell>
        </row>
        <row r="804">
          <cell r="A804">
            <v>39239</v>
          </cell>
          <cell r="B804" t="str">
            <v xml:space="preserve">CABO DE COBRE, FLEXIVEL, CLASSE 4 OU 5, ISOLACAO EM PVC/A, ANTICHAMA BWF-B, 1 CONDUTOR, 450/750 V, SECAO NOMINAL 185 MM2                                                                                                                                                                                                                                                                                                                                                                                  </v>
          </cell>
          <cell r="C804" t="str">
            <v xml:space="preserve">M     </v>
          </cell>
          <cell r="D804">
            <v>177.88</v>
          </cell>
        </row>
        <row r="805">
          <cell r="A805">
            <v>1014</v>
          </cell>
          <cell r="B805" t="str">
            <v xml:space="preserve">CABO DE COBRE, FLEXIVEL, CLASSE 4 OU 5, ISOLACAO EM PVC/A, ANTICHAMA BWF-B, 1 CONDUTOR, 450/750 V, SECAO NOMINAL 2,5 MM2                                                                                                                                                                                                                                                                                                                                                                                  </v>
          </cell>
          <cell r="C805" t="str">
            <v xml:space="preserve">M     </v>
          </cell>
          <cell r="D805">
            <v>2.31</v>
          </cell>
        </row>
        <row r="806">
          <cell r="A806">
            <v>39240</v>
          </cell>
          <cell r="B806" t="str">
            <v xml:space="preserve">CABO DE COBRE, FLEXIVEL, CLASSE 4 OU 5, ISOLACAO EM PVC/A, ANTICHAMA BWF-B, 1 CONDUTOR, 450/750 V, SECAO NOMINAL 240 MM2                                                                                                                                                                                                                                                                                                                                                                                  </v>
          </cell>
          <cell r="C806" t="str">
            <v xml:space="preserve">M     </v>
          </cell>
          <cell r="D806">
            <v>235.1</v>
          </cell>
        </row>
        <row r="807">
          <cell r="A807">
            <v>39232</v>
          </cell>
          <cell r="B807" t="str">
            <v xml:space="preserve">CABO DE COBRE, FLEXIVEL, CLASSE 4 OU 5, ISOLACAO EM PVC/A, ANTICHAMA BWF-B, 1 CONDUTOR, 450/750 V, SECAO NOMINAL 25 MM2                                                                                                                                                                                                                                                                                                                                                                                   </v>
          </cell>
          <cell r="C807" t="str">
            <v xml:space="preserve">M     </v>
          </cell>
          <cell r="D807">
            <v>24.41</v>
          </cell>
        </row>
        <row r="808">
          <cell r="A808">
            <v>39233</v>
          </cell>
          <cell r="B808" t="str">
            <v xml:space="preserve">CABO DE COBRE, FLEXIVEL, CLASSE 4 OU 5, ISOLACAO EM PVC/A, ANTICHAMA BWF-B, 1 CONDUTOR, 450/750 V, SECAO NOMINAL 35 MM2                                                                                                                                                                                                                                                                                                                                                                                   </v>
          </cell>
          <cell r="C808" t="str">
            <v xml:space="preserve">M     </v>
          </cell>
          <cell r="D808">
            <v>33.56</v>
          </cell>
        </row>
        <row r="809">
          <cell r="A809">
            <v>981</v>
          </cell>
          <cell r="B809" t="str">
            <v xml:space="preserve">CABO DE COBRE, FLEXIVEL, CLASSE 4 OU 5, ISOLACAO EM PVC/A, ANTICHAMA BWF-B, 1 CONDUTOR, 450/750 V, SECAO NOMINAL 4 MM2                                                                                                                                                                                                                                                                                                                                                                                    </v>
          </cell>
          <cell r="C809" t="str">
            <v xml:space="preserve">M     </v>
          </cell>
          <cell r="D809">
            <v>4.13</v>
          </cell>
        </row>
        <row r="810">
          <cell r="A810">
            <v>39234</v>
          </cell>
          <cell r="B810" t="str">
            <v xml:space="preserve">CABO DE COBRE, FLEXIVEL, CLASSE 4 OU 5, ISOLACAO EM PVC/A, ANTICHAMA BWF-B, 1 CONDUTOR, 450/750 V, SECAO NOMINAL 50 MM2                                                                                                                                                                                                                                                                                                                                                                                   </v>
          </cell>
          <cell r="C810" t="str">
            <v xml:space="preserve">M     </v>
          </cell>
          <cell r="D810">
            <v>49.26</v>
          </cell>
        </row>
        <row r="811">
          <cell r="A811">
            <v>982</v>
          </cell>
          <cell r="B811" t="str">
            <v xml:space="preserve">CABO DE COBRE, FLEXIVEL, CLASSE 4 OU 5, ISOLACAO EM PVC/A, ANTICHAMA BWF-B, 1 CONDUTOR, 450/750 V, SECAO NOMINAL 6 MM2                                                                                                                                                                                                                                                                                                                                                                                    </v>
          </cell>
          <cell r="C811" t="str">
            <v xml:space="preserve">M     </v>
          </cell>
          <cell r="D811">
            <v>5.78</v>
          </cell>
        </row>
        <row r="812">
          <cell r="A812">
            <v>39235</v>
          </cell>
          <cell r="B812" t="str">
            <v xml:space="preserve">CABO DE COBRE, FLEXIVEL, CLASSE 4 OU 5, ISOLACAO EM PVC/A, ANTICHAMA BWF-B, 1 CONDUTOR, 450/750 V, SECAO NOMINAL 70 MM2                                                                                                                                                                                                                                                                                                                                                                                   </v>
          </cell>
          <cell r="C812" t="str">
            <v xml:space="preserve">M     </v>
          </cell>
          <cell r="D812">
            <v>69.28</v>
          </cell>
        </row>
        <row r="813">
          <cell r="A813">
            <v>39236</v>
          </cell>
          <cell r="B813" t="str">
            <v xml:space="preserve">CABO DE COBRE, FLEXIVEL, CLASSE 4 OU 5, ISOLACAO EM PVC/A, ANTICHAMA BWF-B, 1 CONDUTOR, 450/750 V, SECAO NOMINAL 95 MM2                                                                                                                                                                                                                                                                                                                                                                                   </v>
          </cell>
          <cell r="C813" t="str">
            <v xml:space="preserve">M     </v>
          </cell>
          <cell r="D813">
            <v>90.82</v>
          </cell>
        </row>
        <row r="814">
          <cell r="A814">
            <v>876</v>
          </cell>
          <cell r="B814" t="str">
            <v xml:space="preserve">CABO DE COBRE, RIGIDO, CLASSE 2, COMPACTADO, BLINDADO, ISOLACAO EM EPR OU XLPE, COBERTURA ANTICHAMA EM PVC, PEAD OU HFFR, 1 CONDUTOR, 20/35 KV, SECAO NOMINAL 120 MM2                                                                                                                                                                                                                                                                                                                                     </v>
          </cell>
          <cell r="C814" t="str">
            <v xml:space="preserve">M     </v>
          </cell>
          <cell r="D814">
            <v>234.44</v>
          </cell>
        </row>
        <row r="815">
          <cell r="A815">
            <v>877</v>
          </cell>
          <cell r="B815" t="str">
            <v xml:space="preserve">CABO DE COBRE, RIGIDO, CLASSE 2, COMPACTADO, BLINDADO, ISOLACAO EM EPR OU XLPE, COBERTURA ANTICHAMA EM PVC, PEAD OU HFFR, 1 CONDUTOR, 20/35 KV, SECAO NOMINAL 150 MM2                                                                                                                                                                                                                                                                                                                                     </v>
          </cell>
          <cell r="C815" t="str">
            <v xml:space="preserve">M     </v>
          </cell>
          <cell r="D815">
            <v>275.61</v>
          </cell>
        </row>
        <row r="816">
          <cell r="A816">
            <v>882</v>
          </cell>
          <cell r="B816" t="str">
            <v xml:space="preserve">CABO DE COBRE, RIGIDO, CLASSE 2, COMPACTADO, BLINDADO, ISOLACAO EM EPR OU XLPE, COBERTURA ANTICHAMA EM PVC, PEAD OU HFFR, 1 CONDUTOR, 20/35 KV, SECAO NOMINAL 185 MM2                                                                                                                                                                                                                                                                                                                                     </v>
          </cell>
          <cell r="C816" t="str">
            <v xml:space="preserve">M     </v>
          </cell>
          <cell r="D816">
            <v>300.32</v>
          </cell>
        </row>
        <row r="817">
          <cell r="A817">
            <v>878</v>
          </cell>
          <cell r="B817" t="str">
            <v xml:space="preserve">CABO DE COBRE, RIGIDO, CLASSE 2, COMPACTADO, BLINDADO, ISOLACAO EM EPR OU XLPE, COBERTURA ANTICHAMA EM PVC, PEAD OU HFFR, 1 CONDUTOR, 20/35 KV, SECAO NOMINAL 240 MM2                                                                                                                                                                                                                                                                                                                                     </v>
          </cell>
          <cell r="C817" t="str">
            <v xml:space="preserve">M     </v>
          </cell>
          <cell r="D817">
            <v>373.37</v>
          </cell>
        </row>
        <row r="818">
          <cell r="A818">
            <v>879</v>
          </cell>
          <cell r="B818" t="str">
            <v xml:space="preserve">CABO DE COBRE, RIGIDO, CLASSE 2, COMPACTADO, BLINDADO, ISOLACAO EM EPR OU XLPE, COBERTURA ANTICHAMA EM PVC, PEAD OU HFFR, 1 CONDUTOR, 20/35 KV, SECAO NOMINAL 300 MM2                                                                                                                                                                                                                                                                                                                                     </v>
          </cell>
          <cell r="C818" t="str">
            <v xml:space="preserve">M     </v>
          </cell>
          <cell r="D818">
            <v>440.08</v>
          </cell>
        </row>
        <row r="819">
          <cell r="A819">
            <v>880</v>
          </cell>
          <cell r="B819" t="str">
            <v xml:space="preserve">CABO DE COBRE, RIGIDO, CLASSE 2, COMPACTADO, BLINDADO, ISOLACAO EM EPR OU XLPE, COBERTURA ANTICHAMA EM PVC, PEAD OU HFFR, 1 CONDUTOR, 20/35 KV, SECAO NOMINAL 400 MM2                                                                                                                                                                                                                                                                                                                                     </v>
          </cell>
          <cell r="C819" t="str">
            <v xml:space="preserve">M     </v>
          </cell>
          <cell r="D819">
            <v>517.80999999999995</v>
          </cell>
        </row>
        <row r="820">
          <cell r="A820">
            <v>873</v>
          </cell>
          <cell r="B820" t="str">
            <v xml:space="preserve">CABO DE COBRE, RIGIDO, CLASSE 2, COMPACTADO, BLINDADO, ISOLACAO EM EPR OU XLPE, COBERTURA ANTICHAMA EM PVC, PEAD OU HFFR, 1 CONDUTOR, 20/35 KV, SECAO NOMINAL 50 MM2                                                                                                                                                                                                                                                                                                                                      </v>
          </cell>
          <cell r="C820" t="str">
            <v xml:space="preserve">M     </v>
          </cell>
          <cell r="D820">
            <v>157.44</v>
          </cell>
        </row>
        <row r="821">
          <cell r="A821">
            <v>881</v>
          </cell>
          <cell r="B821" t="str">
            <v xml:space="preserve">CABO DE COBRE, RIGIDO, CLASSE 2, COMPACTADO, BLINDADO, ISOLACAO EM EPR OU XLPE, COBERTURA ANTICHAMA EM PVC, PEAD OU HFFR, 1 CONDUTOR, 20/35 KV, SECAO NOMINAL 500 MM2                                                                                                                                                                                                                                                                                                                                     </v>
          </cell>
          <cell r="C821" t="str">
            <v xml:space="preserve">M     </v>
          </cell>
          <cell r="D821">
            <v>707.75</v>
          </cell>
        </row>
        <row r="822">
          <cell r="A822">
            <v>874</v>
          </cell>
          <cell r="B822" t="str">
            <v xml:space="preserve">CABO DE COBRE, RIGIDO, CLASSE 2, COMPACTADO, BLINDADO, ISOLACAO EM EPR OU XLPE, COBERTURA ANTICHAMA EM PVC, PEAD OU HFFR, 1 CONDUTOR, 20/35 KV, SECAO NOMINAL 70 MM2                                                                                                                                                                                                                                                                                                                                      </v>
          </cell>
          <cell r="C822" t="str">
            <v xml:space="preserve">M     </v>
          </cell>
          <cell r="D822">
            <v>186.85</v>
          </cell>
        </row>
        <row r="823">
          <cell r="A823">
            <v>875</v>
          </cell>
          <cell r="B823" t="str">
            <v xml:space="preserve">CABO DE COBRE, RIGIDO, CLASSE 2, COMPACTADO, BLINDADO, ISOLACAO EM EPR OU XLPE, COBERTURA ANTICHAMA EM PVC, PEAD OU HFFR, 1 CONDUTOR, 20/35 KV, SECAO NOMINAL 95 MM2                                                                                                                                                                                                                                                                                                                                      </v>
          </cell>
          <cell r="C823" t="str">
            <v xml:space="preserve">M     </v>
          </cell>
          <cell r="D823">
            <v>222.93</v>
          </cell>
        </row>
        <row r="824">
          <cell r="A824">
            <v>983</v>
          </cell>
          <cell r="B824" t="str">
            <v xml:space="preserve">CABO DE COBRE, RIGIDO, CLASSE 2, ISOLACAO EM PVC/A, ANTICHAMA BWF-B, 1 CONDUTOR, 450/750 V, SECAO NOMINAL 1,5 MM2                                                                                                                                                                                                                                                                                                                                                                                         </v>
          </cell>
          <cell r="C824" t="str">
            <v xml:space="preserve">M     </v>
          </cell>
          <cell r="D824">
            <v>1.39</v>
          </cell>
        </row>
        <row r="825">
          <cell r="A825">
            <v>985</v>
          </cell>
          <cell r="B825" t="str">
            <v xml:space="preserve">CABO DE COBRE, RIGIDO, CLASSE 2, ISOLACAO EM PVC/A, ANTICHAMA BWF-B, 1 CONDUTOR, 450/750 V, SECAO NOMINAL 10 MM2                                                                                                                                                                                                                                                                                                                                                                                          </v>
          </cell>
          <cell r="C825" t="str">
            <v xml:space="preserve">M     </v>
          </cell>
          <cell r="D825">
            <v>10.47</v>
          </cell>
        </row>
        <row r="826">
          <cell r="A826">
            <v>990</v>
          </cell>
          <cell r="B826" t="str">
            <v xml:space="preserve">CABO DE COBRE, RIGIDO, CLASSE 2, ISOLACAO EM PVC/A, ANTICHAMA BWF-B, 1 CONDUTOR, 450/750 V, SECAO NOMINAL 150 MM2                                                                                                                                                                                                                                                                                                                                                                                         </v>
          </cell>
          <cell r="C826" t="str">
            <v xml:space="preserve">M     </v>
          </cell>
          <cell r="D826">
            <v>143.31</v>
          </cell>
        </row>
        <row r="827">
          <cell r="A827">
            <v>39241</v>
          </cell>
          <cell r="B827" t="str">
            <v xml:space="preserve">CABO DE COBRE, RIGIDO, CLASSE 2, ISOLACAO EM PVC/A, ANTICHAMA BWF-B, 1 CONDUTOR, 450/750 V, SECAO NOMINAL 16 MM2                                                                                                                                                                                                                                                                                                                                                                                          </v>
          </cell>
          <cell r="C827" t="str">
            <v xml:space="preserve">M     </v>
          </cell>
          <cell r="D827">
            <v>16.38</v>
          </cell>
        </row>
        <row r="828">
          <cell r="A828">
            <v>1005</v>
          </cell>
          <cell r="B828" t="str">
            <v xml:space="preserve">CABO DE COBRE, RIGIDO, CLASSE 2, ISOLACAO EM PVC/A, ANTICHAMA BWF-B, 1 CONDUTOR, 450/750 V, SECAO NOMINAL 185 MM2                                                                                                                                                                                                                                                                                                                                                                                         </v>
          </cell>
          <cell r="C828" t="str">
            <v xml:space="preserve">M     </v>
          </cell>
          <cell r="D828">
            <v>175.9</v>
          </cell>
        </row>
        <row r="829">
          <cell r="A829">
            <v>984</v>
          </cell>
          <cell r="B829" t="str">
            <v xml:space="preserve">CABO DE COBRE, RIGIDO, CLASSE 2, ISOLACAO EM PVC/A, ANTICHAMA BWF-B, 1 CONDUTOR, 450/750 V, SECAO NOMINAL 2,5 MM2                                                                                                                                                                                                                                                                                                                                                                                         </v>
          </cell>
          <cell r="C829" t="str">
            <v xml:space="preserve">M     </v>
          </cell>
          <cell r="D829">
            <v>3.61</v>
          </cell>
        </row>
        <row r="830">
          <cell r="A830">
            <v>991</v>
          </cell>
          <cell r="B830" t="str">
            <v xml:space="preserve">CABO DE COBRE, RIGIDO, CLASSE 2, ISOLACAO EM PVC/A, ANTICHAMA BWF-B, 1 CONDUTOR, 450/750 V, SECAO NOMINAL 240 MM2                                                                                                                                                                                                                                                                                                                                                                                         </v>
          </cell>
          <cell r="C830" t="str">
            <v xml:space="preserve">M     </v>
          </cell>
          <cell r="D830">
            <v>232.43</v>
          </cell>
        </row>
        <row r="831">
          <cell r="A831">
            <v>986</v>
          </cell>
          <cell r="B831" t="str">
            <v xml:space="preserve">CABO DE COBRE, RIGIDO, CLASSE 2, ISOLACAO EM PVC/A, ANTICHAMA BWF-B, 1 CONDUTOR, 450/750 V, SECAO NOMINAL 25 MM2                                                                                                                                                                                                                                                                                                                                                                                          </v>
          </cell>
          <cell r="C831" t="str">
            <v xml:space="preserve">M     </v>
          </cell>
          <cell r="D831">
            <v>25.04</v>
          </cell>
        </row>
        <row r="832">
          <cell r="A832">
            <v>1024</v>
          </cell>
          <cell r="B832" t="str">
            <v xml:space="preserve">CABO DE COBRE, RIGIDO, CLASSE 2, ISOLACAO EM PVC/A, ANTICHAMA BWF-B, 1 CONDUTOR, 450/750 V, SECAO NOMINAL 300 MM2                                                                                                                                                                                                                                                                                                                                                                                         </v>
          </cell>
          <cell r="C832" t="str">
            <v xml:space="preserve">M     </v>
          </cell>
          <cell r="D832">
            <v>287.67</v>
          </cell>
        </row>
        <row r="833">
          <cell r="A833">
            <v>987</v>
          </cell>
          <cell r="B833" t="str">
            <v xml:space="preserve">CABO DE COBRE, RIGIDO, CLASSE 2, ISOLACAO EM PVC/A, ANTICHAMA BWF-B, 1 CONDUTOR, 450/750 V, SECAO NOMINAL 35 MM2                                                                                                                                                                                                                                                                                                                                                                                          </v>
          </cell>
          <cell r="C833" t="str">
            <v xml:space="preserve">M     </v>
          </cell>
          <cell r="D833">
            <v>34.03</v>
          </cell>
        </row>
        <row r="834">
          <cell r="A834">
            <v>1003</v>
          </cell>
          <cell r="B834" t="str">
            <v xml:space="preserve">CABO DE COBRE, RIGIDO, CLASSE 2, ISOLACAO EM PVC/A, ANTICHAMA BWF-B, 1 CONDUTOR, 450/750 V, SECAO NOMINAL 4 MM2                                                                                                                                                                                                                                                                                                                                                                                           </v>
          </cell>
          <cell r="C834" t="str">
            <v xml:space="preserve">M     </v>
          </cell>
          <cell r="D834">
            <v>5.3</v>
          </cell>
        </row>
        <row r="835">
          <cell r="A835">
            <v>992</v>
          </cell>
          <cell r="B835" t="str">
            <v xml:space="preserve">CABO DE COBRE, RIGIDO, CLASSE 2, ISOLACAO EM PVC/A, ANTICHAMA BWF-B, 1 CONDUTOR, 450/750 V, SECAO NOMINAL 400 MM2                                                                                                                                                                                                                                                                                                                                                                                         </v>
          </cell>
          <cell r="C835" t="str">
            <v xml:space="preserve">M     </v>
          </cell>
          <cell r="D835">
            <v>372.18</v>
          </cell>
        </row>
        <row r="836">
          <cell r="A836">
            <v>1007</v>
          </cell>
          <cell r="B836" t="str">
            <v xml:space="preserve">CABO DE COBRE, RIGIDO, CLASSE 2, ISOLACAO EM PVC/A, ANTICHAMA BWF-B, 1 CONDUTOR, 450/750 V, SECAO NOMINAL 50 MM2                                                                                                                                                                                                                                                                                                                                                                                          </v>
          </cell>
          <cell r="C836" t="str">
            <v xml:space="preserve">M     </v>
          </cell>
          <cell r="D836">
            <v>48.27</v>
          </cell>
        </row>
        <row r="837">
          <cell r="A837">
            <v>39242</v>
          </cell>
          <cell r="B837" t="str">
            <v xml:space="preserve">CABO DE COBRE, RIGIDO, CLASSE 2, ISOLACAO EM PVC/A, ANTICHAMA BWF-B, 1 CONDUTOR, 450/750 V, SECAO NOMINAL 500 MM2                                                                                                                                                                                                                                                                                                                                                                                         </v>
          </cell>
          <cell r="C837" t="str">
            <v xml:space="preserve">M     </v>
          </cell>
          <cell r="D837">
            <v>461.14</v>
          </cell>
        </row>
        <row r="838">
          <cell r="A838">
            <v>1008</v>
          </cell>
          <cell r="B838" t="str">
            <v xml:space="preserve">CABO DE COBRE, RIGIDO, CLASSE 2, ISOLACAO EM PVC/A, ANTICHAMA BWF-B, 1 CONDUTOR, 450/750 V, SECAO NOMINAL 6 MM2                                                                                                                                                                                                                                                                                                                                                                                           </v>
          </cell>
          <cell r="C838" t="str">
            <v xml:space="preserve">M     </v>
          </cell>
          <cell r="D838">
            <v>6.01</v>
          </cell>
        </row>
        <row r="839">
          <cell r="A839">
            <v>988</v>
          </cell>
          <cell r="B839" t="str">
            <v xml:space="preserve">CABO DE COBRE, RIGIDO, CLASSE 2, ISOLACAO EM PVC/A, ANTICHAMA BWF-B, 1 CONDUTOR, 450/750 V, SECAO NOMINAL 70 MM2                                                                                                                                                                                                                                                                                                                                                                                          </v>
          </cell>
          <cell r="C839" t="str">
            <v xml:space="preserve">M     </v>
          </cell>
          <cell r="D839">
            <v>66.67</v>
          </cell>
        </row>
        <row r="840">
          <cell r="A840">
            <v>989</v>
          </cell>
          <cell r="B840" t="str">
            <v xml:space="preserve">CABO DE COBRE, RIGIDO, CLASSE 2, ISOLACAO EM PVC/A, ANTICHAMA BWF-B, 1 CONDUTOR, 450/750 V, SECAO NOMINAL 95 MM2                                                                                                                                                                                                                                                                                                                                                                                          </v>
          </cell>
          <cell r="C840" t="str">
            <v xml:space="preserve">M     </v>
          </cell>
          <cell r="D840">
            <v>90.31</v>
          </cell>
        </row>
        <row r="841">
          <cell r="A841">
            <v>39599</v>
          </cell>
          <cell r="B841" t="str">
            <v xml:space="preserve">CABO DE PAR TRANCADO UTP, 4 PARES, CATEGORIA 6                                                                                                                                                                                                                                                                                                                                                                                                                                                            </v>
          </cell>
          <cell r="C841" t="str">
            <v xml:space="preserve">M     </v>
          </cell>
          <cell r="D841">
            <v>2.19</v>
          </cell>
        </row>
        <row r="842">
          <cell r="A842">
            <v>43972</v>
          </cell>
          <cell r="B842" t="str">
            <v xml:space="preserve">CABO DE REDE, PAR TRANCADO U/UTP, 4 PARES, CATEGORIA 5E (CAT 5E), ISOLAMENTO PVC (CM)                                                                                                                                                                                                                                                                                                                                                                                                                     </v>
          </cell>
          <cell r="C842" t="str">
            <v xml:space="preserve">M     </v>
          </cell>
          <cell r="D842">
            <v>3.66</v>
          </cell>
        </row>
        <row r="843">
          <cell r="A843">
            <v>43971</v>
          </cell>
          <cell r="B843" t="str">
            <v xml:space="preserve">CABO DE REDE, PAR TRANCADO U/UTP, 4 PARES, CATEGORIA 5E (CAT 5E), ISOLAMENTO PVC (CMX)                                                                                                                                                                                                                                                                                                                                                                                                                    </v>
          </cell>
          <cell r="C843" t="str">
            <v xml:space="preserve">M     </v>
          </cell>
          <cell r="D843">
            <v>2.8</v>
          </cell>
        </row>
        <row r="844">
          <cell r="A844">
            <v>39598</v>
          </cell>
          <cell r="B844" t="str">
            <v xml:space="preserve">CABO DE REDE, PAR TRANCADO U/UTP, 4 PARES, CATEGORIA 5E (CAT 5E), ISOLAMENTO PVC (LSZH)                                                                                                                                                                                                                                                                                                                                                                                                                   </v>
          </cell>
          <cell r="C844" t="str">
            <v xml:space="preserve">M     </v>
          </cell>
          <cell r="D844">
            <v>5.19</v>
          </cell>
        </row>
        <row r="845">
          <cell r="A845">
            <v>34602</v>
          </cell>
          <cell r="B845" t="str">
            <v xml:space="preserve">CABO FLEXIVEL PVC 750 V, 2 CONDUTORES DE 1,5 MM2                                                                                                                                                                                                                                                                                                                                                                                                                                                          </v>
          </cell>
          <cell r="C845" t="str">
            <v xml:space="preserve">M     </v>
          </cell>
          <cell r="D845">
            <v>5.63</v>
          </cell>
        </row>
        <row r="846">
          <cell r="A846">
            <v>34603</v>
          </cell>
          <cell r="B846" t="str">
            <v xml:space="preserve">CABO FLEXIVEL PVC 750 V, 2 CONDUTORES DE 10,0 MM2                                                                                                                                                                                                                                                                                                                                                                                                                                                         </v>
          </cell>
          <cell r="C846" t="str">
            <v xml:space="preserve">M     </v>
          </cell>
          <cell r="D846">
            <v>27.1</v>
          </cell>
        </row>
        <row r="847">
          <cell r="A847">
            <v>34607</v>
          </cell>
          <cell r="B847" t="str">
            <v xml:space="preserve">CABO FLEXIVEL PVC 750 V, 2 CONDUTORES DE 4,0 MM2                                                                                                                                                                                                                                                                                                                                                                                                                                                          </v>
          </cell>
          <cell r="C847" t="str">
            <v xml:space="preserve">M     </v>
          </cell>
          <cell r="D847">
            <v>12.08</v>
          </cell>
        </row>
        <row r="848">
          <cell r="A848">
            <v>34609</v>
          </cell>
          <cell r="B848" t="str">
            <v xml:space="preserve">CABO FLEXIVEL PVC 750 V, 2 CONDUTORES DE 6,0 MM2                                                                                                                                                                                                                                                                                                                                                                                                                                                          </v>
          </cell>
          <cell r="C848" t="str">
            <v xml:space="preserve">M     </v>
          </cell>
          <cell r="D848">
            <v>18.12</v>
          </cell>
        </row>
        <row r="849">
          <cell r="A849">
            <v>34618</v>
          </cell>
          <cell r="B849" t="str">
            <v xml:space="preserve">CABO FLEXIVEL PVC 750 V, 3 CONDUTORES DE 1,5 MM2                                                                                                                                                                                                                                                                                                                                                                                                                                                          </v>
          </cell>
          <cell r="C849" t="str">
            <v xml:space="preserve">M     </v>
          </cell>
          <cell r="D849">
            <v>7.47</v>
          </cell>
        </row>
        <row r="850">
          <cell r="A850">
            <v>34620</v>
          </cell>
          <cell r="B850" t="str">
            <v xml:space="preserve">CABO FLEXIVEL PVC 750 V, 3 CONDUTORES DE 10,0 MM2                                                                                                                                                                                                                                                                                                                                                                                                                                                         </v>
          </cell>
          <cell r="C850" t="str">
            <v xml:space="preserve">M     </v>
          </cell>
          <cell r="D850">
            <v>37.39</v>
          </cell>
        </row>
        <row r="851">
          <cell r="A851">
            <v>34621</v>
          </cell>
          <cell r="B851" t="str">
            <v xml:space="preserve">CABO FLEXIVEL PVC 750 V, 3 CONDUTORES DE 4,0 MM2                                                                                                                                                                                                                                                                                                                                                                                                                                                          </v>
          </cell>
          <cell r="C851" t="str">
            <v xml:space="preserve">M     </v>
          </cell>
          <cell r="D851">
            <v>17.350000000000001</v>
          </cell>
        </row>
        <row r="852">
          <cell r="A852">
            <v>34622</v>
          </cell>
          <cell r="B852" t="str">
            <v xml:space="preserve">CABO FLEXIVEL PVC 750 V, 3 CONDUTORES DE 6,0 MM2                                                                                                                                                                                                                                                                                                                                                                                                                                                          </v>
          </cell>
          <cell r="C852" t="str">
            <v xml:space="preserve">M     </v>
          </cell>
          <cell r="D852">
            <v>24.57</v>
          </cell>
        </row>
        <row r="853">
          <cell r="A853">
            <v>34624</v>
          </cell>
          <cell r="B853" t="str">
            <v xml:space="preserve">CABO FLEXIVEL PVC 750 V, 4 CONDUTORES DE 1,5 MM2                                                                                                                                                                                                                                                                                                                                                                                                                                                          </v>
          </cell>
          <cell r="C853" t="str">
            <v xml:space="preserve">M     </v>
          </cell>
          <cell r="D853">
            <v>9.5399999999999991</v>
          </cell>
        </row>
        <row r="854">
          <cell r="A854">
            <v>34626</v>
          </cell>
          <cell r="B854" t="str">
            <v xml:space="preserve">CABO FLEXIVEL PVC 750 V, 4 CONDUTORES DE 10,0 MM2                                                                                                                                                                                                                                                                                                                                                                                                                                                         </v>
          </cell>
          <cell r="C854" t="str">
            <v xml:space="preserve">M     </v>
          </cell>
          <cell r="D854">
            <v>51.39</v>
          </cell>
        </row>
        <row r="855">
          <cell r="A855">
            <v>34627</v>
          </cell>
          <cell r="B855" t="str">
            <v xml:space="preserve">CABO FLEXIVEL PVC 750 V, 4 CONDUTORES DE 4,0 MM2                                                                                                                                                                                                                                                                                                                                                                                                                                                          </v>
          </cell>
          <cell r="C855" t="str">
            <v xml:space="preserve">M     </v>
          </cell>
          <cell r="D855">
            <v>22.14</v>
          </cell>
        </row>
        <row r="856">
          <cell r="A856">
            <v>34629</v>
          </cell>
          <cell r="B856" t="str">
            <v xml:space="preserve">CABO FLEXIVEL PVC 750 V, 4 CONDUTORES DE 6,0 MM2                                                                                                                                                                                                                                                                                                                                                                                                                                                          </v>
          </cell>
          <cell r="C856" t="str">
            <v xml:space="preserve">M     </v>
          </cell>
          <cell r="D856">
            <v>32.42</v>
          </cell>
        </row>
        <row r="857">
          <cell r="A857">
            <v>39257</v>
          </cell>
          <cell r="B857" t="str">
            <v xml:space="preserve">CABO MULTIPOLAR DE COBRE, FLEXIVEL, CLASSE 4 OU 5, ISOLACAO EM HEPR, COBERTURA EM PVC-ST2, ANTICHAMA BWF-B, 0,6/1 KV, 3 CONDUTORES DE 1,5 MM2                                                                                                                                                                                                                                                                                                                                                             </v>
          </cell>
          <cell r="C857" t="str">
            <v xml:space="preserve">M     </v>
          </cell>
          <cell r="D857">
            <v>6.31</v>
          </cell>
        </row>
        <row r="858">
          <cell r="A858">
            <v>39261</v>
          </cell>
          <cell r="B858" t="str">
            <v xml:space="preserve">CABO MULTIPOLAR DE COBRE, FLEXIVEL, CLASSE 4 OU 5, ISOLACAO EM HEPR, COBERTURA EM PVC-ST2, ANTICHAMA BWF-B, 0,6/1 KV, 3 CONDUTORES DE 10 MM2                                                                                                                                                                                                                                                                                                                                                              </v>
          </cell>
          <cell r="C858" t="str">
            <v xml:space="preserve">M     </v>
          </cell>
          <cell r="D858">
            <v>33.6</v>
          </cell>
        </row>
        <row r="859">
          <cell r="A859">
            <v>39268</v>
          </cell>
          <cell r="B859" t="str">
            <v xml:space="preserve">CABO MULTIPOLAR DE COBRE, FLEXIVEL, CLASSE 4 OU 5, ISOLACAO EM HEPR, COBERTURA EM PVC-ST2, ANTICHAMA BWF-B, 0,6/1 KV, 3 CONDUTORES DE 120 MM2                                                                                                                                                                                                                                                                                                                                                             </v>
          </cell>
          <cell r="C859" t="str">
            <v xml:space="preserve">M     </v>
          </cell>
          <cell r="D859">
            <v>387.61</v>
          </cell>
        </row>
        <row r="860">
          <cell r="A860">
            <v>39262</v>
          </cell>
          <cell r="B860" t="str">
            <v xml:space="preserve">CABO MULTIPOLAR DE COBRE, FLEXIVEL, CLASSE 4 OU 5, ISOLACAO EM HEPR, COBERTURA EM PVC-ST2, ANTICHAMA BWF-B, 0,6/1 KV, 3 CONDUTORES DE 16 MM2                                                                                                                                                                                                                                                                                                                                                              </v>
          </cell>
          <cell r="C860" t="str">
            <v xml:space="preserve">M     </v>
          </cell>
          <cell r="D860">
            <v>52.53</v>
          </cell>
        </row>
        <row r="861">
          <cell r="A861">
            <v>39258</v>
          </cell>
          <cell r="B861" t="str">
            <v xml:space="preserve">CABO MULTIPOLAR DE COBRE, FLEXIVEL, CLASSE 4 OU 5, ISOLACAO EM HEPR, COBERTURA EM PVC-ST2, ANTICHAMA BWF-B, 0,6/1 KV, 3 CONDUTORES DE 2,5 MM2                                                                                                                                                                                                                                                                                                                                                             </v>
          </cell>
          <cell r="C861" t="str">
            <v xml:space="preserve">M     </v>
          </cell>
          <cell r="D861">
            <v>9.35</v>
          </cell>
        </row>
        <row r="862">
          <cell r="A862">
            <v>39263</v>
          </cell>
          <cell r="B862" t="str">
            <v xml:space="preserve">CABO MULTIPOLAR DE COBRE, FLEXIVEL, CLASSE 4 OU 5, ISOLACAO EM HEPR, COBERTURA EM PVC-ST2, ANTICHAMA BWF-B, 0,6/1 KV, 3 CONDUTORES DE 25 MM2                                                                                                                                                                                                                                                                                                                                                              </v>
          </cell>
          <cell r="C862" t="str">
            <v xml:space="preserve">M     </v>
          </cell>
          <cell r="D862">
            <v>81.27</v>
          </cell>
        </row>
        <row r="863">
          <cell r="A863">
            <v>39264</v>
          </cell>
          <cell r="B863" t="str">
            <v xml:space="preserve">CABO MULTIPOLAR DE COBRE, FLEXIVEL, CLASSE 4 OU 5, ISOLACAO EM HEPR, COBERTURA EM PVC-ST2, ANTICHAMA BWF-B, 0,6/1 KV, 3 CONDUTORES DE 35 MM2                                                                                                                                                                                                                                                                                                                                                              </v>
          </cell>
          <cell r="C863" t="str">
            <v xml:space="preserve">M     </v>
          </cell>
          <cell r="D863">
            <v>110.05</v>
          </cell>
        </row>
        <row r="864">
          <cell r="A864">
            <v>39259</v>
          </cell>
          <cell r="B864" t="str">
            <v xml:space="preserve">CABO MULTIPOLAR DE COBRE, FLEXIVEL, CLASSE 4 OU 5, ISOLACAO EM HEPR, COBERTURA EM PVC-ST2, ANTICHAMA BWF-B, 0,6/1 KV, 3 CONDUTORES DE 4 MM2                                                                                                                                                                                                                                                                                                                                                               </v>
          </cell>
          <cell r="C864" t="str">
            <v xml:space="preserve">M     </v>
          </cell>
          <cell r="D864">
            <v>14.24</v>
          </cell>
        </row>
        <row r="865">
          <cell r="A865">
            <v>39265</v>
          </cell>
          <cell r="B865" t="str">
            <v xml:space="preserve">CABO MULTIPOLAR DE COBRE, FLEXIVEL, CLASSE 4 OU 5, ISOLACAO EM HEPR, COBERTURA EM PVC-ST2, ANTICHAMA BWF-B, 0,6/1 KV, 3 CONDUTORES DE 50 MM2                                                                                                                                                                                                                                                                                                                                                              </v>
          </cell>
          <cell r="C865" t="str">
            <v xml:space="preserve">M     </v>
          </cell>
          <cell r="D865">
            <v>162.11000000000001</v>
          </cell>
        </row>
        <row r="866">
          <cell r="A866">
            <v>39260</v>
          </cell>
          <cell r="B866" t="str">
            <v xml:space="preserve">CABO MULTIPOLAR DE COBRE, FLEXIVEL, CLASSE 4 OU 5, ISOLACAO EM HEPR, COBERTURA EM PVC-ST2, ANTICHAMA BWF-B, 0,6/1 KV, 3 CONDUTORES DE 6 MM2                                                                                                                                                                                                                                                                                                                                                               </v>
          </cell>
          <cell r="C866" t="str">
            <v xml:space="preserve">M     </v>
          </cell>
          <cell r="D866">
            <v>20.260000000000002</v>
          </cell>
        </row>
        <row r="867">
          <cell r="A867">
            <v>39266</v>
          </cell>
          <cell r="B867" t="str">
            <v xml:space="preserve">CABO MULTIPOLAR DE COBRE, FLEXIVEL, CLASSE 4 OU 5, ISOLACAO EM HEPR, COBERTURA EM PVC-ST2, ANTICHAMA BWF-B, 0,6/1 KV, 3 CONDUTORES DE 70 MM2                                                                                                                                                                                                                                                                                                                                                              </v>
          </cell>
          <cell r="C867" t="str">
            <v xml:space="preserve">M     </v>
          </cell>
          <cell r="D867">
            <v>227.47</v>
          </cell>
        </row>
        <row r="868">
          <cell r="A868">
            <v>39267</v>
          </cell>
          <cell r="B868" t="str">
            <v xml:space="preserve">CABO MULTIPOLAR DE COBRE, FLEXIVEL, CLASSE 4 OU 5, ISOLACAO EM HEPR, COBERTURA EM PVC-ST2, ANTICHAMA BWF-B, 0,6/1 KV, 3 CONDUTORES DE 95 MM2                                                                                                                                                                                                                                                                                                                                                              </v>
          </cell>
          <cell r="C868" t="str">
            <v xml:space="preserve">M     </v>
          </cell>
          <cell r="D868">
            <v>298.18</v>
          </cell>
        </row>
        <row r="869">
          <cell r="A869">
            <v>11901</v>
          </cell>
          <cell r="B869" t="str">
            <v xml:space="preserve">CABO TELEFONICO CCI 50, 1 PAR, USO INTERNO, SEM BLINDAGEM                                                                                                                                                                                                                                                                                                                                                                                                                                                 </v>
          </cell>
          <cell r="C869" t="str">
            <v xml:space="preserve">M     </v>
          </cell>
          <cell r="D869">
            <v>0.67</v>
          </cell>
        </row>
        <row r="870">
          <cell r="A870">
            <v>11902</v>
          </cell>
          <cell r="B870" t="str">
            <v xml:space="preserve">CABO TELEFONICO CCI 50, 2 PARES, USO INTERNO, SEM BLINDAGEM                                                                                                                                                                                                                                                                                                                                                                                                                                               </v>
          </cell>
          <cell r="C870" t="str">
            <v xml:space="preserve">M     </v>
          </cell>
          <cell r="D870">
            <v>1.29</v>
          </cell>
        </row>
        <row r="871">
          <cell r="A871">
            <v>11903</v>
          </cell>
          <cell r="B871" t="str">
            <v xml:space="preserve">CABO TELEFONICO CCI 50, 3 PARES, USO INTERNO, SEM BLINDAGEM                                                                                                                                                                                                                                                                                                                                                                                                                                               </v>
          </cell>
          <cell r="C871" t="str">
            <v xml:space="preserve">M     </v>
          </cell>
          <cell r="D871">
            <v>1.36</v>
          </cell>
        </row>
        <row r="872">
          <cell r="A872">
            <v>11904</v>
          </cell>
          <cell r="B872" t="str">
            <v xml:space="preserve">CABO TELEFONICO CCI 50, 4 PARES, USO INTERNO, SEM BLINDAGEM                                                                                                                                                                                                                                                                                                                                                                                                                                               </v>
          </cell>
          <cell r="C872" t="str">
            <v xml:space="preserve">M     </v>
          </cell>
          <cell r="D872">
            <v>2.0699999999999998</v>
          </cell>
        </row>
        <row r="873">
          <cell r="A873">
            <v>11905</v>
          </cell>
          <cell r="B873" t="str">
            <v xml:space="preserve">CABO TELEFONICO CCI 50, 5 PARES, USO INTERNO, SEM BLINDAGEM                                                                                                                                                                                                                                                                                                                                                                                                                                               </v>
          </cell>
          <cell r="C873" t="str">
            <v xml:space="preserve">M     </v>
          </cell>
          <cell r="D873">
            <v>2.52</v>
          </cell>
        </row>
        <row r="874">
          <cell r="A874">
            <v>11906</v>
          </cell>
          <cell r="B874" t="str">
            <v xml:space="preserve">CABO TELEFONICO CCI 50, 6 PARES, USO INTERNO, SEM BLINDAGEM                                                                                                                                                                                                                                                                                                                                                                                                                                               </v>
          </cell>
          <cell r="C874" t="str">
            <v xml:space="preserve">M     </v>
          </cell>
          <cell r="D874">
            <v>3.2</v>
          </cell>
        </row>
        <row r="875">
          <cell r="A875">
            <v>11919</v>
          </cell>
          <cell r="B875" t="str">
            <v xml:space="preserve">CABO TELEFONICO CI 50, 10 PARES, USO INTERNO                                                                                                                                                                                                                                                                                                                                                                                                                                                              </v>
          </cell>
          <cell r="C875" t="str">
            <v xml:space="preserve">M     </v>
          </cell>
          <cell r="D875">
            <v>5.87</v>
          </cell>
        </row>
        <row r="876">
          <cell r="A876">
            <v>11920</v>
          </cell>
          <cell r="B876" t="str">
            <v xml:space="preserve">CABO TELEFONICO CI 50, 20 PARES, USO INTERNO                                                                                                                                                                                                                                                                                                                                                                                                                                                              </v>
          </cell>
          <cell r="C876" t="str">
            <v xml:space="preserve">M     </v>
          </cell>
          <cell r="D876">
            <v>11.16</v>
          </cell>
        </row>
        <row r="877">
          <cell r="A877">
            <v>11924</v>
          </cell>
          <cell r="B877" t="str">
            <v xml:space="preserve">CABO TELEFONICO CI 50, 200 PARES, USO INTERNO                                                                                                                                                                                                                                                                                                                                                                                                                                                             </v>
          </cell>
          <cell r="C877" t="str">
            <v xml:space="preserve">M     </v>
          </cell>
          <cell r="D877">
            <v>93.67</v>
          </cell>
        </row>
        <row r="878">
          <cell r="A878">
            <v>11921</v>
          </cell>
          <cell r="B878" t="str">
            <v xml:space="preserve">CABO TELEFONICO CI 50, 30 PARES, USO INTERNO                                                                                                                                                                                                                                                                                                                                                                                                                                                              </v>
          </cell>
          <cell r="C878" t="str">
            <v xml:space="preserve">M     </v>
          </cell>
          <cell r="D878">
            <v>16.329999999999998</v>
          </cell>
        </row>
        <row r="879">
          <cell r="A879">
            <v>11922</v>
          </cell>
          <cell r="B879" t="str">
            <v xml:space="preserve">CABO TELEFONICO CI 50, 50 PARES, USO INTERNO                                                                                                                                                                                                                                                                                                                                                                                                                                                              </v>
          </cell>
          <cell r="C879" t="str">
            <v xml:space="preserve">M     </v>
          </cell>
          <cell r="D879">
            <v>26.4</v>
          </cell>
        </row>
        <row r="880">
          <cell r="A880">
            <v>11923</v>
          </cell>
          <cell r="B880" t="str">
            <v xml:space="preserve">CABO TELEFONICO CI 50, 75 PARES, USO INTERNO                                                                                                                                                                                                                                                                                                                                                                                                                                                              </v>
          </cell>
          <cell r="C880" t="str">
            <v xml:space="preserve">M     </v>
          </cell>
          <cell r="D880">
            <v>38.65</v>
          </cell>
        </row>
        <row r="881">
          <cell r="A881">
            <v>11916</v>
          </cell>
          <cell r="B881" t="str">
            <v xml:space="preserve">CABO TELEFONICO CTP - APL - 50, 10 PARES, USO EXTERNO                                                                                                                                                                                                                                                                                                                                                                                                                                                     </v>
          </cell>
          <cell r="C881" t="str">
            <v xml:space="preserve">M     </v>
          </cell>
          <cell r="D881">
            <v>8.0299999999999994</v>
          </cell>
        </row>
        <row r="882">
          <cell r="A882">
            <v>11914</v>
          </cell>
          <cell r="B882" t="str">
            <v xml:space="preserve">CABO TELEFONICO CTP - APL - 50, 100 PARES, USO EXTERNO                                                                                                                                                                                                                                                                                                                                                                                                                                                    </v>
          </cell>
          <cell r="C882" t="str">
            <v xml:space="preserve">M     </v>
          </cell>
          <cell r="D882">
            <v>57.9</v>
          </cell>
        </row>
        <row r="883">
          <cell r="A883">
            <v>11917</v>
          </cell>
          <cell r="B883" t="str">
            <v xml:space="preserve">CABO TELEFONICO CTP - APL - 50, 20 PARES, USO EXTERNO                                                                                                                                                                                                                                                                                                                                                                                                                                                     </v>
          </cell>
          <cell r="C883" t="str">
            <v xml:space="preserve">M     </v>
          </cell>
          <cell r="D883">
            <v>14.15</v>
          </cell>
        </row>
        <row r="884">
          <cell r="A884">
            <v>11918</v>
          </cell>
          <cell r="B884" t="str">
            <v xml:space="preserve">CABO TELEFONICO CTP - APL - 50, 30 PARES, USO EXTERNO                                                                                                                                                                                                                                                                                                                                                                                                                                                     </v>
          </cell>
          <cell r="C884" t="str">
            <v xml:space="preserve">M     </v>
          </cell>
          <cell r="D884">
            <v>16.79</v>
          </cell>
        </row>
        <row r="885">
          <cell r="A885">
            <v>37734</v>
          </cell>
          <cell r="B885" t="str">
            <v xml:space="preserve">CACAMBA METALICA BASCULANTE COM CAPACIDADE DE 10 M3 (INCLUI MONTAGEM, NAO INCLUI CAMINHAO)                                                                                                                                                                                                                                                                                                                                                                                                                </v>
          </cell>
          <cell r="C885" t="str">
            <v xml:space="preserve">UN    </v>
          </cell>
          <cell r="D885">
            <v>71861.009999999995</v>
          </cell>
        </row>
        <row r="886">
          <cell r="A886">
            <v>42251</v>
          </cell>
          <cell r="B886" t="str">
            <v xml:space="preserve">CACAMBA METALICA BASCULANTE COM CAPACIDADE DE 12 M3 (INCLUI MONTAGEM, NAO INCLUI CAMINHAO)                                                                                                                                                                                                                                                                                                                                                                                                                </v>
          </cell>
          <cell r="C886" t="str">
            <v xml:space="preserve">UN    </v>
          </cell>
          <cell r="D886">
            <v>81602.559999999998</v>
          </cell>
        </row>
        <row r="887">
          <cell r="A887">
            <v>37733</v>
          </cell>
          <cell r="B887" t="str">
            <v xml:space="preserve">CACAMBA METALICA BASCULANTE COM CAPACIDADE DE 6 M3 (INCLUI MONTAGEM, NAO INCLUI CAMINHAO)                                                                                                                                                                                                                                                                                                                                                                                                                 </v>
          </cell>
          <cell r="C887" t="str">
            <v xml:space="preserve">UN    </v>
          </cell>
          <cell r="D887">
            <v>53881.11</v>
          </cell>
        </row>
        <row r="888">
          <cell r="A888">
            <v>37735</v>
          </cell>
          <cell r="B888" t="str">
            <v xml:space="preserve">CACAMBA METALICA BASCULANTE COM CAPACIDADE DE 8 M3 (INCLUI MONTAGEM, NAO INCLUI CAMINHAO)                                                                                                                                                                                                                                                                                                                                                                                                                 </v>
          </cell>
          <cell r="C888" t="str">
            <v xml:space="preserve">UN    </v>
          </cell>
          <cell r="D888">
            <v>64926.74</v>
          </cell>
        </row>
        <row r="889">
          <cell r="A889">
            <v>5090</v>
          </cell>
          <cell r="B889" t="str">
            <v xml:space="preserve">CADEADO SIMPLES, CORPO EM LATAO MACICO, COM LARGURA DE 25 MM E ALTURA DE APROX 25 MM, HASTE CEMENTADA (NAO LONGA), EM ACO TEMPERADO COM DIAMETRO DE APROX 5,0 MM, INCLUINDO 2 CHAVES                                                                                                                                                                                                                                                                                                                      </v>
          </cell>
          <cell r="C889" t="str">
            <v xml:space="preserve">UN    </v>
          </cell>
          <cell r="D889">
            <v>22.52</v>
          </cell>
        </row>
        <row r="890">
          <cell r="A890">
            <v>5085</v>
          </cell>
          <cell r="B890" t="str">
            <v xml:space="preserve">CADEADO SIMPLES, CORPO EM LATAO MACICO, COM LARGURA DE 35 MM E ALTURA DE APROX 30 MM, HASTE CEMENTADA (NAO LONGA), EM ACO TEMPERADO COM DIAMETRO DE APROX 6,0 MM, INCLUINDO 2 CHAVES                                                                                                                                                                                                                                                                                                                      </v>
          </cell>
          <cell r="C890" t="str">
            <v xml:space="preserve">UN    </v>
          </cell>
          <cell r="D890">
            <v>33.520000000000003</v>
          </cell>
        </row>
        <row r="891">
          <cell r="A891">
            <v>43603</v>
          </cell>
          <cell r="B891" t="str">
            <v xml:space="preserve">CADEADO SIMPLES, CORPO EM LATAO MACICO, COM LARGURA DE 50 MM E ALTURA DE APROX 40 MM, HASTE CEMENTADA EM ACO TEMPERADO COM DIAMETRO DE APROX 8,0 MM, INCLUINDO 2 CHAVES                                                                                                                                                                                                                                                                                                                                   </v>
          </cell>
          <cell r="C891" t="str">
            <v xml:space="preserve">UN    </v>
          </cell>
          <cell r="D891">
            <v>47.89</v>
          </cell>
        </row>
        <row r="892">
          <cell r="A892">
            <v>38374</v>
          </cell>
          <cell r="B892" t="str">
            <v xml:space="preserve">CADEIRA SUSPENSA MANUAL / BALANCIM INDIVIDUAL (NBR 14751)                                                                                                                                                                                                                                                                                                                                                                                                                                                 </v>
          </cell>
          <cell r="C892" t="str">
            <v xml:space="preserve">UN    </v>
          </cell>
          <cell r="D892">
            <v>1017.95</v>
          </cell>
        </row>
        <row r="893">
          <cell r="A893">
            <v>20209</v>
          </cell>
          <cell r="B893" t="str">
            <v xml:space="preserve">CAIBRO APARELHADO  *7,5 X 7,5* CM, EM MACARANDUBA, ANGELIM OU EQUIVALENTE DA REGIAO                                                                                                                                                                                                                                                                                                                                                                                                                       </v>
          </cell>
          <cell r="C893" t="str">
            <v xml:space="preserve">M     </v>
          </cell>
          <cell r="D893">
            <v>23.53</v>
          </cell>
        </row>
        <row r="894">
          <cell r="A894">
            <v>20212</v>
          </cell>
          <cell r="B894" t="str">
            <v xml:space="preserve">CAIBRO APARELHADO *6 X 8* CM, EM MACARANDUBA, ANGELIM OU EQUIVALENTE DA REGIAO                                                                                                                                                                                                                                                                                                                                                                                                                            </v>
          </cell>
          <cell r="C894" t="str">
            <v xml:space="preserve">M     </v>
          </cell>
          <cell r="D894">
            <v>19.7</v>
          </cell>
        </row>
        <row r="895">
          <cell r="A895">
            <v>4433</v>
          </cell>
          <cell r="B895" t="str">
            <v xml:space="preserve">CAIBRO NAO APARELHADO  *7,5 X 7,5* CM, EM MACARANDUBA, ANGELIM OU EQUIVALENTE DA REGIAO -  BRUTA                                                                                                                                                                                                                                                                                                                                                                                                          </v>
          </cell>
          <cell r="C895" t="str">
            <v xml:space="preserve">M     </v>
          </cell>
          <cell r="D895">
            <v>22.54</v>
          </cell>
        </row>
        <row r="896">
          <cell r="A896">
            <v>4430</v>
          </cell>
          <cell r="B896" t="str">
            <v xml:space="preserve">CAIBRO NAO APARELHADO *5 X 6* CM, EM MACARANDUBA, ANGELIM OU EQUIVALENTE DA REGIAO -  BRUTA                                                                                                                                                                                                                                                                                                                                                                                                               </v>
          </cell>
          <cell r="C896" t="str">
            <v xml:space="preserve">M     </v>
          </cell>
          <cell r="D896">
            <v>11.53</v>
          </cell>
        </row>
        <row r="897">
          <cell r="A897">
            <v>4400</v>
          </cell>
          <cell r="B897" t="str">
            <v xml:space="preserve">CAIBRO NAO APARELHADO,  *6 X 8* CM,  EM MACARANDUBA, ANGELIM OU EQUIVALENTE DA REGIAO -  BRUTA                                                                                                                                                                                                                                                                                                                                                                                                            </v>
          </cell>
          <cell r="C897" t="str">
            <v xml:space="preserve">M     </v>
          </cell>
          <cell r="D897">
            <v>18.350000000000001</v>
          </cell>
        </row>
        <row r="898">
          <cell r="A898">
            <v>2729</v>
          </cell>
          <cell r="B898" t="str">
            <v xml:space="preserve">CAIBRO ROLICO DE MADEIRA TRATADA, D = 4 A 7 CM, H = 3,00 M, EM EUCALIPTO OU EQUIVALENTE DA REGIAO                                                                                                                                                                                                                                                                                                                                                                                                         </v>
          </cell>
          <cell r="C898" t="str">
            <v xml:space="preserve">UN    </v>
          </cell>
          <cell r="D898">
            <v>31.11</v>
          </cell>
        </row>
        <row r="899">
          <cell r="A899">
            <v>4513</v>
          </cell>
          <cell r="B899" t="str">
            <v xml:space="preserve">CAIBRO 5 X 5 CM EM PINUS, MISTA OU EQUIVALENTE DA REGIAO - BRUTA                                                                                                                                                                                                                                                                                                                                                                                                                                          </v>
          </cell>
          <cell r="C899" t="str">
            <v xml:space="preserve">M     </v>
          </cell>
          <cell r="D899">
            <v>6.79</v>
          </cell>
        </row>
        <row r="900">
          <cell r="A900">
            <v>11871</v>
          </cell>
          <cell r="B900" t="str">
            <v xml:space="preserve">CAIXA D'AGUA DE FIBRA DE VIDRO, PARA 500 LITROS, COM TAMPA                                                                                                                                                                                                                                                                                                                                                                                                                                                </v>
          </cell>
          <cell r="C900" t="str">
            <v xml:space="preserve">UN    </v>
          </cell>
          <cell r="D900">
            <v>444</v>
          </cell>
        </row>
        <row r="901">
          <cell r="A901">
            <v>34636</v>
          </cell>
          <cell r="B901" t="str">
            <v xml:space="preserve">CAIXA D'AGUA EM POLIETILENO 1000 LITROS, COM TAMPA                                                                                                                                                                                                                                                                                                                                                                                                                                                        </v>
          </cell>
          <cell r="C901" t="str">
            <v xml:space="preserve">UN    </v>
          </cell>
          <cell r="D901">
            <v>454</v>
          </cell>
        </row>
        <row r="902">
          <cell r="A902">
            <v>34639</v>
          </cell>
          <cell r="B902" t="str">
            <v xml:space="preserve">CAIXA D'AGUA EM POLIETILENO 1500 LITROS, COM TAMPA                                                                                                                                                                                                                                                                                                                                                                                                                                                        </v>
          </cell>
          <cell r="C902" t="str">
            <v xml:space="preserve">UN    </v>
          </cell>
          <cell r="D902">
            <v>922.07</v>
          </cell>
        </row>
        <row r="903">
          <cell r="A903">
            <v>34640</v>
          </cell>
          <cell r="B903" t="str">
            <v xml:space="preserve">CAIXA D'AGUA EM POLIETILENO 2000 LITROS, COM TAMPA                                                                                                                                                                                                                                                                                                                                                                                                                                                        </v>
          </cell>
          <cell r="C903" t="str">
            <v xml:space="preserve">UN    </v>
          </cell>
          <cell r="D903">
            <v>1035.72</v>
          </cell>
        </row>
        <row r="904">
          <cell r="A904">
            <v>34637</v>
          </cell>
          <cell r="B904" t="str">
            <v xml:space="preserve">CAIXA D'AGUA EM POLIETILENO 500 LITROS, COM TAMPA                                                                                                                                                                                                                                                                                                                                                                                                                                                         </v>
          </cell>
          <cell r="C904" t="str">
            <v xml:space="preserve">UN    </v>
          </cell>
          <cell r="D904">
            <v>260.66000000000003</v>
          </cell>
        </row>
        <row r="905">
          <cell r="A905">
            <v>34638</v>
          </cell>
          <cell r="B905" t="str">
            <v xml:space="preserve">CAIXA D'AGUA EM POLIETILENO 750 LITROS, COM TAMPA                                                                                                                                                                                                                                                                                                                                                                                                                                                         </v>
          </cell>
          <cell r="C905" t="str">
            <v xml:space="preserve">UN    </v>
          </cell>
          <cell r="D905">
            <v>447</v>
          </cell>
        </row>
        <row r="906">
          <cell r="A906">
            <v>11868</v>
          </cell>
          <cell r="B906" t="str">
            <v xml:space="preserve">CAIXA D'AGUA FIBRA DE VIDRO PARA 1000 LITROS, COM TAMPA                                                                                                                                                                                                                                                                                                                                                                                                                                                   </v>
          </cell>
          <cell r="C906" t="str">
            <v xml:space="preserve">UN    </v>
          </cell>
          <cell r="D906">
            <v>610.22</v>
          </cell>
        </row>
        <row r="907">
          <cell r="A907">
            <v>37106</v>
          </cell>
          <cell r="B907" t="str">
            <v xml:space="preserve">CAIXA D'AGUA FIBRA DE VIDRO PARA 10000 LITROS, COM TAMPA                                                                                                                                                                                                                                                                                                                                                                                                                                                  </v>
          </cell>
          <cell r="C907" t="str">
            <v xml:space="preserve">UN    </v>
          </cell>
          <cell r="D907">
            <v>5894.01</v>
          </cell>
        </row>
        <row r="908">
          <cell r="A908">
            <v>11869</v>
          </cell>
          <cell r="B908" t="str">
            <v xml:space="preserve">CAIXA D'AGUA FIBRA DE VIDRO PARA 1500 LITROS, COM TAMPA                                                                                                                                                                                                                                                                                                                                                                                                                                                   </v>
          </cell>
          <cell r="C908" t="str">
            <v xml:space="preserve">UN    </v>
          </cell>
          <cell r="D908">
            <v>990.07</v>
          </cell>
        </row>
        <row r="909">
          <cell r="A909">
            <v>37104</v>
          </cell>
          <cell r="B909" t="str">
            <v xml:space="preserve">CAIXA D'AGUA FIBRA DE VIDRO PARA 2000 LITROS, COM TAMPA                                                                                                                                                                                                                                                                                                                                                                                                                                                   </v>
          </cell>
          <cell r="C909" t="str">
            <v xml:space="preserve">UN    </v>
          </cell>
          <cell r="D909">
            <v>1276.26</v>
          </cell>
        </row>
        <row r="910">
          <cell r="A910">
            <v>37105</v>
          </cell>
          <cell r="B910" t="str">
            <v xml:space="preserve">CAIXA D'AGUA FIBRA DE VIDRO PARA 5000 LITROS, COM TAMPA                                                                                                                                                                                                                                                                                                                                                                                                                                                   </v>
          </cell>
          <cell r="C910" t="str">
            <v xml:space="preserve">UN    </v>
          </cell>
          <cell r="D910">
            <v>2842.42</v>
          </cell>
        </row>
        <row r="911">
          <cell r="A911">
            <v>34641</v>
          </cell>
          <cell r="B911" t="str">
            <v xml:space="preserve">CAIXA DE ATERRAMENTO EM CONCRETO PRÃ-MOLDADO, DIAMETRO DE 0,30 M E ALTURA DE 0,35 M, SEM FUNDO E COM TAMPA                                                                                                                                                                                                                                                                                                                                                                                               </v>
          </cell>
          <cell r="C911" t="str">
            <v xml:space="preserve">UN    </v>
          </cell>
          <cell r="D911">
            <v>103.06</v>
          </cell>
        </row>
        <row r="912">
          <cell r="A912">
            <v>43434</v>
          </cell>
          <cell r="B912" t="str">
            <v xml:space="preserve">CAIXA DE CONCRETO ARMADO PRE-MOLDADO, COM FUNDO E SEM TAMPA, DIMENSOES DE 0,30 X 0,30 X 0,30 M                                                                                                                                                                                                                                                                                                                                                                                                            </v>
          </cell>
          <cell r="C912" t="str">
            <v xml:space="preserve">UN    </v>
          </cell>
          <cell r="D912">
            <v>111.42</v>
          </cell>
        </row>
        <row r="913">
          <cell r="A913">
            <v>43435</v>
          </cell>
          <cell r="B913" t="str">
            <v xml:space="preserve">CAIXA DE CONCRETO ARMADO PRE-MOLDADO, COM FUNDO E SEM TAMPA, DIMENSOES DE 0,40 X 0,40 X 0,40 M                                                                                                                                                                                                                                                                                                                                                                                                            </v>
          </cell>
          <cell r="C913" t="str">
            <v xml:space="preserve">UN    </v>
          </cell>
          <cell r="D913">
            <v>204.28</v>
          </cell>
        </row>
        <row r="914">
          <cell r="A914">
            <v>43436</v>
          </cell>
          <cell r="B914" t="str">
            <v xml:space="preserve">CAIXA DE CONCRETO ARMADO PRE-MOLDADO, COM FUNDO E SEM TAMPA, DIMENSOES DE 0,60 X 0,60 X 0,50 M                                                                                                                                                                                                                                                                                                                                                                                                            </v>
          </cell>
          <cell r="C914" t="str">
            <v xml:space="preserve">UN    </v>
          </cell>
          <cell r="D914">
            <v>357.5</v>
          </cell>
        </row>
        <row r="915">
          <cell r="A915">
            <v>43437</v>
          </cell>
          <cell r="B915" t="str">
            <v xml:space="preserve">CAIXA DE CONCRETO ARMADO PRE-MOLDADO, COM FUNDO E SEM TAMPA, DIMENSOES DE 0,80 X 0,80 X 0,50 M                                                                                                                                                                                                                                                                                                                                                                                                            </v>
          </cell>
          <cell r="C915" t="str">
            <v xml:space="preserve">UN    </v>
          </cell>
          <cell r="D915">
            <v>648.14</v>
          </cell>
        </row>
        <row r="916">
          <cell r="A916">
            <v>43438</v>
          </cell>
          <cell r="B916" t="str">
            <v xml:space="preserve">CAIXA DE CONCRETO ARMADO PRE-MOLDADO, COM FUNDO E SEM TAMPA, DIMENSOES DE 1,00 X 1,00 X 0,50 M                                                                                                                                                                                                                                                                                                                                                                                                            </v>
          </cell>
          <cell r="C916" t="str">
            <v xml:space="preserve">UN    </v>
          </cell>
          <cell r="D916">
            <v>1160.71</v>
          </cell>
        </row>
        <row r="917">
          <cell r="A917">
            <v>41627</v>
          </cell>
          <cell r="B917" t="str">
            <v xml:space="preserve">CAIXA DE CONCRETO ARMADO PRE-MOLDADO, COM FUNDO E TAMPA, DIMENSOES DE 0,30 X 0,30 X 0,30 M                                                                                                                                                                                                                                                                                                                                                                                                                </v>
          </cell>
          <cell r="C917" t="str">
            <v xml:space="preserve">UN    </v>
          </cell>
          <cell r="D917">
            <v>171.78</v>
          </cell>
        </row>
        <row r="918">
          <cell r="A918">
            <v>41628</v>
          </cell>
          <cell r="B918" t="str">
            <v xml:space="preserve">CAIXA DE CONCRETO ARMADO PRE-MOLDADO, COM FUNDO E TAMPA, DIMENSOES DE 0,40 X 0,40 X 0,40 M                                                                                                                                                                                                                                                                                                                                                                                                                </v>
          </cell>
          <cell r="C918" t="str">
            <v xml:space="preserve">UN    </v>
          </cell>
          <cell r="D918">
            <v>315.70999999999998</v>
          </cell>
        </row>
        <row r="919">
          <cell r="A919">
            <v>41629</v>
          </cell>
          <cell r="B919" t="str">
            <v xml:space="preserve">CAIXA DE CONCRETO ARMADO PRE-MOLDADO, COM FUNDO E TAMPA, DIMENSOES DE 0,60 X 0,60 X 0,50 M                                                                                                                                                                                                                                                                                                                                                                                                                </v>
          </cell>
          <cell r="C919" t="str">
            <v xml:space="preserve">UN    </v>
          </cell>
          <cell r="D919">
            <v>401.14</v>
          </cell>
        </row>
        <row r="920">
          <cell r="A920">
            <v>43429</v>
          </cell>
          <cell r="B920" t="str">
            <v xml:space="preserve">CAIXA DE CONCRETO ARMADO PRE-MOLDADO, SEM FUNDO, QUADRADA, DIMENSOES DE 0,30 X 0,30 X 0,30 M                                                                                                                                                                                                                                                                                                                                                                                                              </v>
          </cell>
          <cell r="C920" t="str">
            <v xml:space="preserve">UN    </v>
          </cell>
          <cell r="D920">
            <v>88.88</v>
          </cell>
        </row>
        <row r="921">
          <cell r="A921">
            <v>43430</v>
          </cell>
          <cell r="B921" t="str">
            <v xml:space="preserve">CAIXA DE CONCRETO ARMADO PRE-MOLDADO, SEM FUNDO, QUADRADA, DIMENSOES DE 0,40 X 0,40 X 0,40 M                                                                                                                                                                                                                                                                                                                                                                                                              </v>
          </cell>
          <cell r="C921" t="str">
            <v xml:space="preserve">UN    </v>
          </cell>
          <cell r="D921">
            <v>147.63999999999999</v>
          </cell>
        </row>
        <row r="922">
          <cell r="A922">
            <v>43431</v>
          </cell>
          <cell r="B922" t="str">
            <v xml:space="preserve">CAIXA DE CONCRETO ARMADO PRE-MOLDADO, SEM FUNDO, QUADRADA, DIMENSOES DE 0,60 X 0,60 X 0,50 M                                                                                                                                                                                                                                                                                                                                                                                                              </v>
          </cell>
          <cell r="C922" t="str">
            <v xml:space="preserve">UN    </v>
          </cell>
          <cell r="D922">
            <v>285.99</v>
          </cell>
        </row>
        <row r="923">
          <cell r="A923">
            <v>43432</v>
          </cell>
          <cell r="B923" t="str">
            <v xml:space="preserve">CAIXA DE CONCRETO ARMADO PRE-MOLDADO, SEM FUNDO, QUADRADA, DIMENSOES DE 0,80 X 0,80 X 0,50 M                                                                                                                                                                                                                                                                                                                                                                                                              </v>
          </cell>
          <cell r="C923" t="str">
            <v xml:space="preserve">UN    </v>
          </cell>
          <cell r="D923">
            <v>594.28</v>
          </cell>
        </row>
        <row r="924">
          <cell r="A924">
            <v>43433</v>
          </cell>
          <cell r="B924" t="str">
            <v xml:space="preserve">CAIXA DE CONCRETO ARMADO PRE-MOLDADO, SEM FUNDO, QUADRADA, DIMENSOES DE 1,00 X 1,00 X 0,50 M                                                                                                                                                                                                                                                                                                                                                                                                              </v>
          </cell>
          <cell r="C924" t="str">
            <v xml:space="preserve">UN    </v>
          </cell>
          <cell r="D924">
            <v>936.92</v>
          </cell>
        </row>
        <row r="925">
          <cell r="A925">
            <v>43094</v>
          </cell>
          <cell r="B925" t="str">
            <v xml:space="preserve">CAIXA DE DERIVACAO PARA MEDIDOR DE ENERGIA, COM BARRAMENTO MONOFASICO, EM POLICARBONATO / TERMOPLASTICO - MODULO (PADRAO CONCESSIONARIA LOCAL)                                                                                                                                                                                                                                                                                                                                                            </v>
          </cell>
          <cell r="C925" t="str">
            <v xml:space="preserve">UN    </v>
          </cell>
          <cell r="D925">
            <v>241.71</v>
          </cell>
        </row>
        <row r="926">
          <cell r="A926">
            <v>43093</v>
          </cell>
          <cell r="B926" t="str">
            <v xml:space="preserve">CAIXA DE DERIVACAO PARA MEDIDOR DE ENERGIA, COM BARRAMENTO POLIFASICO, EM POLICARBONATO / TERMOPLASTICO - MODULO (PADRAO CONCESSIONARIA LOCAL)                                                                                                                                                                                                                                                                                                                                                            </v>
          </cell>
          <cell r="C926" t="str">
            <v xml:space="preserve">UN    </v>
          </cell>
          <cell r="D926">
            <v>256.87</v>
          </cell>
        </row>
        <row r="927">
          <cell r="A927">
            <v>1030</v>
          </cell>
          <cell r="B927" t="str">
            <v xml:space="preserve">CAIXA DE DESCARGA DE PLASTICO EXTERNA, DE *9* L, PUXADOR FIO DE NYLON, NAO INCLUSO CANO, BOLSA, ENGATE                                                                                                                                                                                                                                                                                                                                                                                                    </v>
          </cell>
          <cell r="C927" t="str">
            <v xml:space="preserve">UN    </v>
          </cell>
          <cell r="D927">
            <v>48</v>
          </cell>
        </row>
        <row r="928">
          <cell r="A928">
            <v>11694</v>
          </cell>
          <cell r="B928" t="str">
            <v xml:space="preserve">CAIXA DE DESCARGA PLASTICA DE EMBUTIR COMPLETA, COM ESPELHO PLASTICO, CAPACIDADE 6 A 10 L, ACESSORIOS INCLUSOS                                                                                                                                                                                                                                                                                                                                                                                            </v>
          </cell>
          <cell r="C928" t="str">
            <v xml:space="preserve">UN    </v>
          </cell>
          <cell r="D928">
            <v>1061.05</v>
          </cell>
        </row>
        <row r="929">
          <cell r="A929">
            <v>11881</v>
          </cell>
          <cell r="B929" t="str">
            <v xml:space="preserve">CAIXA DE GORDURA CILINDRICA EM CONCRETO SIMPLES,  PRE-MOLDADA, COM DIAMETRO DE 40 CM E ALTURA DE 45 CM, COM TAMPA                                                                                                                                                                                                                                                                                                                                                                                         </v>
          </cell>
          <cell r="C929" t="str">
            <v xml:space="preserve">UN    </v>
          </cell>
          <cell r="D929">
            <v>157.85</v>
          </cell>
        </row>
        <row r="930">
          <cell r="A930">
            <v>35277</v>
          </cell>
          <cell r="B930" t="str">
            <v xml:space="preserve">CAIXA DE GORDURA EM PVC, DIAMETRO MINIMO 300 MM, DIAMETRO DE SAIDA 100 MM, CAPACIDADE  APROXIMADA 18 LITROS, COM TAMPA E CESTO                                                                                                                                                                                                                                                                                                                                                                            </v>
          </cell>
          <cell r="C930" t="str">
            <v xml:space="preserve">UN    </v>
          </cell>
          <cell r="D930">
            <v>433.09</v>
          </cell>
        </row>
        <row r="931">
          <cell r="A931">
            <v>10521</v>
          </cell>
          <cell r="B931" t="str">
            <v xml:space="preserve">CAIXA DE INCENDIO/ABRIGO PARA MANGUEIRA, DE EMBUTIR/INTERNA, COM 75 X 45 X 17 CM, EM CHAPA DE ACO, PORTA COM VENTILACAO, VISOR COM A INSCRICAO "INCENDIO", SUPORTE/CESTA INTERNA PARA A MANGUEIRA, PINTURA ELETROSTATICA VERMELHA                                                                                                                                                                                                                                                                         </v>
          </cell>
          <cell r="C931" t="str">
            <v xml:space="preserve">UN    </v>
          </cell>
          <cell r="D931">
            <v>268.05</v>
          </cell>
        </row>
        <row r="932">
          <cell r="A932">
            <v>10885</v>
          </cell>
          <cell r="B932" t="str">
            <v xml:space="preserve">CAIXA DE INCENDIO/ABRIGO PARA MANGUEIRA, DE EMBUTIR/INTERNA, COM 90 X 60 X 17 CM, EM CHAPA DE ACO, PORTA COM VENTILACAO, VISOR COM A INSCRICAO "INCENDIO", SUPORTE/CESTA INTERNA PARA A MANGUEIRA, PINTURA ELETROSTATICA VERMELHA                                                                                                                                                                                                                                                                         </v>
          </cell>
          <cell r="C932" t="str">
            <v xml:space="preserve">UN    </v>
          </cell>
          <cell r="D932">
            <v>339.05</v>
          </cell>
        </row>
        <row r="933">
          <cell r="A933">
            <v>20962</v>
          </cell>
          <cell r="B933" t="str">
            <v xml:space="preserve">CAIXA DE INCENDIO/ABRIGO PARA MANGUEIRA, DE SOBREPOR/EXTERNA, COM 75 X 45 X 17 CM, EM CHAPA DE ACO, PORTA COM VENTILACAO, VISOR COM A INSCRICAO "INCENDIO", SUPORTE/CESTA INTERNA PARA A MANGUEIRA, PINTURA ELETROSTATICA VERMELHA                                                                                                                                                                                                                                                                        </v>
          </cell>
          <cell r="C933" t="str">
            <v xml:space="preserve">UN    </v>
          </cell>
          <cell r="D933">
            <v>280.82</v>
          </cell>
        </row>
        <row r="934">
          <cell r="A934">
            <v>20963</v>
          </cell>
          <cell r="B934" t="str">
            <v xml:space="preserve">CAIXA DE INCENDIO/ABRIGO PARA MANGUEIRA, DE SOBREPOR/EXTERNA, COM 90 X 60 X 17 CM, EM CHAPA DE ACO, PORTA COM VENTILACAO, VISOR COM A INSCRICAO "INCENDIO", SUPORTE/CESTA INTERNA PARA A MANGUEIRA, PINTURA ELETROSTATICA VERMELHA                                                                                                                                                                                                                                                                        </v>
          </cell>
          <cell r="C934" t="str">
            <v xml:space="preserve">UN    </v>
          </cell>
          <cell r="D934">
            <v>343.04</v>
          </cell>
        </row>
        <row r="935">
          <cell r="A935">
            <v>34643</v>
          </cell>
          <cell r="B935" t="str">
            <v xml:space="preserve">CAIXA DE INSPECAO PARA ATERRAMENTO E PARA RAIOS, EM POLIPROPILENO,  DIAMETRO = 300 MM X ALTURA = 400 MM                                                                                                                                                                                                                                                                                                                                                                                                   </v>
          </cell>
          <cell r="C935" t="str">
            <v xml:space="preserve">UN    </v>
          </cell>
          <cell r="D935">
            <v>49.88</v>
          </cell>
        </row>
        <row r="936">
          <cell r="A936">
            <v>41480</v>
          </cell>
          <cell r="B936" t="str">
            <v xml:space="preserve">CAIXA DE INSPECAO PARA ATERRAMENTO OU OUTRO USO, EM PVC, DN = 250 X 250 MM                                                                                                                                                                                                                                                                                                                                                                                                                                </v>
          </cell>
          <cell r="C936" t="str">
            <v xml:space="preserve">UN    </v>
          </cell>
          <cell r="D936">
            <v>57.83</v>
          </cell>
        </row>
        <row r="937">
          <cell r="A937">
            <v>41474</v>
          </cell>
          <cell r="B937" t="str">
            <v xml:space="preserve">CAIXA DE INSPECAO PARA ATERRAMENTO OU OUTRO USO, EM PVC, DN = 300 X *300* MM                                                                                                                                                                                                                                                                                                                                                                                                                              </v>
          </cell>
          <cell r="C937" t="str">
            <v xml:space="preserve">UN    </v>
          </cell>
          <cell r="D937">
            <v>92.38</v>
          </cell>
        </row>
        <row r="938">
          <cell r="A938">
            <v>41475</v>
          </cell>
          <cell r="B938" t="str">
            <v xml:space="preserve">CAIXA DE INSPECAO PARA ATERRAMENTO OU OUTRO USO, EM PVC, DN = 300 X 250 MM                                                                                                                                                                                                                                                                                                                                                                                                                                </v>
          </cell>
          <cell r="C938" t="str">
            <v xml:space="preserve">UN    </v>
          </cell>
          <cell r="D938">
            <v>78.819999999999993</v>
          </cell>
        </row>
        <row r="939">
          <cell r="A939">
            <v>41476</v>
          </cell>
          <cell r="B939" t="str">
            <v xml:space="preserve">CAIXA DE INSPECAO PARA ATERRAMENTO OU OUTRO USO, EM PVC, DN = 300 X 600 MM                                                                                                                                                                                                                                                                                                                                                                                                                                </v>
          </cell>
          <cell r="C939" t="str">
            <v xml:space="preserve">UN    </v>
          </cell>
          <cell r="D939">
            <v>172.59</v>
          </cell>
        </row>
        <row r="940">
          <cell r="A940">
            <v>2555</v>
          </cell>
          <cell r="B940" t="str">
            <v xml:space="preserve">CAIXA DE LUZ "3 X 3" EM ACO ESMALTADA                                                                                                                                                                                                                                                                                                                                                                                                                                                                     </v>
          </cell>
          <cell r="C940" t="str">
            <v xml:space="preserve">UN    </v>
          </cell>
          <cell r="D940">
            <v>2.23</v>
          </cell>
        </row>
        <row r="941">
          <cell r="A941">
            <v>2556</v>
          </cell>
          <cell r="B941" t="str">
            <v xml:space="preserve">CAIXA DE LUZ "4 X 2" EM ACO ESMALTADA                                                                                                                                                                                                                                                                                                                                                                                                                                                                     </v>
          </cell>
          <cell r="C941" t="str">
            <v xml:space="preserve">UN    </v>
          </cell>
          <cell r="D941">
            <v>2.31</v>
          </cell>
        </row>
        <row r="942">
          <cell r="A942">
            <v>2557</v>
          </cell>
          <cell r="B942" t="str">
            <v xml:space="preserve">CAIXA DE LUZ "4 X 4" EM ACO ESMALTADA                                                                                                                                                                                                                                                                                                                                                                                                                                                                     </v>
          </cell>
          <cell r="C942" t="str">
            <v xml:space="preserve">UN    </v>
          </cell>
          <cell r="D942">
            <v>4.8899999999999997</v>
          </cell>
        </row>
        <row r="943">
          <cell r="A943">
            <v>10569</v>
          </cell>
          <cell r="B943" t="str">
            <v xml:space="preserve">CAIXA DE PASSAGEM / DERIVACAO / LUZ, OCTOGONAL 4 X4, EM ACO ESMALTADA, COM FUNDO MOVEL SIMPLES (FMS)                                                                                                                                                                                                                                                                                                                                                                                                      </v>
          </cell>
          <cell r="C943" t="str">
            <v xml:space="preserve">UN    </v>
          </cell>
          <cell r="D943">
            <v>4.8899999999999997</v>
          </cell>
        </row>
        <row r="944">
          <cell r="A944">
            <v>39810</v>
          </cell>
          <cell r="B944" t="str">
            <v xml:space="preserve">CAIXA DE PASSAGEM ELETRICA DE PAREDE, DE EMBUTIR, EM PVC, COM TAMPA APARAFUSADA, DIMENSOES 120 X 120 X *75* MM                                                                                                                                                                                                                                                                                                                                                                                            </v>
          </cell>
          <cell r="C944" t="str">
            <v xml:space="preserve">UN    </v>
          </cell>
          <cell r="D944">
            <v>32.619999999999997</v>
          </cell>
        </row>
        <row r="945">
          <cell r="A945">
            <v>39811</v>
          </cell>
          <cell r="B945" t="str">
            <v xml:space="preserve">CAIXA DE PASSAGEM ELETRICA DE PAREDE, DE EMBUTIR, EM PVC, COM TAMPA APARAFUSADA, DIMENSOES 150 X 150 X *75* MM                                                                                                                                                                                                                                                                                                                                                                                            </v>
          </cell>
          <cell r="C945" t="str">
            <v xml:space="preserve">UN    </v>
          </cell>
          <cell r="D945">
            <v>39.9</v>
          </cell>
        </row>
        <row r="946">
          <cell r="A946">
            <v>39812</v>
          </cell>
          <cell r="B946" t="str">
            <v xml:space="preserve">CAIXA DE PASSAGEM ELETRICA DE PAREDE, DE EMBUTIR, EM PVC, COM TAMPA APARAFUSADA, DIMENSOES 200 X 200 X *90* MM                                                                                                                                                                                                                                                                                                                                                                                            </v>
          </cell>
          <cell r="C946" t="str">
            <v xml:space="preserve">UN    </v>
          </cell>
          <cell r="D946">
            <v>65.599999999999994</v>
          </cell>
        </row>
        <row r="947">
          <cell r="A947">
            <v>43096</v>
          </cell>
          <cell r="B947" t="str">
            <v xml:space="preserve">CAIXA DE PASSAGEM ELETRICA DE PAREDE, DE EMBUTIR, EM TERMOPLASTICO / PVC, COM TAMPA APARAFUSADA, DIMENSOES 400 X 400 X *120* MM                                                                                                                                                                                                                                                                                                                                                                           </v>
          </cell>
          <cell r="C947" t="str">
            <v xml:space="preserve">UN    </v>
          </cell>
          <cell r="D947">
            <v>217.46</v>
          </cell>
        </row>
        <row r="948">
          <cell r="A948">
            <v>43102</v>
          </cell>
          <cell r="B948" t="str">
            <v xml:space="preserve">CAIXA DE PASSAGEM ELETRICA DE PAREDE, DE SOBREPOR, EM PVC, COM TAMPA APARAFUSADA, DIMENSOES 300 X 300 X *100* MM                                                                                                                                                                                                                                                                                                                                                                                          </v>
          </cell>
          <cell r="C948" t="str">
            <v xml:space="preserve">UN    </v>
          </cell>
          <cell r="D948">
            <v>132.22999999999999</v>
          </cell>
        </row>
        <row r="949">
          <cell r="A949">
            <v>43103</v>
          </cell>
          <cell r="B949" t="str">
            <v xml:space="preserve">CAIXA DE PASSAGEM ELETRICA DE PAREDE, DE SOBREPOR, EM PVC, COM TAMPA APARAFUSADA, DIMENSOES, 400 X 400 X *120* MM                                                                                                                                                                                                                                                                                                                                                                                         </v>
          </cell>
          <cell r="C949" t="str">
            <v xml:space="preserve">UN    </v>
          </cell>
          <cell r="D949">
            <v>194.71</v>
          </cell>
        </row>
        <row r="950">
          <cell r="A950">
            <v>43098</v>
          </cell>
          <cell r="B950" t="str">
            <v xml:space="preserve">CAIXA DE PASSAGEM ELETRICA DE PAREDE, DE SOBREPOR, EM TERMOPLASTICO / PVC, COM TAMPA APARAFUSA, DIMENSOES 200 X 200 X *100* MM                                                                                                                                                                                                                                                                                                                                                                            </v>
          </cell>
          <cell r="C950" t="str">
            <v xml:space="preserve">UN    </v>
          </cell>
          <cell r="D950">
            <v>73.66</v>
          </cell>
        </row>
        <row r="951">
          <cell r="A951">
            <v>43097</v>
          </cell>
          <cell r="B951" t="str">
            <v xml:space="preserve">CAIXA DE PASSAGEM ELETRICA DE PAREDE, DE SOBREPOR, EM TERMOPLASTICO / PVC, COM TAMPA APARAFUSADA, DIMENSOES, 150 X 150 X *100* MM                                                                                                                                                                                                                                                                                                                                                                         </v>
          </cell>
          <cell r="C951" t="str">
            <v xml:space="preserve">UN    </v>
          </cell>
          <cell r="D951">
            <v>43.64</v>
          </cell>
        </row>
        <row r="952">
          <cell r="A952">
            <v>43104</v>
          </cell>
          <cell r="B952" t="str">
            <v xml:space="preserve">CAIXA DE PASSAGEM ELETRICA, PARA PISO, EM PVC, DIMENSOES DE 3/4" A 4"                                                                                                                                                                                                                                                                                                                                                                                                                                     </v>
          </cell>
          <cell r="C952" t="str">
            <v xml:space="preserve">UN    </v>
          </cell>
          <cell r="D952">
            <v>516.23</v>
          </cell>
        </row>
        <row r="953">
          <cell r="A953">
            <v>39771</v>
          </cell>
          <cell r="B953" t="str">
            <v xml:space="preserve">CAIXA DE PASSAGEM METALICA DE SOBREPOR COM TAMPA PARAFUSADA, DIMENSOES 20 X 20 X 10 CM                                                                                                                                                                                                                                                                                                                                                                                                                    </v>
          </cell>
          <cell r="C953" t="str">
            <v xml:space="preserve">UN    </v>
          </cell>
          <cell r="D953">
            <v>46.95</v>
          </cell>
        </row>
        <row r="954">
          <cell r="A954">
            <v>39772</v>
          </cell>
          <cell r="B954" t="str">
            <v xml:space="preserve">CAIXA DE PASSAGEM METALICA DE SOBREPOR COM TAMPA PARAFUSADA, DIMENSOES 30 X 30 X 10 CM                                                                                                                                                                                                                                                                                                                                                                                                                    </v>
          </cell>
          <cell r="C954" t="str">
            <v xml:space="preserve">UN    </v>
          </cell>
          <cell r="D954">
            <v>92.28</v>
          </cell>
        </row>
        <row r="955">
          <cell r="A955">
            <v>39773</v>
          </cell>
          <cell r="B955" t="str">
            <v xml:space="preserve">CAIXA DE PASSAGEM METALICA DE SOBREPOR COM TAMPA PARAFUSADA, DIMENSOES 40 X 40 X 15 CM                                                                                                                                                                                                                                                                                                                                                                                                                    </v>
          </cell>
          <cell r="C955" t="str">
            <v xml:space="preserve">UN    </v>
          </cell>
          <cell r="D955">
            <v>148.33000000000001</v>
          </cell>
        </row>
        <row r="956">
          <cell r="A956">
            <v>39774</v>
          </cell>
          <cell r="B956" t="str">
            <v xml:space="preserve">CAIXA DE PASSAGEM METALICA DE SOBREPOR COM TAMPA PARAFUSADA, DIMENSOES 50 X 50 X 15 CM                                                                                                                                                                                                                                                                                                                                                                                                                    </v>
          </cell>
          <cell r="C956" t="str">
            <v xml:space="preserve">UN    </v>
          </cell>
          <cell r="D956">
            <v>221.86</v>
          </cell>
        </row>
        <row r="957">
          <cell r="A957">
            <v>39775</v>
          </cell>
          <cell r="B957" t="str">
            <v xml:space="preserve">CAIXA DE PASSAGEM METALICA DE SOBREPOR COM TAMPA PARAFUSADA, DIMENSOES 60 X 60 X 20 CM                                                                                                                                                                                                                                                                                                                                                                                                                    </v>
          </cell>
          <cell r="C957" t="str">
            <v xml:space="preserve">UN    </v>
          </cell>
          <cell r="D957">
            <v>296.10000000000002</v>
          </cell>
        </row>
        <row r="958">
          <cell r="A958">
            <v>39776</v>
          </cell>
          <cell r="B958" t="str">
            <v xml:space="preserve">CAIXA DE PASSAGEM METALICA DE SOBREPOR COM TAMPA PARAFUSADA, DIMENSOES 70 X 70 X 20 CM                                                                                                                                                                                                                                                                                                                                                                                                                    </v>
          </cell>
          <cell r="C958" t="str">
            <v xml:space="preserve">UN    </v>
          </cell>
          <cell r="D958">
            <v>357.85</v>
          </cell>
        </row>
        <row r="959">
          <cell r="A959">
            <v>39777</v>
          </cell>
          <cell r="B959" t="str">
            <v xml:space="preserve">CAIXA DE PASSAGEM METALICA DE SOBREPOR COM TAMPA PARAFUSADA, DIMENSOES 80 X 80 X 20 CM                                                                                                                                                                                                                                                                                                                                                                                                                    </v>
          </cell>
          <cell r="C959" t="str">
            <v xml:space="preserve">UN    </v>
          </cell>
          <cell r="D959">
            <v>453.56</v>
          </cell>
        </row>
        <row r="960">
          <cell r="A960">
            <v>20254</v>
          </cell>
          <cell r="B960" t="str">
            <v xml:space="preserve">CAIXA DE PASSAGEM METALICA, DE SOBREPOR, COM TAMPA APARAFUSADA, DIMENSOES 15 X 15 X *10* CM                                                                                                                                                                                                                                                                                                                                                                                                               </v>
          </cell>
          <cell r="C960" t="str">
            <v xml:space="preserve">UN    </v>
          </cell>
          <cell r="D960">
            <v>32.92</v>
          </cell>
        </row>
        <row r="961">
          <cell r="A961">
            <v>20253</v>
          </cell>
          <cell r="B961" t="str">
            <v xml:space="preserve">CAIXA DE PASSAGEM METALICA, DE SOBREPOR, COM TAMPA APARAFUSADA, DIMENSOES 35 X 35 X *12* CM                                                                                                                                                                                                                                                                                                                                                                                                               </v>
          </cell>
          <cell r="C961" t="str">
            <v xml:space="preserve">UN    </v>
          </cell>
          <cell r="D961">
            <v>108.1</v>
          </cell>
        </row>
        <row r="962">
          <cell r="A962">
            <v>11247</v>
          </cell>
          <cell r="B962" t="str">
            <v xml:space="preserve">CAIXA DE PASSAGEM/ LUZ / TELEFONIA, DE EMBUTIR,  EM CHAPA DE ACO GALVANIZADO, DIMENSOES 150 X 150 X 15 CM (PADRAO CONCESSIONARIA LOCAL)                                                                                                                                                                                                                                                                                                                                                                   </v>
          </cell>
          <cell r="C962" t="str">
            <v xml:space="preserve">UN    </v>
          </cell>
          <cell r="D962">
            <v>2078.65</v>
          </cell>
        </row>
        <row r="963">
          <cell r="A963">
            <v>11250</v>
          </cell>
          <cell r="B963" t="str">
            <v xml:space="preserve">CAIXA DE PASSAGEM/ LUZ / TELEFONIA, DE EMBUTIR,  EM CHAPA DE ACO GALVANIZADO, DIMENSOES 20 X 20 X *12* CM (PADRAO CONCESSIONARIA LOCAL)                                                                                                                                                                                                                                                                                                                                                                   </v>
          </cell>
          <cell r="C963" t="str">
            <v xml:space="preserve">UN    </v>
          </cell>
          <cell r="D963">
            <v>89.49</v>
          </cell>
        </row>
        <row r="964">
          <cell r="A964">
            <v>11249</v>
          </cell>
          <cell r="B964" t="str">
            <v xml:space="preserve">CAIXA DE PASSAGEM/ LUZ / TELEFONIA, DE EMBUTIR,  EM CHAPA DE ACO GALVANIZADO, DIMENSOES 200 X 200 X 20 CM (PADRAO CONCESSIONARIA LOCAL)                                                                                                                                                                                                                                                                                                                                                                   </v>
          </cell>
          <cell r="C964" t="str">
            <v xml:space="preserve">UN    </v>
          </cell>
          <cell r="D964">
            <v>4060.34</v>
          </cell>
        </row>
        <row r="965">
          <cell r="A965">
            <v>11251</v>
          </cell>
          <cell r="B965" t="str">
            <v xml:space="preserve">CAIXA DE PASSAGEM/ LUZ / TELEFONIA, DE EMBUTIR,  EM CHAPA DE ACO GALVANIZADO, DIMENSOES 40 X 40 X *12* CM (PADRAO CONCESSIONARIA LOCAL)                                                                                                                                                                                                                                                                                                                                                                   </v>
          </cell>
          <cell r="C965" t="str">
            <v xml:space="preserve">UN    </v>
          </cell>
          <cell r="D965">
            <v>198.22</v>
          </cell>
        </row>
        <row r="966">
          <cell r="A966">
            <v>11253</v>
          </cell>
          <cell r="B966" t="str">
            <v xml:space="preserve">CAIXA DE PASSAGEM/ LUZ / TELEFONIA, DE EMBUTIR,  EM CHAPA DE ACO GALVANIZADO, DIMENSOES 60 X 60 X *12* CM (PADRAO CONCESSIONARIA LOCAL)                                                                                                                                                                                                                                                                                                                                                                   </v>
          </cell>
          <cell r="C966" t="str">
            <v xml:space="preserve">UN    </v>
          </cell>
          <cell r="D966">
            <v>328.47</v>
          </cell>
        </row>
        <row r="967">
          <cell r="A967">
            <v>11255</v>
          </cell>
          <cell r="B967" t="str">
            <v xml:space="preserve">CAIXA DE PASSAGEM/ LUZ / TELEFONIA, DE EMBUTIR,  EM CHAPA DE ACO GALVANIZADO, DIMENSOES 80 X 80 X *12* CM (PADRAO CONCESSIONARIA LOCAL)                                                                                                                                                                                                                                                                                                                                                                   </v>
          </cell>
          <cell r="C967" t="str">
            <v xml:space="preserve">UN    </v>
          </cell>
          <cell r="D967">
            <v>491.07</v>
          </cell>
        </row>
        <row r="968">
          <cell r="A968">
            <v>14055</v>
          </cell>
          <cell r="B968" t="str">
            <v xml:space="preserve">CAIXA DE PASSAGEM/ LUZ / TELEFONIA, DE EMBUTIR, EM CHAPA DE ACO GALVANIZADO, DIMENSOES 120 X 120 X *12* CM (PADRAO CONCESSIONARIA LOCAL)                                                                                                                                                                                                                                                                                                                                                                  </v>
          </cell>
          <cell r="C968" t="str">
            <v xml:space="preserve">UN    </v>
          </cell>
          <cell r="D968">
            <v>987.85</v>
          </cell>
        </row>
        <row r="969">
          <cell r="A969">
            <v>11256</v>
          </cell>
          <cell r="B969" t="str">
            <v xml:space="preserve">CAIXA DE PASSAGEM/ LUZ / TELEFONIA, DE SOBREPOR,  EM CHAPA DE ACO GALVANIZADO, DIMENSOES 80 X 80 X *12* CM (PADRAO CONCESSIONARIA LOCAL)                                                                                                                                                                                                                                                                                                                                                                  </v>
          </cell>
          <cell r="C969" t="str">
            <v xml:space="preserve">UN    </v>
          </cell>
          <cell r="D969">
            <v>615.11</v>
          </cell>
        </row>
        <row r="970">
          <cell r="A970">
            <v>1872</v>
          </cell>
          <cell r="B970" t="str">
            <v xml:space="preserve">CAIXA DE PASSAGEM, EM PVC, DE 4" X 2", PARA ELETRODUTO FLEXIVEL CORRUGADO                                                                                                                                                                                                                                                                                                                                                                                                                                 </v>
          </cell>
          <cell r="C970" t="str">
            <v xml:space="preserve">UN    </v>
          </cell>
          <cell r="D970">
            <v>2.36</v>
          </cell>
        </row>
        <row r="971">
          <cell r="A971">
            <v>1873</v>
          </cell>
          <cell r="B971" t="str">
            <v xml:space="preserve">CAIXA DE PASSAGEM, EM PVC, DE 4" X 4", PARA ELETRODUTO FLEXIVEL CORRUGADO                                                                                                                                                                                                                                                                                                                                                                                                                                 </v>
          </cell>
          <cell r="C971" t="str">
            <v xml:space="preserve">UN    </v>
          </cell>
          <cell r="D971">
            <v>4.6900000000000004</v>
          </cell>
        </row>
        <row r="972">
          <cell r="A972">
            <v>39693</v>
          </cell>
          <cell r="B972" t="str">
            <v xml:space="preserve">CAIXA DE PROTECAO EXTERNA PARA MEDIDOR HOROSAZONAL, DE BAIXA TENSAO, COM MODULO, EM CHAPA DE ACO (PADRAO DA CONCESSIONARIA LOCAL)                                                                                                                                                                                                                                                                                                                                                                         </v>
          </cell>
          <cell r="C972" t="str">
            <v xml:space="preserve">UN    </v>
          </cell>
          <cell r="D972">
            <v>3863.17</v>
          </cell>
        </row>
        <row r="973">
          <cell r="A973">
            <v>39692</v>
          </cell>
          <cell r="B973" t="str">
            <v xml:space="preserve">CAIXA DE PROTECAO PARA TRANSFORMADOR CORRENTE, EM CHAPA DE ACO 18 USG (PADRAO DA CONCESSIONARIA LOCAL)                                                                                                                                                                                                                                                                                                                                                                                                    </v>
          </cell>
          <cell r="C973" t="str">
            <v xml:space="preserve">UN    </v>
          </cell>
          <cell r="D973">
            <v>1236.1300000000001</v>
          </cell>
        </row>
        <row r="974">
          <cell r="A974">
            <v>1062</v>
          </cell>
          <cell r="B974" t="str">
            <v xml:space="preserve">CAIXA INTERNA/EXTERNA DE MEDICAO PARA 1 MEDIDOR TRIFASICO, COM VISOR, EM CHAPA DE ACO 18 USG (PADRAO DA CONCESSIONARIA LOCAL)                                                                                                                                                                                                                                                                                                                                                                             </v>
          </cell>
          <cell r="C974" t="str">
            <v xml:space="preserve">UN    </v>
          </cell>
          <cell r="D974">
            <v>391.75</v>
          </cell>
        </row>
        <row r="975">
          <cell r="A975">
            <v>39686</v>
          </cell>
          <cell r="B975" t="str">
            <v xml:space="preserve">CAIXA INTERNA/EXTERNA DE MEDICAO PARA 4 MEDIDORES MONOFASICOS, COM VISOR, EM CHAPA DE ACO 18 USG (PADRAO DA CONCESSIONARIA LOCAL)                                                                                                                                                                                                                                                                                                                                                                         </v>
          </cell>
          <cell r="C975" t="str">
            <v xml:space="preserve">UN    </v>
          </cell>
          <cell r="D975">
            <v>634.32000000000005</v>
          </cell>
        </row>
        <row r="976">
          <cell r="A976">
            <v>43095</v>
          </cell>
          <cell r="B976" t="str">
            <v xml:space="preserve">CAIXA MODULAR PARA MEDIDOR DE ENERGIA AGRUPADA, EM POLICARBONATO /  TERMOPLASTICO, COM SUPORTE PARA DISJUNTOR (PADRAO DA CONCESSIONARIA LOCAL)                                                                                                                                                                                                                                                                                                                                                            </v>
          </cell>
          <cell r="C976" t="str">
            <v xml:space="preserve">UN    </v>
          </cell>
          <cell r="D976">
            <v>143.30000000000001</v>
          </cell>
        </row>
        <row r="977">
          <cell r="A977">
            <v>1871</v>
          </cell>
          <cell r="B977" t="str">
            <v xml:space="preserve">CAIXA OCTOGONAL DE FUNDO MOVEL, EM PVC, DE 3" X 3", PARA ELETRODUTO FLEXIVEL CORRUGADO                                                                                                                                                                                                                                                                                                                                                                                                                    </v>
          </cell>
          <cell r="C977" t="str">
            <v xml:space="preserve">UN    </v>
          </cell>
          <cell r="D977">
            <v>4.22</v>
          </cell>
        </row>
        <row r="978">
          <cell r="A978">
            <v>12001</v>
          </cell>
          <cell r="B978" t="str">
            <v xml:space="preserve">CAIXA OCTOGONAL DE FUNDO MOVEL, EM PVC, DE 4" X 4", PARA ELETRODUTO FLEXIVEL CORRUGADO                                                                                                                                                                                                                                                                                                                                                                                                                    </v>
          </cell>
          <cell r="C978" t="str">
            <v xml:space="preserve">UN    </v>
          </cell>
          <cell r="D978">
            <v>6.1</v>
          </cell>
        </row>
        <row r="979">
          <cell r="A979">
            <v>11882</v>
          </cell>
          <cell r="B979" t="str">
            <v xml:space="preserve">CAIXA PARA HIDROMETRO CONCRETO PRE MOLDADO, *0,24 M X 0,45 M X 0,30* M (L X C X A)                                                                                                                                                                                                                                                                                                                                                                                                                        </v>
          </cell>
          <cell r="C979" t="str">
            <v xml:space="preserve">UN    </v>
          </cell>
          <cell r="D979">
            <v>113.28</v>
          </cell>
        </row>
        <row r="980">
          <cell r="A980">
            <v>1068</v>
          </cell>
          <cell r="B980" t="str">
            <v xml:space="preserve">CAIXA PARA MEDICAO COLETIVA TIPO L, PADRAO BIFASICO OU TRIFASICO, PARA ATE 4 MEDIDORES, SEM BARRAMENTO E COM PORTAS INFERIOR E SUPERIOR                                                                                                                                                                                                                                                                                                                                                                   </v>
          </cell>
          <cell r="C980" t="str">
            <v xml:space="preserve">UN    </v>
          </cell>
          <cell r="D980">
            <v>2584</v>
          </cell>
        </row>
        <row r="981">
          <cell r="A981">
            <v>39690</v>
          </cell>
          <cell r="B981" t="str">
            <v xml:space="preserve">CAIXA PARA MEDICAO COLETIVA TIPO M, PADRAO BIFASICO OU TRIFASICO, PARA ATE 8 MEDIDORES, SEM BARRAMENTO E COM PORTAS INFERIOR E SUPERIOR                                                                                                                                                                                                                                                                                                                                                                   </v>
          </cell>
          <cell r="C981" t="str">
            <v xml:space="preserve">UN    </v>
          </cell>
          <cell r="D981">
            <v>4335.09</v>
          </cell>
        </row>
        <row r="982">
          <cell r="A982">
            <v>39691</v>
          </cell>
          <cell r="B982" t="str">
            <v xml:space="preserve">CAIXA PARA MEDICAO COLETIVA TIPO N, PADRAO BIFASICO OU TRIFASICO, PARA ATE 12 MEDIDORES, SEM BARRAMENTO E COM PORTAS INFERIOR E SUPERIOR                                                                                                                                                                                                                                                                                                                                                                  </v>
          </cell>
          <cell r="C982" t="str">
            <v xml:space="preserve">UN    </v>
          </cell>
          <cell r="D982">
            <v>5452.33</v>
          </cell>
        </row>
        <row r="983">
          <cell r="A983">
            <v>39808</v>
          </cell>
          <cell r="B983" t="str">
            <v xml:space="preserve">CAIXA PARA MEDIDOR MONOFASICO, EM POLICARBONATO / TERMOPLASTICO, PARA ALOJAR 1 DISJUNTOR (PADRAO DA CONCESSIONARIA LOCAL)                                                                                                                                                                                                                                                                                                                                                                                 </v>
          </cell>
          <cell r="C983" t="str">
            <v xml:space="preserve">UN    </v>
          </cell>
          <cell r="D983">
            <v>74.81</v>
          </cell>
        </row>
        <row r="984">
          <cell r="A984">
            <v>39809</v>
          </cell>
          <cell r="B984" t="str">
            <v xml:space="preserve">CAIXA PARA MEDIDOR POLIFASICO, EM POLICARBONATO / TERMOPLASTICO, PARA ALOJAR 1 DISJUNTOR (PADRAO DA CONCESSIONARIA LOCAL)                                                                                                                                                                                                                                                                                                                                                                                 </v>
          </cell>
          <cell r="C984" t="str">
            <v xml:space="preserve">UN    </v>
          </cell>
          <cell r="D984">
            <v>177.45</v>
          </cell>
        </row>
        <row r="985">
          <cell r="A985">
            <v>43439</v>
          </cell>
          <cell r="B985" t="str">
            <v xml:space="preserve">CAIXA PRE-MOLDADA PARA BOCA DE LOBO, EM CONCRETO ARMADO, COM FCK DE 25 MPA, COM DIMENSOES 1,10 X 0,65 X 1,00 M (COMPRIMENTO X LARGURA X ALTURA)                                                                                                                                                                                                                                                                                                                                                           </v>
          </cell>
          <cell r="C985" t="str">
            <v xml:space="preserve">UN    </v>
          </cell>
          <cell r="D985">
            <v>520</v>
          </cell>
        </row>
        <row r="986">
          <cell r="A986">
            <v>5103</v>
          </cell>
          <cell r="B986" t="str">
            <v xml:space="preserve">CAIXA SIFONADA PVC, 100 X 100 X 50 MM, COM GRELHA REDONDA, BRANCA                                                                                                                                                                                                                                                                                                                                                                                                                                         </v>
          </cell>
          <cell r="C986" t="str">
            <v xml:space="preserve">UN    </v>
          </cell>
          <cell r="D986">
            <v>27.42</v>
          </cell>
        </row>
        <row r="987">
          <cell r="A987">
            <v>11880</v>
          </cell>
          <cell r="B987" t="str">
            <v xml:space="preserve">CAIXA SIFONADA PVC, 250 X 230 X 75 MM, COM TAMPA CEGA QUADRADA, BRANCA                                                                                                                                                                                                                                                                                                                                                                                                                                    </v>
          </cell>
          <cell r="C987" t="str">
            <v xml:space="preserve">UN    </v>
          </cell>
          <cell r="D987">
            <v>115.32</v>
          </cell>
        </row>
        <row r="988">
          <cell r="A988">
            <v>11714</v>
          </cell>
          <cell r="B988" t="str">
            <v xml:space="preserve">CAIXA SIFONADA, PVC, 150 X *185* X 75 MM, COM GRELHA QUADRADA, BRANCA                                                                                                                                                                                                                                                                                                                                                                                                                                     </v>
          </cell>
          <cell r="C988" t="str">
            <v xml:space="preserve">UN    </v>
          </cell>
          <cell r="D988">
            <v>78.56</v>
          </cell>
        </row>
        <row r="989">
          <cell r="A989">
            <v>11712</v>
          </cell>
          <cell r="B989" t="str">
            <v xml:space="preserve">CAIXA SIFONADA, PVC, 150 X 150 X 50 MM, COM GRELHA QUADRADA, BRANCA (NBR 5688)                                                                                                                                                                                                                                                                                                                                                                                                                            </v>
          </cell>
          <cell r="C989" t="str">
            <v xml:space="preserve">UN    </v>
          </cell>
          <cell r="D989">
            <v>51.3</v>
          </cell>
        </row>
        <row r="990">
          <cell r="A990">
            <v>11717</v>
          </cell>
          <cell r="B990" t="str">
            <v xml:space="preserve">CAIXA SIFONADA, PVC, 150 X 150 X 50 MM, COM GRELHA REDONDA, BRANCA                                                                                                                                                                                                                                                                                                                                                                                                                                        </v>
          </cell>
          <cell r="C990" t="str">
            <v xml:space="preserve">UN    </v>
          </cell>
          <cell r="D990">
            <v>61.84</v>
          </cell>
        </row>
        <row r="991">
          <cell r="A991">
            <v>1106</v>
          </cell>
          <cell r="B991" t="str">
            <v xml:space="preserve">CAL HIDRATADA CH-I PARA ARGAMASSAS                                                                                                                                                                                                                                                                                                                                                                                                                                                                        </v>
          </cell>
          <cell r="C991" t="str">
            <v xml:space="preserve">KG    </v>
          </cell>
          <cell r="D991">
            <v>0.9</v>
          </cell>
        </row>
        <row r="992">
          <cell r="A992">
            <v>11161</v>
          </cell>
          <cell r="B992" t="str">
            <v xml:space="preserve">CAL HIDRATADA PARA PINTURA                                                                                                                                                                                                                                                                                                                                                                                                                                                                                </v>
          </cell>
          <cell r="C992" t="str">
            <v xml:space="preserve">KG    </v>
          </cell>
          <cell r="D992">
            <v>1.5</v>
          </cell>
        </row>
        <row r="993">
          <cell r="A993">
            <v>1107</v>
          </cell>
          <cell r="B993" t="str">
            <v xml:space="preserve">CAL VIRGEM COMUM PARA ARGAMASSAS (NBR 6453)                                                                                                                                                                                                                                                                                                                                                                                                                                                               </v>
          </cell>
          <cell r="C993" t="str">
            <v xml:space="preserve">KG    </v>
          </cell>
          <cell r="D993">
            <v>0.76</v>
          </cell>
        </row>
        <row r="994">
          <cell r="A994">
            <v>44479</v>
          </cell>
          <cell r="B994" t="str">
            <v xml:space="preserve">CALCARIO DOLOMITICO A (POSTO PEDREIRA/FORNECEDOR,  SEM FRETE)                                                                                                                                                                                                                                                                                                                                                                                                                                             </v>
          </cell>
          <cell r="C994" t="str">
            <v xml:space="preserve">KG    </v>
          </cell>
          <cell r="D994">
            <v>0.13</v>
          </cell>
        </row>
        <row r="995">
          <cell r="A995">
            <v>41068</v>
          </cell>
          <cell r="B995" t="str">
            <v xml:space="preserve">CALCETEIRO  (MENSALISTA)                                                                                                                                                                                                                                                                                                                                                                                                                                                                                  </v>
          </cell>
          <cell r="C995" t="str">
            <v xml:space="preserve">MES   </v>
          </cell>
          <cell r="D995">
            <v>2755.49</v>
          </cell>
        </row>
        <row r="996">
          <cell r="A996">
            <v>4759</v>
          </cell>
          <cell r="B996" t="str">
            <v xml:space="preserve">CALCETEIRO (HORISTA)                                                                                                                                                                                                                                                                                                                                                                                                                                                                                      </v>
          </cell>
          <cell r="C996" t="str">
            <v xml:space="preserve">H     </v>
          </cell>
          <cell r="D996">
            <v>15.59</v>
          </cell>
        </row>
        <row r="997">
          <cell r="A997">
            <v>1108</v>
          </cell>
          <cell r="B997" t="str">
            <v xml:space="preserve">CALHA MOLDURA AMERICANA DE CHAPA DE ACO GALVANIZADA NUM 26, CORTE 33 CM                                                                                                                                                                                                                                                                                                                                                                                                                                   </v>
          </cell>
          <cell r="C997" t="str">
            <v xml:space="preserve">M     </v>
          </cell>
          <cell r="D997">
            <v>42.14</v>
          </cell>
        </row>
        <row r="998">
          <cell r="A998">
            <v>1117</v>
          </cell>
          <cell r="B998" t="str">
            <v xml:space="preserve">CALHA PARA AGUA FURTADA DE CHAPA DE ACO GALVANIZADA NUM 26, CORTE 40 CM                                                                                                                                                                                                                                                                                                                                                                                                                                   </v>
          </cell>
          <cell r="C998" t="str">
            <v xml:space="preserve">M     </v>
          </cell>
          <cell r="D998">
            <v>42.47</v>
          </cell>
        </row>
        <row r="999">
          <cell r="A999">
            <v>1118</v>
          </cell>
          <cell r="B999" t="str">
            <v xml:space="preserve">CALHA PARA AGUA FURTADA DE CHAPA DE ACO GALVANIZADA NUM 26, CORTE 50 CM                                                                                                                                                                                                                                                                                                                                                                                                                                   </v>
          </cell>
          <cell r="C999" t="str">
            <v xml:space="preserve">M     </v>
          </cell>
          <cell r="D999">
            <v>50.19</v>
          </cell>
        </row>
        <row r="1000">
          <cell r="A1000">
            <v>1110</v>
          </cell>
          <cell r="B1000" t="str">
            <v xml:space="preserve">CALHA PLATIBANDA DE CHAPA DE ACO GALVANIZADA NUM 26, CORTE 45 CM                                                                                                                                                                                                                                                                                                                                                                                                                                          </v>
          </cell>
          <cell r="C1000" t="str">
            <v xml:space="preserve">M     </v>
          </cell>
          <cell r="D1000">
            <v>50.19</v>
          </cell>
        </row>
        <row r="1001">
          <cell r="A1001">
            <v>12618</v>
          </cell>
          <cell r="B1001" t="str">
            <v xml:space="preserve">CALHA PLUVIAL DE PVC, DIAMETRO ENTRE 119 E 170 MM, COMPRIMENTO DE 3 M, PARA DRENAGEM PREDIAL                                                                                                                                                                                                                                                                                                                                                                                                              </v>
          </cell>
          <cell r="C1001" t="str">
            <v xml:space="preserve">UN    </v>
          </cell>
          <cell r="D1001">
            <v>54.45</v>
          </cell>
        </row>
        <row r="1002">
          <cell r="A1002">
            <v>40784</v>
          </cell>
          <cell r="B1002" t="str">
            <v xml:space="preserve">CALHA QUADRADA DE CHAPA DE ACO GALVANIZADA NUM 24, CORTE 100 CM                                                                                                                                                                                                                                                                                                                                                                                                                                           </v>
          </cell>
          <cell r="C1002" t="str">
            <v xml:space="preserve">M     </v>
          </cell>
          <cell r="D1002">
            <v>138.44999999999999</v>
          </cell>
        </row>
        <row r="1003">
          <cell r="A1003">
            <v>40782</v>
          </cell>
          <cell r="B1003" t="str">
            <v xml:space="preserve">CALHA QUADRADA DE CHAPA DE ACO GALVANIZADA NUM 24, CORTE 33 CM                                                                                                                                                                                                                                                                                                                                                                                                                                            </v>
          </cell>
          <cell r="C1003" t="str">
            <v xml:space="preserve">M     </v>
          </cell>
          <cell r="D1003">
            <v>54.33</v>
          </cell>
        </row>
        <row r="1004">
          <cell r="A1004">
            <v>40783</v>
          </cell>
          <cell r="B1004" t="str">
            <v xml:space="preserve">CALHA QUADRADA DE CHAPA DE ACO GALVANIZADA NUM 24, CORTE 50 CM                                                                                                                                                                                                                                                                                                                                                                                                                                            </v>
          </cell>
          <cell r="C1004" t="str">
            <v xml:space="preserve">M     </v>
          </cell>
          <cell r="D1004">
            <v>70.77</v>
          </cell>
        </row>
        <row r="1005">
          <cell r="A1005">
            <v>1109</v>
          </cell>
          <cell r="B1005" t="str">
            <v xml:space="preserve">CALHA QUADRADA DE CHAPA DE ACO GALVANIZADA NUM 26, CORTE 33 CM                                                                                                                                                                                                                                                                                                                                                                                                                                            </v>
          </cell>
          <cell r="C1005" t="str">
            <v xml:space="preserve">M     </v>
          </cell>
          <cell r="D1005">
            <v>42.14</v>
          </cell>
        </row>
        <row r="1006">
          <cell r="A1006">
            <v>1119</v>
          </cell>
          <cell r="B1006" t="str">
            <v xml:space="preserve">CALHA QUADRADA DE CHAPA DE ACO GALVANIZADA NUM 28, CORTE 25 CM                                                                                                                                                                                                                                                                                                                                                                                                                                            </v>
          </cell>
          <cell r="C1006" t="str">
            <v xml:space="preserve">M     </v>
          </cell>
          <cell r="D1006">
            <v>27.16</v>
          </cell>
        </row>
        <row r="1007">
          <cell r="A1007">
            <v>13115</v>
          </cell>
          <cell r="B1007" t="str">
            <v xml:space="preserve">CALHA/CANALETA DE CONCRETO SIMPLES, TIPO MEIA CANA, DIAMETRO DE 20 CM, PARA AGUA PLUVIAL                                                                                                                                                                                                                                                                                                                                                                                                                  </v>
          </cell>
          <cell r="C1007" t="str">
            <v xml:space="preserve">M     </v>
          </cell>
          <cell r="D1007">
            <v>23.31</v>
          </cell>
        </row>
        <row r="1008">
          <cell r="A1008">
            <v>10541</v>
          </cell>
          <cell r="B1008" t="str">
            <v xml:space="preserve">CALHA/CANALETA DE CONCRETO SIMPLES, TIPO MEIA CANA, DIAMETRO DE 30 CM, PARA AGUA PLUVIAL                                                                                                                                                                                                                                                                                                                                                                                                                  </v>
          </cell>
          <cell r="C1008" t="str">
            <v xml:space="preserve">M     </v>
          </cell>
          <cell r="D1008">
            <v>28.48</v>
          </cell>
        </row>
        <row r="1009">
          <cell r="A1009">
            <v>10542</v>
          </cell>
          <cell r="B1009" t="str">
            <v xml:space="preserve">CALHA/CANALETA DE CONCRETO SIMPLES, TIPO MEIA CANA, DIAMETRO DE 40 CM, PARA AGUA PLUVIAL                                                                                                                                                                                                                                                                                                                                                                                                                  </v>
          </cell>
          <cell r="C1009" t="str">
            <v xml:space="preserve">M     </v>
          </cell>
          <cell r="D1009">
            <v>37.25</v>
          </cell>
        </row>
        <row r="1010">
          <cell r="A1010">
            <v>10543</v>
          </cell>
          <cell r="B1010" t="str">
            <v xml:space="preserve">CALHA/CANALETA DE CONCRETO SIMPLES, TIPO MEIA CANA, DIAMETRO DE 50 CM, PARA AGUA PLUVIAL                                                                                                                                                                                                                                                                                                                                                                                                                  </v>
          </cell>
          <cell r="C1010" t="str">
            <v xml:space="preserve">M     </v>
          </cell>
          <cell r="D1010">
            <v>60.43</v>
          </cell>
        </row>
        <row r="1011">
          <cell r="A1011">
            <v>10544</v>
          </cell>
          <cell r="B1011" t="str">
            <v xml:space="preserve">CALHA/CANALETA DE CONCRETO SIMPLES, TIPO MEIA CANA, DIAMETRO DE 60 CM, PARA AGUA PLUVIAL                                                                                                                                                                                                                                                                                                                                                                                                                  </v>
          </cell>
          <cell r="C1011" t="str">
            <v xml:space="preserve">M     </v>
          </cell>
          <cell r="D1011">
            <v>78.16</v>
          </cell>
        </row>
        <row r="1012">
          <cell r="A1012">
            <v>10545</v>
          </cell>
          <cell r="B1012" t="str">
            <v xml:space="preserve">CALHA/CANALETA DE CONCRETO SIMPLES, TIPO MEIA CANA, DIAMETRO DE 80 CM, PARA AGUA PLUVIAL                                                                                                                                                                                                                                                                                                                                                                                                                  </v>
          </cell>
          <cell r="C1012" t="str">
            <v xml:space="preserve">M     </v>
          </cell>
          <cell r="D1012">
            <v>146.08000000000001</v>
          </cell>
        </row>
        <row r="1013">
          <cell r="A1013">
            <v>38365</v>
          </cell>
          <cell r="B1013" t="str">
            <v xml:space="preserve">CAMADA SEPARADORA DE FILME DE POLIETILENO 20 A 25 MICRA                                                                                                                                                                                                                                                                                                                                                                                                                                                   </v>
          </cell>
          <cell r="C1013" t="str">
            <v xml:space="preserve">M2    </v>
          </cell>
          <cell r="D1013">
            <v>3.02</v>
          </cell>
        </row>
        <row r="1014">
          <cell r="A1014">
            <v>44056</v>
          </cell>
          <cell r="B1014" t="str">
            <v xml:space="preserve">CAMINHAO TOCO, PESO BRUTO TOTAL 10700 KG, CARGA UTIL MAXIMA 7400 KG, DISTANCIA ENTRE EIXOS 4,00 M, POTENCIA 175 CV (INCLUI CABINE E CHASSI, NAO INCLUI CARROCERIA)                                                                                                                                                                                                                                                                                                                                        </v>
          </cell>
          <cell r="C1014" t="str">
            <v xml:space="preserve">UN    </v>
          </cell>
          <cell r="D1014">
            <v>379459.44</v>
          </cell>
        </row>
        <row r="1015">
          <cell r="A1015">
            <v>44057</v>
          </cell>
          <cell r="B1015" t="str">
            <v xml:space="preserve">CAMINHAO TOCO, PESO BRUTO TOTAL 13200 KG, CARGA UTIL MAXIMA 9200 KG, DISTANCIA ENTRE EIXOS 3,31 M, POTENCIA 175 CV (INCLUI CABINE E CHASSI, NAO INCLUI CARROCERIA)                                                                                                                                                                                                                                                                                                                                        </v>
          </cell>
          <cell r="C1015" t="str">
            <v xml:space="preserve">UN    </v>
          </cell>
          <cell r="D1015">
            <v>405000</v>
          </cell>
        </row>
        <row r="1016">
          <cell r="A1016">
            <v>37754</v>
          </cell>
          <cell r="B1016" t="str">
            <v xml:space="preserve">CAMINHAO TOCO, PESO BRUTO TOTAL 14300 KG, CARGA UTIL MAXIMA 9480 KG, DISTANCIA ENTRE EIXOS 4,80 M, POTENCIA 185 CV (INCLUI CABINE E CHASSI, NAO INCLUI CARROCERIA)                                                                                                                                                                                                                                                                                                                                        </v>
          </cell>
          <cell r="C1016" t="str">
            <v xml:space="preserve">UN    </v>
          </cell>
          <cell r="D1016">
            <v>418718.92</v>
          </cell>
        </row>
        <row r="1017">
          <cell r="A1017">
            <v>37757</v>
          </cell>
          <cell r="B1017" t="str">
            <v xml:space="preserve">CAMINHAO TOCO, PESO BRUTO TOTAL 16000 KG, CARGA UTIL MAXIMA 10600 KG, DISTANCIA ENTRE EIXOS 4,80 M, POTENCIA 277 CV (INCLUI CABINE E CHASSI, NAO INCLUI CARROCERIA)                                                                                                                                                                                                                                                                                                                                       </v>
          </cell>
          <cell r="C1017" t="str">
            <v xml:space="preserve">UN    </v>
          </cell>
          <cell r="D1017">
            <v>467027.04</v>
          </cell>
        </row>
        <row r="1018">
          <cell r="A1018">
            <v>44058</v>
          </cell>
          <cell r="B1018" t="str">
            <v xml:space="preserve">CAMINHAO TOCO, PESO BRUTO TOTAL 16000 KG, CARGA UTIL MAXIMA 10830 KG, DISTANCIA ENTRE EIXOS 3,56 M, POTENCIA 226 CV (INCLUI CABINE E CHASSI, NAO INCLUI CARROCERIA)                                                                                                                                                                                                                                                                                                                                       </v>
          </cell>
          <cell r="C1018" t="str">
            <v xml:space="preserve">UN    </v>
          </cell>
          <cell r="D1018">
            <v>441486.49</v>
          </cell>
        </row>
        <row r="1019">
          <cell r="A1019">
            <v>37752</v>
          </cell>
          <cell r="B1019" t="str">
            <v xml:space="preserve">CAMINHAO TOCO, PESO BRUTO TOTAL 16000 KG, CARGA UTIL MAXIMA 11030 KG, DISTANCIA ENTRE EIXOS 5,41 M, POTENCIA 185 CV (INCLUI CABINE E CHASSI, NAO INCLUI CARROCERIA)                                                                                                                                                                                                                                                                                                                                       </v>
          </cell>
          <cell r="C1019" t="str">
            <v xml:space="preserve">UN    </v>
          </cell>
          <cell r="D1019">
            <v>459729.71</v>
          </cell>
        </row>
        <row r="1020">
          <cell r="A1020">
            <v>44059</v>
          </cell>
          <cell r="B1020" t="str">
            <v xml:space="preserve">CAMINHAO TOCO, PESO BRUTO TOTAL 8500 KG, CARGA UTIL MAXIMA 5600 KG, DISTANCIA ENTRE EIXOS 3,40 M, POTENCIA 167 CV (INCLUI CABINE E CHASSI, NAO INCLUI CARROCERIA)                                                                                                                                                                                                                                                                                                                                         </v>
          </cell>
          <cell r="C1020" t="str">
            <v xml:space="preserve">UN    </v>
          </cell>
          <cell r="D1020">
            <v>363405.4</v>
          </cell>
        </row>
        <row r="1021">
          <cell r="A1021">
            <v>37750</v>
          </cell>
          <cell r="B1021" t="str">
            <v xml:space="preserve">CAMINHAO TOCO, PESO BRUTO TOTAL 9600 KG, CARGA UTIL MAXIMA 6190 KG, DISTANCIA ENTRE EIXOS 3,70 M, POTENCIA 156 CV (INCLUI CABINE E CHASSI, NAO INCLUI CARROCERIA)                                                                                                                                                                                                                                                                                                                                         </v>
          </cell>
          <cell r="C1021" t="str">
            <v xml:space="preserve">UN    </v>
          </cell>
          <cell r="D1021">
            <v>364135.13</v>
          </cell>
        </row>
        <row r="1022">
          <cell r="A1022">
            <v>37758</v>
          </cell>
          <cell r="B1022" t="str">
            <v xml:space="preserve">CAMINHAO TRUCADO, PESO BRUTO TOTAL 23000 KG, CARGA UTIL MAXIMA 15285 KG, DISTANCIA ENTRE EIXOS 4,80 M, POTENCIA 326 CV (INCLUI CABINE E CHASSI, NAO INCLUI CARROCERIA)                                                                                                                                                                                                                                                                                                                                    </v>
          </cell>
          <cell r="C1022" t="str">
            <v xml:space="preserve">UN    </v>
          </cell>
          <cell r="D1022">
            <v>579405.39</v>
          </cell>
        </row>
        <row r="1023">
          <cell r="A1023">
            <v>44060</v>
          </cell>
          <cell r="B1023" t="str">
            <v xml:space="preserve">CAMINHAO TRUCADO, PESO BRUTO TOTAL 23000 KG, CARGA UTIL MAXIMA 15460 KG, DISTANCIA ENTRE EIXOS 4,80 M, POTENCIA 286 CV (INCLUI CABINE E CHASSI, NAO INCLUI CARROCERIA)                                                                                                                                                                                                                                                                                                                                    </v>
          </cell>
          <cell r="C1023" t="str">
            <v xml:space="preserve">UN    </v>
          </cell>
          <cell r="D1023">
            <v>560432.43000000005</v>
          </cell>
        </row>
        <row r="1024">
          <cell r="A1024">
            <v>37749</v>
          </cell>
          <cell r="B1024" t="str">
            <v xml:space="preserve">CAMINHAO TRUCADO, PESO BRUTO TOTAL 23000 KG, CARGA UTIL MAXIMA 16360 KG, CABINE ESTENDIDA, DISTANCIA ENTRE EIXOS 3,56 M, POTENCIA 277 CV (INCLUI CABINE E CHASSI, NAO INCLUI CARROCERIA)                                                                                                                                                                                                                                                                                                                  </v>
          </cell>
          <cell r="C1024" t="str">
            <v xml:space="preserve">UN    </v>
          </cell>
          <cell r="D1024">
            <v>598378.38</v>
          </cell>
        </row>
        <row r="1025">
          <cell r="A1025">
            <v>44061</v>
          </cell>
          <cell r="B1025" t="str">
            <v xml:space="preserve">CAMINHAO TRUCADO, PESO BRUTO TOTAL 23000 KG, CARGA UTIL MAXIMA 16540 KG, DISTANCIA ENTRE EIXOS 4,80 M, POTENCIA 256 CV (INCLUI CABINE E CHASSI, NAO INCLUI CARROCERIA)                                                                                                                                                                                                                                                                                                                                    </v>
          </cell>
          <cell r="C1025" t="str">
            <v xml:space="preserve">UN    </v>
          </cell>
          <cell r="D1025">
            <v>549486.5</v>
          </cell>
        </row>
        <row r="1026">
          <cell r="A1026">
            <v>1159</v>
          </cell>
          <cell r="B1026" t="str">
            <v xml:space="preserve">CAMINHONETE COM MOTOR A DIESEL, POTENCIA *160* CV, CABINE DUPLA, 4X4                                                                                                                                                                                                                                                                                                                                                                                                                                      </v>
          </cell>
          <cell r="C1026" t="str">
            <v xml:space="preserve">UN    </v>
          </cell>
          <cell r="D1026">
            <v>249503.83</v>
          </cell>
        </row>
        <row r="1027">
          <cell r="A1027">
            <v>12114</v>
          </cell>
          <cell r="B1027" t="str">
            <v xml:space="preserve">CAMPAINHA ALTA POTENCIA 110V / 220V, DIAMETRO 150 MM                                                                                                                                                                                                                                                                                                                                                                                                                                                      </v>
          </cell>
          <cell r="C1027" t="str">
            <v xml:space="preserve">UN    </v>
          </cell>
          <cell r="D1027">
            <v>117.97</v>
          </cell>
        </row>
        <row r="1028">
          <cell r="A1028">
            <v>38106</v>
          </cell>
          <cell r="B1028" t="str">
            <v xml:space="preserve">CAMPAINHA CIGARRA 127 V / 220 V (APENAS MODULO)                                                                                                                                                                                                                                                                                                                                                                                                                                                           </v>
          </cell>
          <cell r="C1028" t="str">
            <v xml:space="preserve">UN    </v>
          </cell>
          <cell r="D1028">
            <v>16.03</v>
          </cell>
        </row>
        <row r="1029">
          <cell r="A1029">
            <v>38085</v>
          </cell>
          <cell r="B1029" t="str">
            <v xml:space="preserve">CAMPAINHA CIGARRA 127 V / 220 V, CONJUNTO MONTADO PARA EMBUTIR 4" X 2" (PLACA + SUPORTE + MODULO)                                                                                                                                                                                                                                                                                                                                                                                                         </v>
          </cell>
          <cell r="C1029" t="str">
            <v xml:space="preserve">UN    </v>
          </cell>
          <cell r="D1029">
            <v>18.93</v>
          </cell>
        </row>
        <row r="1030">
          <cell r="A1030">
            <v>38599</v>
          </cell>
          <cell r="B1030" t="str">
            <v xml:space="preserve">CANALETA DE CONCRETO ESTRUTURAL 14 X 19 X 29 CM, FBK 14 MPA (NBR 6136)                                                                                                                                                                                                                                                                                                                                                                                                                                    </v>
          </cell>
          <cell r="C1030" t="str">
            <v xml:space="preserve">UN    </v>
          </cell>
          <cell r="D1030">
            <v>5.39</v>
          </cell>
        </row>
        <row r="1031">
          <cell r="A1031">
            <v>38596</v>
          </cell>
          <cell r="B1031" t="str">
            <v xml:space="preserve">CANALETA DE CONCRETO ESTRUTURAL 14 X 19 X 29 CM, FBK 4,5 MPA (NBR 6136)                                                                                                                                                                                                                                                                                                                                                                                                                                   </v>
          </cell>
          <cell r="C1031" t="str">
            <v xml:space="preserve">UN    </v>
          </cell>
          <cell r="D1031">
            <v>4.47</v>
          </cell>
        </row>
        <row r="1032">
          <cell r="A1032">
            <v>38600</v>
          </cell>
          <cell r="B1032" t="str">
            <v xml:space="preserve">CANALETA DE CONCRETO ESTRUTURAL 14 X 19 X 39 CM, FBK 14 MPA (NBR 6136)                                                                                                                                                                                                                                                                                                                                                                                                                                    </v>
          </cell>
          <cell r="C1032" t="str">
            <v xml:space="preserve">UN    </v>
          </cell>
          <cell r="D1032">
            <v>5.71</v>
          </cell>
        </row>
        <row r="1033">
          <cell r="A1033">
            <v>38597</v>
          </cell>
          <cell r="B1033" t="str">
            <v xml:space="preserve">CANALETA DE CONCRETO ESTRUTURAL 14 X 19 X 39 CM, FBK 4,5 MPA (NBR 6136)                                                                                                                                                                                                                                                                                                                                                                                                                                   </v>
          </cell>
          <cell r="C1033" t="str">
            <v xml:space="preserve">UN    </v>
          </cell>
          <cell r="D1033">
            <v>4.5</v>
          </cell>
        </row>
        <row r="1034">
          <cell r="A1034">
            <v>659</v>
          </cell>
          <cell r="B1034" t="str">
            <v xml:space="preserve">CANALETA DE CONCRETO 14 X 19 X 19 CM (CLASSE C - NBR 6136)                                                                                                                                                                                                                                                                                                                                                                                                                                                </v>
          </cell>
          <cell r="C1034" t="str">
            <v xml:space="preserve">UN    </v>
          </cell>
          <cell r="D1034">
            <v>2.59</v>
          </cell>
        </row>
        <row r="1035">
          <cell r="A1035">
            <v>660</v>
          </cell>
          <cell r="B1035" t="str">
            <v xml:space="preserve">CANALETA DE CONCRETO 19 X 19 X 19 CM (CLASSE C - NBR 6136)                                                                                                                                                                                                                                                                                                                                                                                                                                                </v>
          </cell>
          <cell r="C1035" t="str">
            <v xml:space="preserve">UN    </v>
          </cell>
          <cell r="D1035">
            <v>3.1</v>
          </cell>
        </row>
        <row r="1036">
          <cell r="A1036">
            <v>658</v>
          </cell>
          <cell r="B1036" t="str">
            <v xml:space="preserve">CANALETA DE CONCRETO 9 X 19 X 19 CM (CLASSE C - NBR 6136)                                                                                                                                                                                                                                                                                                                                                                                                                                                 </v>
          </cell>
          <cell r="C1036" t="str">
            <v xml:space="preserve">UN    </v>
          </cell>
          <cell r="D1036">
            <v>1.75</v>
          </cell>
        </row>
        <row r="1037">
          <cell r="A1037">
            <v>38548</v>
          </cell>
          <cell r="B1037" t="str">
            <v xml:space="preserve">CANALETA ESTRUTURAL CERAMICA, 14 X 19 X 19 CM, 6,0 MPA (NBR 15270)                                                                                                                                                                                                                                                                                                                                                                                                                                        </v>
          </cell>
          <cell r="C1037" t="str">
            <v xml:space="preserve">UN    </v>
          </cell>
          <cell r="D1037">
            <v>2.2599999999999998</v>
          </cell>
        </row>
        <row r="1038">
          <cell r="A1038">
            <v>34649</v>
          </cell>
          <cell r="B1038" t="str">
            <v xml:space="preserve">CANALETA ESTRUTURAL CERAMICA, 14 X 19 X 29 CM, 6,0 MPA (NBR 15270)                                                                                                                                                                                                                                                                                                                                                                                                                                        </v>
          </cell>
          <cell r="C1038" t="str">
            <v xml:space="preserve">UN    </v>
          </cell>
          <cell r="D1038">
            <v>3.06</v>
          </cell>
        </row>
        <row r="1039">
          <cell r="A1039">
            <v>34655</v>
          </cell>
          <cell r="B1039" t="str">
            <v xml:space="preserve">CANALETA ESTRUTURAL CERAMICA, 14 X 19 X 39 CM, 6,0 MPA (NBR 15270)                                                                                                                                                                                                                                                                                                                                                                                                                                        </v>
          </cell>
          <cell r="C1039" t="str">
            <v xml:space="preserve">UN    </v>
          </cell>
          <cell r="D1039">
            <v>4.07</v>
          </cell>
        </row>
        <row r="1040">
          <cell r="A1040">
            <v>40607</v>
          </cell>
          <cell r="B1040" t="str">
            <v xml:space="preserve">CANOPLA ACABAMENTO CROMADO PARA INSTALACAO DE SPRINKLER, SOB FORRO, 15 MM                                                                                                                                                                                                                                                                                                                                                                                                                                 </v>
          </cell>
          <cell r="C1040" t="str">
            <v xml:space="preserve">UN    </v>
          </cell>
          <cell r="D1040">
            <v>5.23</v>
          </cell>
        </row>
        <row r="1041">
          <cell r="A1041">
            <v>567</v>
          </cell>
          <cell r="B1041" t="str">
            <v xml:space="preserve">CANTONEIRA (ABAS IGUAIS) EM FERRO GALVANIZADO, 25,4 MM X 3,17 MM (L X E), 1,27KG/M                                                                                                                                                                                                                                                                                                                                                                                                                        </v>
          </cell>
          <cell r="C1041" t="str">
            <v xml:space="preserve">M     </v>
          </cell>
          <cell r="D1041">
            <v>18.7</v>
          </cell>
        </row>
        <row r="1042">
          <cell r="A1042">
            <v>574</v>
          </cell>
          <cell r="B1042" t="str">
            <v xml:space="preserve">CANTONEIRA (ABAS IGUAIS) EM FERRO GALVANIZADO, 38,1 MM X 3,17 MM (L X E), 3,48 KG/M                                                                                                                                                                                                                                                                                                                                                                                                                       </v>
          </cell>
          <cell r="C1042" t="str">
            <v xml:space="preserve">M     </v>
          </cell>
          <cell r="D1042">
            <v>49.14</v>
          </cell>
        </row>
        <row r="1043">
          <cell r="A1043">
            <v>568</v>
          </cell>
          <cell r="B1043" t="str">
            <v xml:space="preserve">CANTONEIRA (ABAS IGUAIS) EM FERRO GALVANIZADO, 50,8 MM X 9,53 MM (L X E), 6,99 KG/M                                                                                                                                                                                                                                                                                                                                                                                                                       </v>
          </cell>
          <cell r="C1043" t="str">
            <v xml:space="preserve">M     </v>
          </cell>
          <cell r="D1043">
            <v>103.55</v>
          </cell>
        </row>
        <row r="1044">
          <cell r="A1044">
            <v>585</v>
          </cell>
          <cell r="B1044" t="str">
            <v xml:space="preserve">CANTONEIRA "U" ALUMINIO ABAS IGUAIS 1 ", E = 3/32 "                                                                                                                                                                                                                                                                                                                                                                                                                                                       </v>
          </cell>
          <cell r="C1044" t="str">
            <v xml:space="preserve">KG    </v>
          </cell>
          <cell r="D1044">
            <v>37.85</v>
          </cell>
        </row>
        <row r="1045">
          <cell r="A1045">
            <v>4777</v>
          </cell>
          <cell r="B1045" t="str">
            <v xml:space="preserve">CANTONEIRA ACO ABAS IGUAIS (QUALQUER BITOLA), ESPESSURA ENTRE 1/8" E 1/4"                                                                                                                                                                                                                                                                                                                                                                                                                                 </v>
          </cell>
          <cell r="C1045" t="str">
            <v xml:space="preserve">KG    </v>
          </cell>
          <cell r="D1045">
            <v>10.9</v>
          </cell>
        </row>
        <row r="1046">
          <cell r="A1046">
            <v>587</v>
          </cell>
          <cell r="B1046" t="str">
            <v xml:space="preserve">CANTONEIRA ALUMINIO ABAS DESIGUAIS 1" X 3/4 ", E = 1/8 "                                                                                                                                                                                                                                                                                                                                                                                                                                                  </v>
          </cell>
          <cell r="C1046" t="str">
            <v xml:space="preserve">KG    </v>
          </cell>
          <cell r="D1046">
            <v>40.56</v>
          </cell>
        </row>
        <row r="1047">
          <cell r="A1047">
            <v>590</v>
          </cell>
          <cell r="B1047" t="str">
            <v xml:space="preserve">CANTONEIRA ALUMINIO ABAS DESIGUAIS 2 1/2" X 1/2 ", E = 3/16 "                                                                                                                                                                                                                                                                                                                                                                                                                                             </v>
          </cell>
          <cell r="C1047" t="str">
            <v xml:space="preserve">KG    </v>
          </cell>
          <cell r="D1047">
            <v>39.200000000000003</v>
          </cell>
        </row>
        <row r="1048">
          <cell r="A1048">
            <v>592</v>
          </cell>
          <cell r="B1048" t="str">
            <v xml:space="preserve">CANTONEIRA ALUMINIO ABAS IGUAIS 1 ", E = 1/8 ", 25,40 X 3,17 MM (0,408 KG/M)                                                                                                                                                                                                                                                                                                                                                                                                                              </v>
          </cell>
          <cell r="C1048" t="str">
            <v xml:space="preserve">KG    </v>
          </cell>
          <cell r="D1048">
            <v>40.56</v>
          </cell>
        </row>
        <row r="1049">
          <cell r="A1049">
            <v>586</v>
          </cell>
          <cell r="B1049" t="str">
            <v xml:space="preserve">CANTONEIRA ALUMINIO ABAS IGUAIS 1 ", E = 3 /16 "                                                                                                                                                                                                                                                                                                                                                                                                                                                          </v>
          </cell>
          <cell r="C1049" t="str">
            <v xml:space="preserve">M     </v>
          </cell>
          <cell r="D1049">
            <v>23.84</v>
          </cell>
        </row>
        <row r="1050">
          <cell r="A1050">
            <v>591</v>
          </cell>
          <cell r="B1050" t="str">
            <v xml:space="preserve">CANTONEIRA ALUMINIO ABAS IGUAIS 1 1/2 ", E = 3/16 "                                                                                                                                                                                                                                                                                                                                                                                                                                                       </v>
          </cell>
          <cell r="C1050" t="str">
            <v xml:space="preserve">KG    </v>
          </cell>
          <cell r="D1050">
            <v>37.85</v>
          </cell>
        </row>
        <row r="1051">
          <cell r="A1051">
            <v>588</v>
          </cell>
          <cell r="B1051" t="str">
            <v xml:space="preserve">CANTONEIRA ALUMINIO ABAS IGUAIS 1 1/4 ", E = 3/16 "                                                                                                                                                                                                                                                                                                                                                                                                                                                       </v>
          </cell>
          <cell r="C1051" t="str">
            <v xml:space="preserve">M     </v>
          </cell>
          <cell r="D1051">
            <v>37.72</v>
          </cell>
        </row>
        <row r="1052">
          <cell r="A1052">
            <v>589</v>
          </cell>
          <cell r="B1052" t="str">
            <v xml:space="preserve">CANTONEIRA ALUMINIO ABAS IGUAIS 2 ", E = 1/4 "                                                                                                                                                                                                                                                                                                                                                                                                                                                            </v>
          </cell>
          <cell r="C1052" t="str">
            <v xml:space="preserve">M     </v>
          </cell>
          <cell r="D1052">
            <v>63.76</v>
          </cell>
        </row>
        <row r="1053">
          <cell r="A1053">
            <v>584</v>
          </cell>
          <cell r="B1053" t="str">
            <v xml:space="preserve">CANTONEIRA ALUMINIO ABAS IGUAIS 2 ", E = 1/8 "                                                                                                                                                                                                                                                                                                                                                                                                                                                            </v>
          </cell>
          <cell r="C1053" t="str">
            <v xml:space="preserve">M     </v>
          </cell>
          <cell r="D1053">
            <v>40.28</v>
          </cell>
        </row>
        <row r="1054">
          <cell r="A1054">
            <v>1165</v>
          </cell>
          <cell r="B1054" t="str">
            <v xml:space="preserve">CAP OU TAMPAO DE FERRO GALVANIZADO, COM ROSCA BSP, DE 1 1/2"                                                                                                                                                                                                                                                                                                                                                                                                                                              </v>
          </cell>
          <cell r="C1054" t="str">
            <v xml:space="preserve">UN    </v>
          </cell>
          <cell r="D1054">
            <v>13.94</v>
          </cell>
        </row>
        <row r="1055">
          <cell r="A1055">
            <v>1164</v>
          </cell>
          <cell r="B1055" t="str">
            <v xml:space="preserve">CAP OU TAMPAO DE FERRO GALVANIZADO, COM ROSCA BSP, DE 1 1/4"                                                                                                                                                                                                                                                                                                                                                                                                                                              </v>
          </cell>
          <cell r="C1055" t="str">
            <v xml:space="preserve">UN    </v>
          </cell>
          <cell r="D1055">
            <v>11.29</v>
          </cell>
        </row>
        <row r="1056">
          <cell r="A1056">
            <v>1162</v>
          </cell>
          <cell r="B1056" t="str">
            <v xml:space="preserve">CAP OU TAMPAO DE FERRO GALVANIZADO, COM ROSCA BSP, DE 1/2"                                                                                                                                                                                                                                                                                                                                                                                                                                                </v>
          </cell>
          <cell r="C1056" t="str">
            <v xml:space="preserve">UN    </v>
          </cell>
          <cell r="D1056">
            <v>3.92</v>
          </cell>
        </row>
        <row r="1057">
          <cell r="A1057">
            <v>12395</v>
          </cell>
          <cell r="B1057" t="str">
            <v xml:space="preserve">CAP OU TAMPAO DE FERRO GALVANIZADO, COM ROSCA BSP, DE 1/4"                                                                                                                                                                                                                                                                                                                                                                                                                                                </v>
          </cell>
          <cell r="C1057" t="str">
            <v xml:space="preserve">UN    </v>
          </cell>
          <cell r="D1057">
            <v>3.81</v>
          </cell>
        </row>
        <row r="1058">
          <cell r="A1058">
            <v>1170</v>
          </cell>
          <cell r="B1058" t="str">
            <v xml:space="preserve">CAP OU TAMPAO DE FERRO GALVANIZADO, COM ROSCA BSP, DE 1"                                                                                                                                                                                                                                                                                                                                                                                                                                                  </v>
          </cell>
          <cell r="C1058" t="str">
            <v xml:space="preserve">UN    </v>
          </cell>
          <cell r="D1058">
            <v>7.4</v>
          </cell>
        </row>
        <row r="1059">
          <cell r="A1059">
            <v>1169</v>
          </cell>
          <cell r="B1059" t="str">
            <v xml:space="preserve">CAP OU TAMPAO DE FERRO GALVANIZADO, COM ROSCA BSP, DE 2 1/2"                                                                                                                                                                                                                                                                                                                                                                                                                                              </v>
          </cell>
          <cell r="C1059" t="str">
            <v xml:space="preserve">UN    </v>
          </cell>
          <cell r="D1059">
            <v>36.32</v>
          </cell>
        </row>
        <row r="1060">
          <cell r="A1060">
            <v>1166</v>
          </cell>
          <cell r="B1060" t="str">
            <v xml:space="preserve">CAP OU TAMPAO DE FERRO GALVANIZADO, COM ROSCA BSP, DE 2"                                                                                                                                                                                                                                                                                                                                                                                                                                                  </v>
          </cell>
          <cell r="C1060" t="str">
            <v xml:space="preserve">UN    </v>
          </cell>
          <cell r="D1060">
            <v>20.13</v>
          </cell>
        </row>
        <row r="1061">
          <cell r="A1061">
            <v>1163</v>
          </cell>
          <cell r="B1061" t="str">
            <v xml:space="preserve">CAP OU TAMPAO DE FERRO GALVANIZADO, COM ROSCA BSP, DE 3/4"                                                                                                                                                                                                                                                                                                                                                                                                                                                </v>
          </cell>
          <cell r="C1061" t="str">
            <v xml:space="preserve">UN    </v>
          </cell>
          <cell r="D1061">
            <v>5.07</v>
          </cell>
        </row>
        <row r="1062">
          <cell r="A1062">
            <v>12396</v>
          </cell>
          <cell r="B1062" t="str">
            <v xml:space="preserve">CAP OU TAMPAO DE FERRO GALVANIZADO, COM ROSCA BSP, DE 3/8"                                                                                                                                                                                                                                                                                                                                                                                                                                                </v>
          </cell>
          <cell r="C1062" t="str">
            <v xml:space="preserve">UN    </v>
          </cell>
          <cell r="D1062">
            <v>3.81</v>
          </cell>
        </row>
        <row r="1063">
          <cell r="A1063">
            <v>1168</v>
          </cell>
          <cell r="B1063" t="str">
            <v xml:space="preserve">CAP OU TAMPAO DE FERRO GALVANIZADO, COM ROSCA BSP, DE 3"                                                                                                                                                                                                                                                                                                                                                                                                                                                  </v>
          </cell>
          <cell r="C1063" t="str">
            <v xml:space="preserve">UN    </v>
          </cell>
          <cell r="D1063">
            <v>51.77</v>
          </cell>
        </row>
        <row r="1064">
          <cell r="A1064">
            <v>1167</v>
          </cell>
          <cell r="B1064" t="str">
            <v xml:space="preserve">CAP OU TAMPAO DE FERRO GALVANIZADO, COM ROSCA BSP, DE 4"                                                                                                                                                                                                                                                                                                                                                                                                                                                  </v>
          </cell>
          <cell r="C1064" t="str">
            <v xml:space="preserve">UN    </v>
          </cell>
          <cell r="D1064">
            <v>86.6</v>
          </cell>
        </row>
        <row r="1065">
          <cell r="A1065">
            <v>36331</v>
          </cell>
          <cell r="B1065" t="str">
            <v xml:space="preserve">CAP PPR DN 20 MM, PARA AGUA QUENTE PREDIAL                                                                                                                                                                                                                                                                                                                                                                                                                                                                </v>
          </cell>
          <cell r="C1065" t="str">
            <v xml:space="preserve">UN    </v>
          </cell>
          <cell r="D1065">
            <v>2.02</v>
          </cell>
        </row>
        <row r="1066">
          <cell r="A1066">
            <v>36346</v>
          </cell>
          <cell r="B1066" t="str">
            <v xml:space="preserve">CAP PPR DN 25 MM, PARA AGUA QUENTE PREDIAL                                                                                                                                                                                                                                                                                                                                                                                                                                                                </v>
          </cell>
          <cell r="C1066" t="str">
            <v xml:space="preserve">UN    </v>
          </cell>
          <cell r="D1066">
            <v>3.48</v>
          </cell>
        </row>
        <row r="1067">
          <cell r="A1067">
            <v>1210</v>
          </cell>
          <cell r="B1067" t="str">
            <v xml:space="preserve">CAP PVC, ROSCAVEL, 1 1/2",  AGUA FRIA PREDIAL                                                                                                                                                                                                                                                                                                                                                                                                                                                             </v>
          </cell>
          <cell r="C1067" t="str">
            <v xml:space="preserve">UN    </v>
          </cell>
          <cell r="D1067">
            <v>15.97</v>
          </cell>
        </row>
        <row r="1068">
          <cell r="A1068">
            <v>1203</v>
          </cell>
          <cell r="B1068" t="str">
            <v xml:space="preserve">CAP PVC, ROSCAVEL, 1 1/4",  AGUA FRIA PREDIAL                                                                                                                                                                                                                                                                                                                                                                                                                                                             </v>
          </cell>
          <cell r="C1068" t="str">
            <v xml:space="preserve">UN    </v>
          </cell>
          <cell r="D1068">
            <v>15.48</v>
          </cell>
        </row>
        <row r="1069">
          <cell r="A1069">
            <v>1197</v>
          </cell>
          <cell r="B1069" t="str">
            <v xml:space="preserve">CAP PVC, ROSCAVEL, 1/2", PARA AGUA FRIA PREDIAL                                                                                                                                                                                                                                                                                                                                                                                                                                                           </v>
          </cell>
          <cell r="C1069" t="str">
            <v xml:space="preserve">UN    </v>
          </cell>
          <cell r="D1069">
            <v>1.98</v>
          </cell>
        </row>
        <row r="1070">
          <cell r="A1070">
            <v>1202</v>
          </cell>
          <cell r="B1070" t="str">
            <v xml:space="preserve">CAP PVC, ROSCAVEL, 1",  PARA AGUA FRIA PREDIAL                                                                                                                                                                                                                                                                                                                                                                                                                                                            </v>
          </cell>
          <cell r="C1070" t="str">
            <v xml:space="preserve">UN    </v>
          </cell>
          <cell r="D1070">
            <v>5.32</v>
          </cell>
        </row>
        <row r="1071">
          <cell r="A1071">
            <v>1188</v>
          </cell>
          <cell r="B1071" t="str">
            <v xml:space="preserve">CAP PVC, ROSCAVEL, 2 1/2",  AGUA FRIA PREDIAL                                                                                                                                                                                                                                                                                                                                                                                                                                                             </v>
          </cell>
          <cell r="C1071" t="str">
            <v xml:space="preserve">UN    </v>
          </cell>
          <cell r="D1071">
            <v>31.46</v>
          </cell>
        </row>
        <row r="1072">
          <cell r="A1072">
            <v>1211</v>
          </cell>
          <cell r="B1072" t="str">
            <v xml:space="preserve">CAP PVC, ROSCAVEL, 2",  AGUA FRIA PREDIAL                                                                                                                                                                                                                                                                                                                                                                                                                                                                 </v>
          </cell>
          <cell r="C1072" t="str">
            <v xml:space="preserve">UN    </v>
          </cell>
          <cell r="D1072">
            <v>16.239999999999998</v>
          </cell>
        </row>
        <row r="1073">
          <cell r="A1073">
            <v>1198</v>
          </cell>
          <cell r="B1073" t="str">
            <v xml:space="preserve">CAP PVC, ROSCAVEL, 3/4",  PARA AGUA FRIA PREDIAL                                                                                                                                                                                                                                                                                                                                                                                                                                                          </v>
          </cell>
          <cell r="C1073" t="str">
            <v xml:space="preserve">UN    </v>
          </cell>
          <cell r="D1073">
            <v>2.93</v>
          </cell>
        </row>
        <row r="1074">
          <cell r="A1074">
            <v>1199</v>
          </cell>
          <cell r="B1074" t="str">
            <v xml:space="preserve">CAP PVC, ROSCAVEL, 3",  AGUA FRIA PREDIAL                                                                                                                                                                                                                                                                                                                                                                                                                                                                 </v>
          </cell>
          <cell r="C1074" t="str">
            <v xml:space="preserve">UN    </v>
          </cell>
          <cell r="D1074">
            <v>41.1</v>
          </cell>
        </row>
        <row r="1075">
          <cell r="A1075">
            <v>20088</v>
          </cell>
          <cell r="B1075" t="str">
            <v xml:space="preserve">CAP PVC, SERIE R, DN 100 MM, PARA ESGOTO OU AGUAS PLUVIAIS PREDIAIS                                                                                                                                                                                                                                                                                                                                                                                                                                       </v>
          </cell>
          <cell r="C1075" t="str">
            <v xml:space="preserve">UN    </v>
          </cell>
          <cell r="D1075">
            <v>22.88</v>
          </cell>
        </row>
        <row r="1076">
          <cell r="A1076">
            <v>20089</v>
          </cell>
          <cell r="B1076" t="str">
            <v xml:space="preserve">CAP PVC, SERIE R, DN 150 MM, PARA ESGOTO OU AGUAS PLUVIAIS PREDIAIS                                                                                                                                                                                                                                                                                                                                                                                                                                       </v>
          </cell>
          <cell r="C1076" t="str">
            <v xml:space="preserve">UN    </v>
          </cell>
          <cell r="D1076">
            <v>109.07</v>
          </cell>
        </row>
        <row r="1077">
          <cell r="A1077">
            <v>20087</v>
          </cell>
          <cell r="B1077" t="str">
            <v xml:space="preserve">CAP PVC, SERIE R, DN 75 MM, PARA ESGOTO OU AGUAS PLUVIAIS PREDIAIS                                                                                                                                                                                                                                                                                                                                                                                                                                        </v>
          </cell>
          <cell r="C1077" t="str">
            <v xml:space="preserve">UN    </v>
          </cell>
          <cell r="D1077">
            <v>16.48</v>
          </cell>
        </row>
        <row r="1078">
          <cell r="A1078">
            <v>1200</v>
          </cell>
          <cell r="B1078" t="str">
            <v xml:space="preserve">CAP PVC, SOLDAVEL, DN 100 MM, SERIE NORMAL, PARA ESGOTO PREDIAL                                                                                                                                                                                                                                                                                                                                                                                                                                           </v>
          </cell>
          <cell r="C1078" t="str">
            <v xml:space="preserve">UN    </v>
          </cell>
          <cell r="D1078">
            <v>13.38</v>
          </cell>
        </row>
        <row r="1079">
          <cell r="A1079">
            <v>12909</v>
          </cell>
          <cell r="B1079" t="str">
            <v xml:space="preserve">CAP PVC, SOLDAVEL, DN 50 MM, SERIE NORMAL, PARA ESGOTO PREDIAL                                                                                                                                                                                                                                                                                                                                                                                                                                            </v>
          </cell>
          <cell r="C1079" t="str">
            <v xml:space="preserve">UN    </v>
          </cell>
          <cell r="D1079">
            <v>6.07</v>
          </cell>
        </row>
        <row r="1080">
          <cell r="A1080">
            <v>12910</v>
          </cell>
          <cell r="B1080" t="str">
            <v xml:space="preserve">CAP PVC, SOLDAVEL, DN 75 MM, SERIE NORMAL, PARA ESGOTO PREDIAL                                                                                                                                                                                                                                                                                                                                                                                                                                            </v>
          </cell>
          <cell r="C1080" t="str">
            <v xml:space="preserve">UN    </v>
          </cell>
          <cell r="D1080">
            <v>10.130000000000001</v>
          </cell>
        </row>
        <row r="1081">
          <cell r="A1081">
            <v>1184</v>
          </cell>
          <cell r="B1081" t="str">
            <v xml:space="preserve">CAP PVC, SOLDAVEL, 110 MM, PARA AGUA FRIA PREDIAL                                                                                                                                                                                                                                                                                                                                                                                                                                                         </v>
          </cell>
          <cell r="C1081" t="str">
            <v xml:space="preserve">UN    </v>
          </cell>
          <cell r="D1081">
            <v>101.05</v>
          </cell>
        </row>
        <row r="1082">
          <cell r="A1082">
            <v>1191</v>
          </cell>
          <cell r="B1082" t="str">
            <v xml:space="preserve">CAP PVC, SOLDAVEL, 20 MM, PARA AGUA FRIA PREDIAL                                                                                                                                                                                                                                                                                                                                                                                                                                                          </v>
          </cell>
          <cell r="C1082" t="str">
            <v xml:space="preserve">UN    </v>
          </cell>
          <cell r="D1082">
            <v>1.44</v>
          </cell>
        </row>
        <row r="1083">
          <cell r="A1083">
            <v>1185</v>
          </cell>
          <cell r="B1083" t="str">
            <v xml:space="preserve">CAP PVC, SOLDAVEL, 25 MM, PARA AGUA FRIA PREDIAL                                                                                                                                                                                                                                                                                                                                                                                                                                                          </v>
          </cell>
          <cell r="C1083" t="str">
            <v xml:space="preserve">UN    </v>
          </cell>
          <cell r="D1083">
            <v>1.64</v>
          </cell>
        </row>
        <row r="1084">
          <cell r="A1084">
            <v>1189</v>
          </cell>
          <cell r="B1084" t="str">
            <v xml:space="preserve">CAP PVC, SOLDAVEL, 32 MM, PARA AGUA FRIA PREDIAL                                                                                                                                                                                                                                                                                                                                                                                                                                                          </v>
          </cell>
          <cell r="C1084" t="str">
            <v xml:space="preserve">UN    </v>
          </cell>
          <cell r="D1084">
            <v>2.84</v>
          </cell>
        </row>
        <row r="1085">
          <cell r="A1085">
            <v>1193</v>
          </cell>
          <cell r="B1085" t="str">
            <v xml:space="preserve">CAP PVC, SOLDAVEL, 40 MM, PARA AGUA FRIA PREDIAL                                                                                                                                                                                                                                                                                                                                                                                                                                                          </v>
          </cell>
          <cell r="C1085" t="str">
            <v xml:space="preserve">UN    </v>
          </cell>
          <cell r="D1085">
            <v>5.47</v>
          </cell>
        </row>
        <row r="1086">
          <cell r="A1086">
            <v>1194</v>
          </cell>
          <cell r="B1086" t="str">
            <v xml:space="preserve">CAP PVC, SOLDAVEL, 50 MM, PARA AGUA FRIA PREDIAL                                                                                                                                                                                                                                                                                                                                                                                                                                                          </v>
          </cell>
          <cell r="C1086" t="str">
            <v xml:space="preserve">UN    </v>
          </cell>
          <cell r="D1086">
            <v>10.36</v>
          </cell>
        </row>
        <row r="1087">
          <cell r="A1087">
            <v>1195</v>
          </cell>
          <cell r="B1087" t="str">
            <v xml:space="preserve">CAP PVC, SOLDAVEL, 60 MM, PARA AGUA FRIA PREDIAL                                                                                                                                                                                                                                                                                                                                                                                                                                                          </v>
          </cell>
          <cell r="C1087" t="str">
            <v xml:space="preserve">UN    </v>
          </cell>
          <cell r="D1087">
            <v>15.58</v>
          </cell>
        </row>
        <row r="1088">
          <cell r="A1088">
            <v>1204</v>
          </cell>
          <cell r="B1088" t="str">
            <v xml:space="preserve">CAP PVC, SOLDAVEL, 75 MM, PARA AGUA FRIA PREDIAL                                                                                                                                                                                                                                                                                                                                                                                                                                                          </v>
          </cell>
          <cell r="C1088" t="str">
            <v xml:space="preserve">UN    </v>
          </cell>
          <cell r="D1088">
            <v>28.34</v>
          </cell>
        </row>
        <row r="1089">
          <cell r="A1089">
            <v>1205</v>
          </cell>
          <cell r="B1089" t="str">
            <v xml:space="preserve">CAP PVC, SOLDAVEL, 85 MM, PARA AGUA FRIA PREDIAL                                                                                                                                                                                                                                                                                                                                                                                                                                                          </v>
          </cell>
          <cell r="C1089" t="str">
            <v xml:space="preserve">UN    </v>
          </cell>
          <cell r="D1089">
            <v>67.23</v>
          </cell>
        </row>
        <row r="1090">
          <cell r="A1090">
            <v>1207</v>
          </cell>
          <cell r="B1090" t="str">
            <v xml:space="preserve">CAP, PVC PBA, JE, DN 100 / DE 110 MM,  PARA REDE DE AGUA (NBR 10351)                                                                                                                                                                                                                                                                                                                                                                                                                                      </v>
          </cell>
          <cell r="C1090" t="str">
            <v xml:space="preserve">UN    </v>
          </cell>
          <cell r="D1090">
            <v>39.75</v>
          </cell>
        </row>
        <row r="1091">
          <cell r="A1091">
            <v>1206</v>
          </cell>
          <cell r="B1091" t="str">
            <v xml:space="preserve">CAP, PVC PBA, JE, DN 50 / DE 60 MM,  PARA REDE DE AGUA (NBR 10351)                                                                                                                                                                                                                                                                                                                                                                                                                                        </v>
          </cell>
          <cell r="C1091" t="str">
            <v xml:space="preserve">UN    </v>
          </cell>
          <cell r="D1091">
            <v>9.9700000000000006</v>
          </cell>
        </row>
        <row r="1092">
          <cell r="A1092">
            <v>1183</v>
          </cell>
          <cell r="B1092" t="str">
            <v xml:space="preserve">CAP, PVC PBA, JE, DN 75 / DE 85 MM,  PARA REDE DE AGUA (NBR 10351)                                                                                                                                                                                                                                                                                                                                                                                                                                        </v>
          </cell>
          <cell r="C1092" t="str">
            <v xml:space="preserve">UN    </v>
          </cell>
          <cell r="D1092">
            <v>25.96</v>
          </cell>
        </row>
        <row r="1093">
          <cell r="A1093">
            <v>42685</v>
          </cell>
          <cell r="B1093" t="str">
            <v xml:space="preserve">CAP, PVC, JE, OCRE, DN 150 MM (CONEXAO PARA TUBO COLETOR DE ESGOTO)                                                                                                                                                                                                                                                                                                                                                                                                                                       </v>
          </cell>
          <cell r="C1093" t="str">
            <v xml:space="preserve">UN    </v>
          </cell>
          <cell r="D1093">
            <v>104.85</v>
          </cell>
        </row>
        <row r="1094">
          <cell r="A1094">
            <v>42686</v>
          </cell>
          <cell r="B1094" t="str">
            <v xml:space="preserve">CAP, PVC, JE, OCRE, DN 200 MM (CONEXAO PARA TUBO COLETOR DE ESGOTO)                                                                                                                                                                                                                                                                                                                                                                                                                                       </v>
          </cell>
          <cell r="C1094" t="str">
            <v xml:space="preserve">UN    </v>
          </cell>
          <cell r="D1094">
            <v>163.22999999999999</v>
          </cell>
        </row>
        <row r="1095">
          <cell r="A1095">
            <v>12894</v>
          </cell>
          <cell r="B1095" t="str">
            <v xml:space="preserve">CAPA PARA CHUVA EM PVC COM FORRO DE POLIESTER, COM CAPUZ (AMARELA OU AZUL)                                                                                                                                                                                                                                                                                                                                                                                                                                </v>
          </cell>
          <cell r="C1095" t="str">
            <v xml:space="preserve">UN    </v>
          </cell>
          <cell r="D1095">
            <v>18.329999999999998</v>
          </cell>
        </row>
        <row r="1096">
          <cell r="A1096">
            <v>12895</v>
          </cell>
          <cell r="B1096" t="str">
            <v xml:space="preserve">CAPACETE DE SEGURANCA ABA FRONTAL COM SUSPENSAO DE POLIETILENO, SEM JUGULAR (CLASSE B)                                                                                                                                                                                                                                                                                                                                                                                                                    </v>
          </cell>
          <cell r="C1096" t="str">
            <v xml:space="preserve">UN    </v>
          </cell>
          <cell r="D1096">
            <v>14.1</v>
          </cell>
        </row>
        <row r="1097">
          <cell r="A1097">
            <v>1631</v>
          </cell>
          <cell r="B1097" t="str">
            <v xml:space="preserve">CAPACITOR TRIFASICO, POTENCIA 2,5 KVAR, TENSAO 220 V, FORNECIDO COM CAPA PROTETORA, RESISTOR INTERNO A UNIDADE CAPACITIVA                                                                                                                                                                                                                                                                                                                                                                                 </v>
          </cell>
          <cell r="C1097" t="str">
            <v xml:space="preserve">UN    </v>
          </cell>
          <cell r="D1097">
            <v>111.77</v>
          </cell>
        </row>
        <row r="1098">
          <cell r="A1098">
            <v>1633</v>
          </cell>
          <cell r="B1098" t="str">
            <v xml:space="preserve">CAPACITOR TRIFASICO, POTENCIA 5 KVAR, TENSAO 220 V, FORNECIDO COM CAPA PROTETORA, RESISTOR INTERNO A UNIDADE CAPACITIVA                                                                                                                                                                                                                                                                                                                                                                                   </v>
          </cell>
          <cell r="C1098" t="str">
            <v xml:space="preserve">UN    </v>
          </cell>
          <cell r="D1098">
            <v>189.9</v>
          </cell>
        </row>
        <row r="1099">
          <cell r="A1099">
            <v>10818</v>
          </cell>
          <cell r="B1099" t="str">
            <v xml:space="preserve">CAPIM BRAQUIARIA DECUMBENS/ BRAQUIARINHA, VC *70*% MINIMO                                                                                                                                                                                                                                                                                                                                                                                                                                                 </v>
          </cell>
          <cell r="C1099" t="str">
            <v xml:space="preserve">KG    </v>
          </cell>
          <cell r="D1099">
            <v>49.28</v>
          </cell>
        </row>
        <row r="1100">
          <cell r="A1100">
            <v>41410</v>
          </cell>
          <cell r="B1100" t="str">
            <v xml:space="preserve">CAPTOR FRANKLIN (4 PONTAS), EM LATAO CROMADO, H = 300 MM, DUAS DESCIDAS                                                                                                                                                                                                                                                                                                                                                                                                                                   </v>
          </cell>
          <cell r="C1100" t="str">
            <v xml:space="preserve">UN    </v>
          </cell>
          <cell r="D1100">
            <v>81.69</v>
          </cell>
        </row>
        <row r="1101">
          <cell r="A1101">
            <v>41411</v>
          </cell>
          <cell r="B1101" t="str">
            <v xml:space="preserve">CAPTOR FRANKLIN (4 PONTAS), EM LATAO CROMADO, H = 300 MM, UMA DESCIDA                                                                                                                                                                                                                                                                                                                                                                                                                                     </v>
          </cell>
          <cell r="C1101" t="str">
            <v xml:space="preserve">UN    </v>
          </cell>
          <cell r="D1101">
            <v>74.06</v>
          </cell>
        </row>
        <row r="1102">
          <cell r="A1102">
            <v>41412</v>
          </cell>
          <cell r="B1102" t="str">
            <v xml:space="preserve">CAPTOR FRANKLIN (4 PONTAS), EM LATAO CROMADO, H = 350 MM, DUAS DESCIDAS                                                                                                                                                                                                                                                                                                                                                                                                                                   </v>
          </cell>
          <cell r="C1102" t="str">
            <v xml:space="preserve">UN    </v>
          </cell>
          <cell r="D1102">
            <v>143.24</v>
          </cell>
        </row>
        <row r="1103">
          <cell r="A1103">
            <v>41413</v>
          </cell>
          <cell r="B1103" t="str">
            <v xml:space="preserve">CAPTOR FRANKLIN (4 PONTAS), EM LATAO CROMADO, H=350 MM, UMA DESCIDA                                                                                                                                                                                                                                                                                                                                                                                                                                       </v>
          </cell>
          <cell r="C1103" t="str">
            <v xml:space="preserve">UN    </v>
          </cell>
          <cell r="D1103">
            <v>128.88999999999999</v>
          </cell>
        </row>
        <row r="1104">
          <cell r="A1104">
            <v>39359</v>
          </cell>
          <cell r="B1104" t="str">
            <v xml:space="preserve">CARENAGEM /TAMPA, EM PLASTICO, COR BRANCA, UTILIZADO EM KIT CHASSI METALICO PARA INSTALACAO HIDRAULICA DE CUBA SIMPLES SEM MAQUINA DE LAVAR ROUPA, LARGURA *355* MM X ALTURA *670* MM (COM FUROS E DEMAIS ENCAIXES)                                                                                                                                                                                                                                                                                       </v>
          </cell>
          <cell r="C1104" t="str">
            <v xml:space="preserve">UN    </v>
          </cell>
          <cell r="D1104">
            <v>25.71</v>
          </cell>
        </row>
        <row r="1105">
          <cell r="A1105">
            <v>39360</v>
          </cell>
          <cell r="B1105" t="str">
            <v xml:space="preserve">CARENAGEM /TAMPA, EM PLASTICO, COR BRANCA, UTILIZADO EM KIT CHASSI METALICO PARA INSTALACAO HIDRAULICA DE TANQUE COM MAQUINA DE LAVAR ROUPA, LARGURA *360* MM X ALTURA *470* MM (COM FUROS E DEMAIS ENCAIXES)                                                                                                                                                                                                                                                                                             </v>
          </cell>
          <cell r="C1105" t="str">
            <v xml:space="preserve">UN    </v>
          </cell>
          <cell r="D1105">
            <v>23.36</v>
          </cell>
        </row>
        <row r="1106">
          <cell r="A1106">
            <v>10710</v>
          </cell>
          <cell r="B1106" t="str">
            <v xml:space="preserve">CARPETE DE NYLON EM MANTA PARA TRAFEGO COMERCIAL PESADO, E = 6 A 7 MM (INSTALADO)                                                                                                                                                                                                                                                                                                                                                                                                                         </v>
          </cell>
          <cell r="C1106" t="str">
            <v xml:space="preserve">M2    </v>
          </cell>
          <cell r="D1106">
            <v>127.45</v>
          </cell>
        </row>
        <row r="1107">
          <cell r="A1107">
            <v>10709</v>
          </cell>
          <cell r="B1107" t="str">
            <v xml:space="preserve">CARPETE DE NYLON EM MANTA PARA TRAFEGO COMERCIAL PESADO, E = 9 A 10 MM (INSTALADO)                                                                                                                                                                                                                                                                                                                                                                                                                        </v>
          </cell>
          <cell r="C1107" t="str">
            <v xml:space="preserve">M2    </v>
          </cell>
          <cell r="D1107">
            <v>156.58000000000001</v>
          </cell>
        </row>
        <row r="1108">
          <cell r="A1108">
            <v>39636</v>
          </cell>
          <cell r="B1108" t="str">
            <v xml:space="preserve">CARPETE DE NYLON EM PLACAS 50 X 50 CM PARA TRAFEGO COMERCIAL PESADO, E = 6,5 MM (INSTALADO)                                                                                                                                                                                                                                                                                                                                                                                                               </v>
          </cell>
          <cell r="C1108" t="str">
            <v xml:space="preserve">M2    </v>
          </cell>
          <cell r="D1108">
            <v>159.88999999999999</v>
          </cell>
        </row>
        <row r="1109">
          <cell r="A1109">
            <v>10708</v>
          </cell>
          <cell r="B1109" t="str">
            <v xml:space="preserve">CARPETE DE POLIESTER EM MANTA PARA TRAFEGO COMERCIAL PESADO, E = 4 A 5 MM (INSTALADO)                                                                                                                                                                                                                                                                                                                                                                                                                     </v>
          </cell>
          <cell r="C1109" t="str">
            <v xml:space="preserve">M2    </v>
          </cell>
          <cell r="D1109">
            <v>49.34</v>
          </cell>
        </row>
        <row r="1110">
          <cell r="A1110">
            <v>39635</v>
          </cell>
          <cell r="B1110" t="str">
            <v xml:space="preserve">CARPETE DE POLIPROPILENO EM MANTA PARA TRAFEGO COMERCIAL MEDIO, E = 5 A 6 MM (INSTALADO)                                                                                                                                                                                                                                                                                                                                                                                                                  </v>
          </cell>
          <cell r="C1110" t="str">
            <v xml:space="preserve">M2    </v>
          </cell>
          <cell r="D1110">
            <v>84</v>
          </cell>
        </row>
        <row r="1111">
          <cell r="A1111">
            <v>6117</v>
          </cell>
          <cell r="B1111" t="str">
            <v xml:space="preserve">CARPINTEIRO AUXILIAR (HORISTA)                                                                                                                                                                                                                                                                                                                                                                                                                                                                            </v>
          </cell>
          <cell r="C1111" t="str">
            <v xml:space="preserve">H     </v>
          </cell>
          <cell r="D1111">
            <v>13.85</v>
          </cell>
        </row>
        <row r="1112">
          <cell r="A1112">
            <v>40913</v>
          </cell>
          <cell r="B1112" t="str">
            <v xml:space="preserve">CARPINTEIRO AUXILIAR (MENSALISTA)                                                                                                                                                                                                                                                                                                                                                                                                                                                                         </v>
          </cell>
          <cell r="C1112" t="str">
            <v xml:space="preserve">MES   </v>
          </cell>
          <cell r="D1112">
            <v>2451.23</v>
          </cell>
        </row>
        <row r="1113">
          <cell r="A1113">
            <v>1214</v>
          </cell>
          <cell r="B1113" t="str">
            <v xml:space="preserve">CARPINTEIRO DE ESQUADRIAS (HORISTA)                                                                                                                                                                                                                                                                                                                                                                                                                                                                       </v>
          </cell>
          <cell r="C1113" t="str">
            <v xml:space="preserve">H     </v>
          </cell>
          <cell r="D1113">
            <v>16.21</v>
          </cell>
        </row>
        <row r="1114">
          <cell r="A1114">
            <v>40915</v>
          </cell>
          <cell r="B1114" t="str">
            <v xml:space="preserve">CARPINTEIRO DE ESQUADRIAS (MENSALISTA)                                                                                                                                                                                                                                                                                                                                                                                                                                                                    </v>
          </cell>
          <cell r="C1114" t="str">
            <v xml:space="preserve">MES   </v>
          </cell>
          <cell r="D1114">
            <v>2864.74</v>
          </cell>
        </row>
        <row r="1115">
          <cell r="A1115">
            <v>1213</v>
          </cell>
          <cell r="B1115" t="str">
            <v xml:space="preserve">CARPINTEIRO DE FORMAS (HORISTA)                                                                                                                                                                                                                                                                                                                                                                                                                                                                           </v>
          </cell>
          <cell r="C1115" t="str">
            <v xml:space="preserve">H     </v>
          </cell>
          <cell r="D1115">
            <v>17.22</v>
          </cell>
        </row>
        <row r="1116">
          <cell r="A1116">
            <v>40914</v>
          </cell>
          <cell r="B1116" t="str">
            <v xml:space="preserve">CARPINTEIRO DE FORMAS (MENSALISTA)                                                                                                                                                                                                                                                                                                                                                                                                                                                                        </v>
          </cell>
          <cell r="C1116" t="str">
            <v xml:space="preserve">MES   </v>
          </cell>
          <cell r="D1116">
            <v>3042.26</v>
          </cell>
        </row>
        <row r="1117">
          <cell r="A1117">
            <v>5091</v>
          </cell>
          <cell r="B1117" t="str">
            <v xml:space="preserve">CARRANCA PARA JANELA VENEZIANA DE ABRIR, EM LATAO CROMADO, SIMPLES, PARA APARAFUSAR NA PAREDE                                                                                                                                                                                                                                                                                                                                                                                                             </v>
          </cell>
          <cell r="C1117" t="str">
            <v xml:space="preserve">UN    </v>
          </cell>
          <cell r="D1117">
            <v>21.99</v>
          </cell>
        </row>
        <row r="1118">
          <cell r="A1118">
            <v>14615</v>
          </cell>
          <cell r="B1118" t="str">
            <v xml:space="preserve">CARRINHO COM 2 PNEUS PARA TRANSPORTAR TUBO CONCRETO, ALTURA ATE 1,0 M E DIAMETRO ATE 1000MM, COM ESTRUTURA EM PERFIL OU TUBO METALICO                                                                                                                                                                                                                                                                                                                                                                     </v>
          </cell>
          <cell r="C1118" t="str">
            <v xml:space="preserve">UN    </v>
          </cell>
          <cell r="D1118">
            <v>3894.73</v>
          </cell>
        </row>
        <row r="1119">
          <cell r="A1119">
            <v>2711</v>
          </cell>
          <cell r="B1119" t="str">
            <v xml:space="preserve">CARRINHO DE MAO DE ACO CAPACIDADE 50 A 60 L, PNEU COM CAMARA                                                                                                                                                                                                                                                                                                                                                                                                                                              </v>
          </cell>
          <cell r="C1119" t="str">
            <v xml:space="preserve">UN    </v>
          </cell>
          <cell r="D1119">
            <v>212</v>
          </cell>
        </row>
        <row r="1120">
          <cell r="A1120">
            <v>37727</v>
          </cell>
          <cell r="B1120" t="str">
            <v xml:space="preserve">CARROCERIA FIXA ABERTA DE MADEIRA PARA TRANSPORTE GERAL DE CARGA SECA DIMENSOES APROXIMADAS 2,25 X 4,10 X 0,50 M (INCLUI MONTAGEM, NAO INCLUI CAMINHAO)                                                                                                                                                                                                                                                                                                                                                   </v>
          </cell>
          <cell r="C1120" t="str">
            <v xml:space="preserve">UN    </v>
          </cell>
          <cell r="D1120">
            <v>16750</v>
          </cell>
        </row>
        <row r="1121">
          <cell r="A1121">
            <v>37728</v>
          </cell>
          <cell r="B1121" t="str">
            <v xml:space="preserve">CARROCERIA FIXA ABERTA DE MADEIRA PARA TRANSPORTE GERAL DE CARGA SECA DIMENSOES APROXIMADAS 2,5 X 5,5 X 0,50 M (INCLUI MONTAGEM, NAO INCLUI CAMINHAO)                                                                                                                                                                                                                                                                                                                                                     </v>
          </cell>
          <cell r="C1121" t="str">
            <v xml:space="preserve">UN    </v>
          </cell>
          <cell r="D1121">
            <v>22723.77</v>
          </cell>
        </row>
        <row r="1122">
          <cell r="A1122">
            <v>37729</v>
          </cell>
          <cell r="B1122" t="str">
            <v xml:space="preserve">CARROCERIA FIXA ABERTA DE MADEIRA PARA TRANSPORTE GERAL DE CARGA SECA DIMENSOES APROXIMADAS 2,5 X 6,00 X 0,50 M (INCLUI MONTAGEM, NAO INCLUI CAMINHAO)                                                                                                                                                                                                                                                                                                                                                    </v>
          </cell>
          <cell r="C1122" t="str">
            <v xml:space="preserve">UN    </v>
          </cell>
          <cell r="D1122">
            <v>24597.9</v>
          </cell>
        </row>
        <row r="1123">
          <cell r="A1123">
            <v>37730</v>
          </cell>
          <cell r="B1123" t="str">
            <v xml:space="preserve">CARROCERIA FIXA ABERTA DE MADEIRA PARA TRANSPORTE GERAL DE CARGA SECA DIMENSOES APROXIMADAS 2,5 X 6,5 X 0,50 M (INCLUI MONTAGEM, NAO INCLUI CAMINHAO)                                                                                                                                                                                                                                                                                                                                                     </v>
          </cell>
          <cell r="C1123" t="str">
            <v xml:space="preserve">UN    </v>
          </cell>
          <cell r="D1123">
            <v>26472.02</v>
          </cell>
        </row>
        <row r="1124">
          <cell r="A1124">
            <v>37731</v>
          </cell>
          <cell r="B1124" t="str">
            <v xml:space="preserve">CARROCERIA FIXA ABERTA DE MADEIRA PARA TRANSPORTE GERAL DE CARGA SECA DIMENSOES APROXIMADAS 2,5 X 7,00 X 0,50 M (INCLUI MONTAGEM, NAO INCLUI CAMINHAO)                                                                                                                                                                                                                                                                                                                                                    </v>
          </cell>
          <cell r="C1124" t="str">
            <v xml:space="preserve">UN    </v>
          </cell>
          <cell r="D1124">
            <v>28346.15</v>
          </cell>
        </row>
        <row r="1125">
          <cell r="A1125">
            <v>37732</v>
          </cell>
          <cell r="B1125" t="str">
            <v xml:space="preserve">CARROCERIA FIXA ABERTA DE MADEIRA PARA TRANSPORTE GERAL DE CARGA SECA DIMENSOES APROXIMADAS 2,5 X 7,5 X 0,50 M (INCLUI MONTAGEM, NAO INCLUI CAMINHAO)                                                                                                                                                                                                                                                                                                                                                     </v>
          </cell>
          <cell r="C1125" t="str">
            <v xml:space="preserve">UN    </v>
          </cell>
          <cell r="D1125">
            <v>32328.67</v>
          </cell>
        </row>
        <row r="1126">
          <cell r="A1126">
            <v>42256</v>
          </cell>
          <cell r="B1126" t="str">
            <v xml:space="preserve">CARVAO ANTRACITO PARA FILTRO, GRAO VARIANDO DE 0,8 ATE 1,1 MM, COEFICIENTE DE UNIFORMIDADE MENOR QUE 1,7 MM (DISTRIBUIDOR)                                                                                                                                                                                                                                                                                                                                                                                </v>
          </cell>
          <cell r="C1126" t="str">
            <v xml:space="preserve">KG    </v>
          </cell>
          <cell r="D1126">
            <v>6.5</v>
          </cell>
        </row>
        <row r="1127">
          <cell r="A1127">
            <v>42250</v>
          </cell>
          <cell r="B1127" t="str">
            <v xml:space="preserve">CARVAO ANTRACITO PARA FILTRO, GRAO VARIANDO DE 0,8 ATE 1,1 MM, COEFICIENTE DE UNIFORMIDADE MENOR QUE 1,7 MM (POSTO JAZIDA/PRODUTOR)                                                                                                                                                                                                                                                                                                                                                                       </v>
          </cell>
          <cell r="C1127" t="str">
            <v xml:space="preserve">T     </v>
          </cell>
          <cell r="D1127">
            <v>2926.21</v>
          </cell>
        </row>
        <row r="1128">
          <cell r="A1128">
            <v>4743</v>
          </cell>
          <cell r="B1128" t="str">
            <v xml:space="preserve">CASCALHO DE CAVA                                                                                                                                                                                                                                                                                                                                                                                                                                                                                          </v>
          </cell>
          <cell r="C1128" t="str">
            <v xml:space="preserve">M3    </v>
          </cell>
          <cell r="D1128">
            <v>50.11</v>
          </cell>
        </row>
        <row r="1129">
          <cell r="A1129">
            <v>4744</v>
          </cell>
          <cell r="B1129" t="str">
            <v xml:space="preserve">CASCALHO DE RIO                                                                                                                                                                                                                                                                                                                                                                                                                                                                                           </v>
          </cell>
          <cell r="C1129" t="str">
            <v xml:space="preserve">M3    </v>
          </cell>
          <cell r="D1129">
            <v>80.180000000000007</v>
          </cell>
        </row>
        <row r="1130">
          <cell r="A1130">
            <v>4745</v>
          </cell>
          <cell r="B1130" t="str">
            <v xml:space="preserve">CASCALHO LAVADO                                                                                                                                                                                                                                                                                                                                                                                                                                                                                           </v>
          </cell>
          <cell r="C1130" t="str">
            <v xml:space="preserve">M3    </v>
          </cell>
          <cell r="D1130">
            <v>96.17</v>
          </cell>
        </row>
        <row r="1131">
          <cell r="A1131">
            <v>36496</v>
          </cell>
          <cell r="B1131" t="str">
            <v xml:space="preserve">CAVALETE PARA TALHA COM ESTRUTURA EM TUBO METALICO ALTURA MINIMA 3,2 M EQUIPADO COM RODAS DE BORRACHA PARA MOVIMENTACAO DE TUBOS DE CONCRETO NA CENTRAL DE PREMOLDADOS COM CAPACIDADE DE CARGA DE 3 TONELADAS                                                                                                                                                                                                                                                                                             </v>
          </cell>
          <cell r="C1131" t="str">
            <v xml:space="preserve">UN    </v>
          </cell>
          <cell r="D1131">
            <v>9888.65</v>
          </cell>
        </row>
        <row r="1132">
          <cell r="A1132">
            <v>10630</v>
          </cell>
          <cell r="B1132" t="str">
            <v xml:space="preserve">CAVALO MECANICO TRACAO 4X2, PESO BRUTO TOTAL COMBINADO 49000 KG, CAPACIDADE MAXIMA DE TRACAO *66000* KG, POTENCIA *360* CV (INCLUI CABINE E CHASSI, NAO INCLUI SEMIRREBOQUE)                                                                                                                                                                                                                                                                                                                              </v>
          </cell>
          <cell r="C1132" t="str">
            <v xml:space="preserve">UN    </v>
          </cell>
          <cell r="D1132">
            <v>665784.54</v>
          </cell>
        </row>
        <row r="1133">
          <cell r="A1133">
            <v>37762</v>
          </cell>
          <cell r="B1133" t="str">
            <v xml:space="preserve">CAVALO MECANICO TRACAO 4X2, PESO BRUTO TOTAL 16000 KG, CAPACIDADE MAXIMA DE TRACAO *36000* KG, DISTANCIA ENTRE EIXOS *3,56* M, POTENCIA *286* CV (INCLUI CABINE E CHASSI, NAO INCLUI SEMIRREBOQUE)                                                                                                                                                                                                                                                                                                        </v>
          </cell>
          <cell r="C1133" t="str">
            <v xml:space="preserve">UN    </v>
          </cell>
          <cell r="D1133">
            <v>571002.82999999996</v>
          </cell>
        </row>
        <row r="1134">
          <cell r="A1134">
            <v>37763</v>
          </cell>
          <cell r="B1134" t="str">
            <v xml:space="preserve">CAVALO MECANICO TRACAO 4X2, PESO BRUTO TOTAL 16000 KG, CAPACIDADE MAXIMA DE TRACAO *45000* KG, DISTANCIA ENTRE EIXOS *3,56* M, POTENCIA *330* CV (INCLUI CABINE E CHASSI, NAO INCLUI SEMIRREBOQUE)                                                                                                                                                                                                                                                                                                        </v>
          </cell>
          <cell r="C1134" t="str">
            <v xml:space="preserve">UN    </v>
          </cell>
          <cell r="D1134">
            <v>577937.99</v>
          </cell>
        </row>
        <row r="1135">
          <cell r="A1135">
            <v>41992</v>
          </cell>
          <cell r="B1135" t="str">
            <v xml:space="preserve">CAVALO MECANICO TRACAO 4X2, PESO BRUTO TOTAL 16000 KG, CAPACIDADE MAXIMA DE TRACAO *80000* KG, POTENCIA *380* CV (INCLUI CABINE E CHASSI, NAO INCLUI SEMIRREBOQUE)                                                                                                                                                                                                                                                                                                                                        </v>
          </cell>
          <cell r="C1135" t="str">
            <v xml:space="preserve">UN    </v>
          </cell>
          <cell r="D1135">
            <v>657000</v>
          </cell>
        </row>
        <row r="1136">
          <cell r="A1136">
            <v>13215</v>
          </cell>
          <cell r="B1136" t="str">
            <v xml:space="preserve">CAVALO MECANICO TRACAO 6X2, PESO BRUTO TOTAL COMBINADO 56000 KG, CAPACIDADE MAXIMA DE TRACAO *66000* KG, POTENCIA *360* CV (INCLUI CABINE E CHASSI, NAO INCLUI SEMIRREBOQUE)                                                                                                                                                                                                                                                                                                                              </v>
          </cell>
          <cell r="C1136" t="str">
            <v xml:space="preserve">UN    </v>
          </cell>
          <cell r="D1136">
            <v>805645.59</v>
          </cell>
        </row>
        <row r="1137">
          <cell r="A1137">
            <v>4235</v>
          </cell>
          <cell r="B1137" t="str">
            <v xml:space="preserve">CAVOUQUEIRO OU OPERADOR DE PERFURATRIZ / ROMPEDOR                                                                                                                                                                                                                                                                                                                                                                                                                                                         </v>
          </cell>
          <cell r="C1137" t="str">
            <v xml:space="preserve">H     </v>
          </cell>
          <cell r="D1137">
            <v>10.59</v>
          </cell>
        </row>
        <row r="1138">
          <cell r="A1138">
            <v>40976</v>
          </cell>
          <cell r="B1138" t="str">
            <v xml:space="preserve">CAVOUQUEIRO OU OPERADOR DE PERFURATRIZ / ROMPEDOR (MENSALISTA)                                                                                                                                                                                                                                                                                                                                                                                                                                            </v>
          </cell>
          <cell r="C1138" t="str">
            <v xml:space="preserve">MES   </v>
          </cell>
          <cell r="D1138">
            <v>1872.33</v>
          </cell>
        </row>
        <row r="1139">
          <cell r="A1139">
            <v>39013</v>
          </cell>
          <cell r="B1139" t="str">
            <v xml:space="preserve">CENTRALIZADOR DE BARRA DE ACO (CHUMBADOR TIPO CARAMBOLA), PARA ACO ATE 20 MM                                                                                                                                                                                                                                                                                                                                                                                                                              </v>
          </cell>
          <cell r="C1139" t="str">
            <v xml:space="preserve">UN    </v>
          </cell>
          <cell r="D1139">
            <v>1.48</v>
          </cell>
        </row>
        <row r="1140">
          <cell r="A1140">
            <v>43091</v>
          </cell>
          <cell r="B1140" t="str">
            <v xml:space="preserve">CENTRO DE MEDICAO AGRUPADA, EM POLICARBONATO / PVC, COM 12 MEDIDORES E PROTECAO GERAL (INCLUI BARRAMENTO, DISJUNTORES E ACESSORIOS DE FIXACAO) (PADRAO CONCESSIONARIA LOCAL)                                                                                                                                                                                                                                                                                                                              </v>
          </cell>
          <cell r="C1140" t="str">
            <v xml:space="preserve">UN    </v>
          </cell>
          <cell r="D1140">
            <v>5985.39</v>
          </cell>
        </row>
        <row r="1141">
          <cell r="A1141">
            <v>43092</v>
          </cell>
          <cell r="B1141" t="str">
            <v xml:space="preserve">CENTRO DE MEDICAO AGRUPADA, EM POLICARBONATO / PVC, COM 16 MEDIDORES E PROTECAO GERAL (INCLUI BARRAMENTO, DISJUNTORES E ACESSORIOS DE FIXACAO) (PADRAO CONCESSIONARIA LOCAL)                                                                                                                                                                                                                                                                                                                              </v>
          </cell>
          <cell r="C1141" t="str">
            <v xml:space="preserve">UN    </v>
          </cell>
          <cell r="D1141">
            <v>7980.52</v>
          </cell>
        </row>
        <row r="1142">
          <cell r="A1142">
            <v>43089</v>
          </cell>
          <cell r="B1142" t="str">
            <v xml:space="preserve">CENTRO DE MEDICAO AGRUPADA, EM POLICARBONATO / PVC, COM 4 MEDIDORES E PROTECAO GERAL (INCLUI BARRAMENTO, DISJUNTORES E ACESSORIOS DE FIXACAO) (PADRAO CONCESSIONARIA LOCAL)                                                                                                                                                                                                                                                                                                                               </v>
          </cell>
          <cell r="C1142" t="str">
            <v xml:space="preserve">UN    </v>
          </cell>
          <cell r="D1142">
            <v>1390.83</v>
          </cell>
        </row>
        <row r="1143">
          <cell r="A1143">
            <v>43090</v>
          </cell>
          <cell r="B1143" t="str">
            <v xml:space="preserve">CENTRO DE MEDICAO AGRUPADA, EM POLICARBONATO / PVC, COM 8 MEDIDORES E PROTECAO GERAL (INCLUI BARRAMENTO, DISJUNTORES E ACESSORIOS DE FIXACAO) (PADRAO CONCESSIONARIA LOCAL)                                                                                                                                                                                                                                                                                                                               </v>
          </cell>
          <cell r="C1143" t="str">
            <v xml:space="preserve">UN    </v>
          </cell>
          <cell r="D1143">
            <v>3069.43</v>
          </cell>
        </row>
        <row r="1144">
          <cell r="A1144">
            <v>41967</v>
          </cell>
          <cell r="B1144" t="str">
            <v xml:space="preserve">CERA LIQUIDA INCOLOR MULTIPISO                                                                                                                                                                                                                                                                                                                                                                                                                                                                            </v>
          </cell>
          <cell r="C1144" t="str">
            <v xml:space="preserve">L     </v>
          </cell>
          <cell r="D1144">
            <v>16.47</v>
          </cell>
        </row>
        <row r="1145">
          <cell r="A1145">
            <v>12760</v>
          </cell>
          <cell r="B1145" t="str">
            <v xml:space="preserve">CHAPA ACO INOX AISI 304 NUMERO 4 (E = 6 MM), ACABAMENTO NUMERO 1 (LAMINADO A QUENTE, FOSCO)                                                                                                                                                                                                                                                                                                                                                                                                               </v>
          </cell>
          <cell r="C1145" t="str">
            <v xml:space="preserve">M2    </v>
          </cell>
          <cell r="D1145">
            <v>1607.55</v>
          </cell>
        </row>
        <row r="1146">
          <cell r="A1146">
            <v>12759</v>
          </cell>
          <cell r="B1146" t="str">
            <v xml:space="preserve">CHAPA ACO INOX AISI 304 NUMERO 9 (E = 4 MM), ACABAMENTO NUMERO 1 (LAMINADO A QUENTE, FOSCO)                                                                                                                                                                                                                                                                                                                                                                                                               </v>
          </cell>
          <cell r="C1146" t="str">
            <v xml:space="preserve">M2    </v>
          </cell>
          <cell r="D1146">
            <v>1071.68</v>
          </cell>
        </row>
        <row r="1147">
          <cell r="A1147">
            <v>43105</v>
          </cell>
          <cell r="B1147" t="str">
            <v xml:space="preserve">CHAPA DE ACO CARBONO GALVANIZADA, PERFURADA (GRADE FUROS) E = 1,5 MM, DIAMETRO DO FURO = 9,52 MM (FUROS ALTERNADOS HORIZ.)                                                                                                                                                                                                                                                                                                                                                                                </v>
          </cell>
          <cell r="C1147" t="str">
            <v xml:space="preserve">KG    </v>
          </cell>
          <cell r="D1147">
            <v>54.8</v>
          </cell>
        </row>
        <row r="1148">
          <cell r="A1148">
            <v>40424</v>
          </cell>
          <cell r="B1148" t="str">
            <v xml:space="preserve">CHAPA DE ACO CARBONO LAMINADO A QUENTE, QUALIDADE ESTRUTURAL, BITOLA 3/16", E =4,75 MM (37,29 KG/M2)                                                                                                                                                                                                                                                                                                                                                                                                      </v>
          </cell>
          <cell r="C1148" t="str">
            <v xml:space="preserve">KG    </v>
          </cell>
          <cell r="D1148">
            <v>13.92</v>
          </cell>
        </row>
        <row r="1149">
          <cell r="A1149">
            <v>1325</v>
          </cell>
          <cell r="B1149" t="str">
            <v xml:space="preserve">CHAPA DE ACO FINA A FRIO BITOLA MSG 20, E = 0,90 MM (7,20 KG/M2)                                                                                                                                                                                                                                                                                                                                                                                                                                          </v>
          </cell>
          <cell r="C1149" t="str">
            <v xml:space="preserve">KG    </v>
          </cell>
          <cell r="D1149">
            <v>15.25</v>
          </cell>
        </row>
        <row r="1150">
          <cell r="A1150">
            <v>1327</v>
          </cell>
          <cell r="B1150" t="str">
            <v xml:space="preserve">CHAPA DE ACO FINA A FRIO BITOLA MSG 24, E = 0,60 MM (4,80 KG/M2)                                                                                                                                                                                                                                                                                                                                                                                                                                          </v>
          </cell>
          <cell r="C1150" t="str">
            <v xml:space="preserve">KG    </v>
          </cell>
          <cell r="D1150">
            <v>16.239999999999998</v>
          </cell>
        </row>
        <row r="1151">
          <cell r="A1151">
            <v>1328</v>
          </cell>
          <cell r="B1151" t="str">
            <v xml:space="preserve">CHAPA DE ACO FINA A FRIO BITOLA MSG 26, E = 0,45 MM (3,60 KG/M2)                                                                                                                                                                                                                                                                                                                                                                                                                                          </v>
          </cell>
          <cell r="C1151" t="str">
            <v xml:space="preserve">KG    </v>
          </cell>
          <cell r="D1151">
            <v>15.29</v>
          </cell>
        </row>
        <row r="1152">
          <cell r="A1152">
            <v>1321</v>
          </cell>
          <cell r="B1152" t="str">
            <v xml:space="preserve">CHAPA DE ACO FINA A QUENTE BITOLA MSG 13, E = 2,25 MM (18,00 KG/M2)                                                                                                                                                                                                                                                                                                                                                                                                                                       </v>
          </cell>
          <cell r="C1152" t="str">
            <v xml:space="preserve">KG    </v>
          </cell>
          <cell r="D1152">
            <v>14.15</v>
          </cell>
        </row>
        <row r="1153">
          <cell r="A1153">
            <v>1318</v>
          </cell>
          <cell r="B1153" t="str">
            <v xml:space="preserve">CHAPA DE ACO FINA A QUENTE BITOLA MSG 14, E = 2,00 MM (16,0 KG/M2)                                                                                                                                                                                                                                                                                                                                                                                                                                        </v>
          </cell>
          <cell r="C1153" t="str">
            <v xml:space="preserve">KG    </v>
          </cell>
          <cell r="D1153">
            <v>14.17</v>
          </cell>
        </row>
        <row r="1154">
          <cell r="A1154">
            <v>1322</v>
          </cell>
          <cell r="B1154" t="str">
            <v xml:space="preserve">CHAPA DE ACO FINA A QUENTE BITOLA MSG 16, E = 1,50 MM (12,00 KG/M2)                                                                                                                                                                                                                                                                                                                                                                                                                                       </v>
          </cell>
          <cell r="C1154" t="str">
            <v xml:space="preserve">KG    </v>
          </cell>
          <cell r="D1154">
            <v>14.96</v>
          </cell>
        </row>
        <row r="1155">
          <cell r="A1155">
            <v>1323</v>
          </cell>
          <cell r="B1155" t="str">
            <v xml:space="preserve">CHAPA DE ACO FINA A QUENTE BITOLA MSG 18, E = 1,20 MM (9,60 KG/M2)                                                                                                                                                                                                                                                                                                                                                                                                                                        </v>
          </cell>
          <cell r="C1155" t="str">
            <v xml:space="preserve">KG    </v>
          </cell>
          <cell r="D1155">
            <v>14.96</v>
          </cell>
        </row>
        <row r="1156">
          <cell r="A1156">
            <v>1319</v>
          </cell>
          <cell r="B1156" t="str">
            <v xml:space="preserve">CHAPA DE ACO FINA A QUENTE BITOLA MSG 3/16 ", E = 4,75 MM (38,00 KG/M2)                                                                                                                                                                                                                                                                                                                                                                                                                                   </v>
          </cell>
          <cell r="C1156" t="str">
            <v xml:space="preserve">KG    </v>
          </cell>
          <cell r="D1156">
            <v>12.61</v>
          </cell>
        </row>
        <row r="1157">
          <cell r="A1157">
            <v>11026</v>
          </cell>
          <cell r="B1157" t="str">
            <v xml:space="preserve">CHAPA DE ACO GALVANIZADA BITOLA GSG 14, E = 1,95 MM (15,60 KG/M2)                                                                                                                                                                                                                                                                                                                                                                                                                                         </v>
          </cell>
          <cell r="C1157" t="str">
            <v xml:space="preserve">KG    </v>
          </cell>
          <cell r="D1157">
            <v>17.350000000000001</v>
          </cell>
        </row>
        <row r="1158">
          <cell r="A1158">
            <v>11027</v>
          </cell>
          <cell r="B1158" t="str">
            <v xml:space="preserve">CHAPA DE ACO GALVANIZADA BITOLA GSG 16, E = 1,55 MM (12,40 KG/M2)                                                                                                                                                                                                                                                                                                                                                                                                                                         </v>
          </cell>
          <cell r="C1158" t="str">
            <v xml:space="preserve">KG    </v>
          </cell>
          <cell r="D1158">
            <v>18.05</v>
          </cell>
        </row>
        <row r="1159">
          <cell r="A1159">
            <v>11046</v>
          </cell>
          <cell r="B1159" t="str">
            <v xml:space="preserve">CHAPA DE ACO GALVANIZADA BITOLA GSG 18, E = 1,25 MM (10,00 KG/M2)                                                                                                                                                                                                                                                                                                                                                                                                                                         </v>
          </cell>
          <cell r="C1159" t="str">
            <v xml:space="preserve">KG    </v>
          </cell>
          <cell r="D1159">
            <v>17.29</v>
          </cell>
        </row>
        <row r="1160">
          <cell r="A1160">
            <v>11047</v>
          </cell>
          <cell r="B1160" t="str">
            <v xml:space="preserve">CHAPA DE ACO GALVANIZADA BITOLA GSG 19, E = 1,11 MM (8,88 KG/M2)                                                                                                                                                                                                                                                                                                                                                                                                                                          </v>
          </cell>
          <cell r="C1160" t="str">
            <v xml:space="preserve">KG    </v>
          </cell>
          <cell r="D1160">
            <v>18.850000000000001</v>
          </cell>
        </row>
        <row r="1161">
          <cell r="A1161">
            <v>43668</v>
          </cell>
          <cell r="B1161" t="str">
            <v xml:space="preserve">CHAPA DE ACO GALVANIZADA BITOLA GSG 20, E = 0,95 MM (7,60 KG/M2)                                                                                                                                                                                                                                                                                                                                                                                                                                          </v>
          </cell>
          <cell r="C1161" t="str">
            <v xml:space="preserve">KG    </v>
          </cell>
          <cell r="D1161">
            <v>16.64</v>
          </cell>
        </row>
        <row r="1162">
          <cell r="A1162">
            <v>11049</v>
          </cell>
          <cell r="B1162" t="str">
            <v xml:space="preserve">CHAPA DE ACO GALVANIZADA BITOLA GSG 22, E = 0,80 MM (6,40 KG/M2)                                                                                                                                                                                                                                                                                                                                                                                                                                          </v>
          </cell>
          <cell r="C1162" t="str">
            <v xml:space="preserve">KG    </v>
          </cell>
          <cell r="D1162">
            <v>18.02</v>
          </cell>
        </row>
        <row r="1163">
          <cell r="A1163">
            <v>43106</v>
          </cell>
          <cell r="B1163" t="str">
            <v xml:space="preserve">CHAPA DE ACO GALVANIZADA BITOLA GSG 24, E = 0,64 (5,12 KG/M2)                                                                                                                                                                                                                                                                                                                                                                                                                                             </v>
          </cell>
          <cell r="C1163" t="str">
            <v xml:space="preserve">KG    </v>
          </cell>
          <cell r="D1163">
            <v>18.13</v>
          </cell>
        </row>
        <row r="1164">
          <cell r="A1164">
            <v>11051</v>
          </cell>
          <cell r="B1164" t="str">
            <v xml:space="preserve">CHAPA DE ACO GALVANIZADA BITOLA GSG 26, E = 0,50 MM (4,00 KG/M2)                                                                                                                                                                                                                                                                                                                                                                                                                                          </v>
          </cell>
          <cell r="C1164" t="str">
            <v xml:space="preserve">KG    </v>
          </cell>
          <cell r="D1164">
            <v>18.920000000000002</v>
          </cell>
        </row>
        <row r="1165">
          <cell r="A1165">
            <v>11061</v>
          </cell>
          <cell r="B1165" t="str">
            <v xml:space="preserve">CHAPA DE ACO GALVANIZADA BITOLA GSG 30, E = 0,35 MM (2,80 KG/M2)                                                                                                                                                                                                                                                                                                                                                                                                                                          </v>
          </cell>
          <cell r="C1165" t="str">
            <v xml:space="preserve">KG    </v>
          </cell>
          <cell r="D1165">
            <v>22.7</v>
          </cell>
        </row>
        <row r="1166">
          <cell r="A1166">
            <v>43667</v>
          </cell>
          <cell r="B1166" t="str">
            <v xml:space="preserve">CHAPA DE ACO GROSSA, ASTM A36, E = 1 " (25,40 MM) 199,18 KG/M2                                                                                                                                                                                                                                                                                                                                                                                                                                            </v>
          </cell>
          <cell r="C1166" t="str">
            <v xml:space="preserve">KG    </v>
          </cell>
          <cell r="D1166">
            <v>16.5</v>
          </cell>
        </row>
        <row r="1167">
          <cell r="A1167">
            <v>1333</v>
          </cell>
          <cell r="B1167" t="str">
            <v xml:space="preserve">CHAPA DE ACO GROSSA, ASTM A36, E = 1/2 " (12,70 MM) 99,59 KG/M2                                                                                                                                                                                                                                                                                                                                                                                                                                           </v>
          </cell>
          <cell r="C1167" t="str">
            <v xml:space="preserve">KG    </v>
          </cell>
          <cell r="D1167">
            <v>13.74</v>
          </cell>
        </row>
        <row r="1168">
          <cell r="A1168">
            <v>1330</v>
          </cell>
          <cell r="B1168" t="str">
            <v xml:space="preserve">CHAPA DE ACO GROSSA, ASTM A36, E = 1/4 " (6,35 MM) 49,79 KG/M2                                                                                                                                                                                                                                                                                                                                                                                                                                            </v>
          </cell>
          <cell r="C1168" t="str">
            <v xml:space="preserve">KG    </v>
          </cell>
          <cell r="D1168">
            <v>13.61</v>
          </cell>
        </row>
        <row r="1169">
          <cell r="A1169">
            <v>10957</v>
          </cell>
          <cell r="B1169" t="str">
            <v xml:space="preserve">CHAPA DE ACO GROSSA, ASTM A36, E = 3/4 " (19,05 MM) 149,39 KG/M2                                                                                                                                                                                                                                                                                                                                                                                                                                          </v>
          </cell>
          <cell r="C1169" t="str">
            <v xml:space="preserve">KG    </v>
          </cell>
          <cell r="D1169">
            <v>15.7</v>
          </cell>
        </row>
        <row r="1170">
          <cell r="A1170">
            <v>1332</v>
          </cell>
          <cell r="B1170" t="str">
            <v xml:space="preserve">CHAPA DE ACO GROSSA, ASTM A36, E = 3/8 " (9,53 MM) 74,69 KG/M2                                                                                                                                                                                                                                                                                                                                                                                                                                            </v>
          </cell>
          <cell r="C1170" t="str">
            <v xml:space="preserve">KG    </v>
          </cell>
          <cell r="D1170">
            <v>13.96</v>
          </cell>
        </row>
        <row r="1171">
          <cell r="A1171">
            <v>1334</v>
          </cell>
          <cell r="B1171" t="str">
            <v xml:space="preserve">CHAPA DE ACO GROSSA, ASTM A36, E = 5/8 " (15,88 MM) 124,49 KG/M2                                                                                                                                                                                                                                                                                                                                                                                                                                          </v>
          </cell>
          <cell r="C1171" t="str">
            <v xml:space="preserve">KG    </v>
          </cell>
          <cell r="D1171">
            <v>15.48</v>
          </cell>
        </row>
        <row r="1172">
          <cell r="A1172">
            <v>1335</v>
          </cell>
          <cell r="B1172" t="str">
            <v xml:space="preserve">CHAPA DE ACO GROSSA, ASTM A36, E = 7/8 " (22,23 MM) 174,28 KG/M2                                                                                                                                                                                                                                                                                                                                                                                                                                          </v>
          </cell>
          <cell r="C1172" t="str">
            <v xml:space="preserve">KG    </v>
          </cell>
          <cell r="D1172">
            <v>15.99</v>
          </cell>
        </row>
        <row r="1173">
          <cell r="A1173">
            <v>40425</v>
          </cell>
          <cell r="B1173" t="str">
            <v xml:space="preserve">CHAPA DE ACO GROSSA, SAE 1020, BITOLA 1/4", E = 6,35 MM (49,85 KG/M2)                                                                                                                                                                                                                                                                                                                                                                                                                                     </v>
          </cell>
          <cell r="C1173" t="str">
            <v xml:space="preserve">KG    </v>
          </cell>
          <cell r="D1173">
            <v>13.69</v>
          </cell>
        </row>
        <row r="1174">
          <cell r="A1174">
            <v>1337</v>
          </cell>
          <cell r="B1174" t="str">
            <v xml:space="preserve">CHAPA DE ACO XADREZ PARA PISOS, E = 1/4 " (6,30 MM) 54,53 KG/M2                                                                                                                                                                                                                                                                                                                                                                                                                                           </v>
          </cell>
          <cell r="C1174" t="str">
            <v xml:space="preserve">KG    </v>
          </cell>
          <cell r="D1174">
            <v>15.7</v>
          </cell>
        </row>
        <row r="1175">
          <cell r="A1175">
            <v>1338</v>
          </cell>
          <cell r="B1175" t="str">
            <v xml:space="preserve">CHAPA DE LAMINADO MELAMINICO, LISO BRILHANTE, DE *1,25 X 3,08* M, E = 0,8 MM                                                                                                                                                                                                                                                                                                                                                                                                                              </v>
          </cell>
          <cell r="C1175" t="str">
            <v xml:space="preserve">M2    </v>
          </cell>
          <cell r="D1175">
            <v>46.87</v>
          </cell>
        </row>
        <row r="1176">
          <cell r="A1176">
            <v>1340</v>
          </cell>
          <cell r="B1176" t="str">
            <v xml:space="preserve">CHAPA DE LAMINADO MELAMINICO, LISO FOSCO, DE *1,25 X 3,08* M, E = 0,8 MM                                                                                                                                                                                                                                                                                                                                                                                                                                  </v>
          </cell>
          <cell r="C1176" t="str">
            <v xml:space="preserve">M2    </v>
          </cell>
          <cell r="D1176">
            <v>54.19</v>
          </cell>
        </row>
        <row r="1177">
          <cell r="A1177">
            <v>1341</v>
          </cell>
          <cell r="B1177" t="str">
            <v xml:space="preserve">CHAPA DE LAMINADO MELAMINICO, TEXTURIZADO, DE *1,25 X 3,08* M, E = 0,8 MM                                                                                                                                                                                                                                                                                                                                                                                                                                 </v>
          </cell>
          <cell r="C1177" t="str">
            <v xml:space="preserve">M2    </v>
          </cell>
          <cell r="D1177">
            <v>52.19</v>
          </cell>
        </row>
        <row r="1178">
          <cell r="A1178">
            <v>34659</v>
          </cell>
          <cell r="B1178" t="str">
            <v xml:space="preserve">CHAPA DE MDF BRANCO LISO 1 FACE, E = 12 MM, DE *2,75 X 1,85* M                                                                                                                                                                                                                                                                                                                                                                                                                                            </v>
          </cell>
          <cell r="C1178" t="str">
            <v xml:space="preserve">M2    </v>
          </cell>
          <cell r="D1178">
            <v>48.43</v>
          </cell>
        </row>
        <row r="1179">
          <cell r="A1179">
            <v>34514</v>
          </cell>
          <cell r="B1179" t="str">
            <v xml:space="preserve">CHAPA DE MDF BRANCO LISO 1 FACE, E = 15 MM, DE *2,75 X 1,85* M                                                                                                                                                                                                                                                                                                                                                                                                                                            </v>
          </cell>
          <cell r="C1179" t="str">
            <v xml:space="preserve">M2    </v>
          </cell>
          <cell r="D1179">
            <v>53.64</v>
          </cell>
        </row>
        <row r="1180">
          <cell r="A1180">
            <v>34660</v>
          </cell>
          <cell r="B1180" t="str">
            <v xml:space="preserve">CHAPA DE MDF BRANCO LISO 1 FACE, E = 18 MM, DE *2,75 X 1,85* M                                                                                                                                                                                                                                                                                                                                                                                                                                            </v>
          </cell>
          <cell r="C1180" t="str">
            <v xml:space="preserve">M2    </v>
          </cell>
          <cell r="D1180">
            <v>68.069999999999993</v>
          </cell>
        </row>
        <row r="1181">
          <cell r="A1181">
            <v>34661</v>
          </cell>
          <cell r="B1181" t="str">
            <v xml:space="preserve">CHAPA DE MDF BRANCO LISO 1 FACE, E = 25 MM, DE *2,75 X 1,85* M                                                                                                                                                                                                                                                                                                                                                                                                                                            </v>
          </cell>
          <cell r="C1181" t="str">
            <v xml:space="preserve">M2    </v>
          </cell>
          <cell r="D1181">
            <v>97.77</v>
          </cell>
        </row>
        <row r="1182">
          <cell r="A1182">
            <v>34667</v>
          </cell>
          <cell r="B1182" t="str">
            <v xml:space="preserve">CHAPA DE MDF BRANCO LISO 1 FACE, E = 6 MM, DE *2,75 X 1,85* M                                                                                                                                                                                                                                                                                                                                                                                                                                             </v>
          </cell>
          <cell r="C1182" t="str">
            <v xml:space="preserve">M2    </v>
          </cell>
          <cell r="D1182">
            <v>35.4</v>
          </cell>
        </row>
        <row r="1183">
          <cell r="A1183">
            <v>34668</v>
          </cell>
          <cell r="B1183" t="str">
            <v xml:space="preserve">CHAPA DE MDF BRANCO LISO 1 FACE, E = 9 MM, DE *2,75 X 1,85* M                                                                                                                                                                                                                                                                                                                                                                                                                                             </v>
          </cell>
          <cell r="C1183" t="str">
            <v xml:space="preserve">M2    </v>
          </cell>
          <cell r="D1183">
            <v>46.27</v>
          </cell>
        </row>
        <row r="1184">
          <cell r="A1184">
            <v>34741</v>
          </cell>
          <cell r="B1184" t="str">
            <v xml:space="preserve">CHAPA DE MDF BRANCO LISO 2 FACES, E = 12 MM, DE *2,75 X 1,85* M                                                                                                                                                                                                                                                                                                                                                                                                                                           </v>
          </cell>
          <cell r="C1184" t="str">
            <v xml:space="preserve">M2    </v>
          </cell>
          <cell r="D1184">
            <v>50.91</v>
          </cell>
        </row>
        <row r="1185">
          <cell r="A1185">
            <v>34664</v>
          </cell>
          <cell r="B1185" t="str">
            <v xml:space="preserve">CHAPA DE MDF BRANCO LISO 2 FACES, E = 15 MM, DE *2,75 X 1,85* M                                                                                                                                                                                                                                                                                                                                                                                                                                           </v>
          </cell>
          <cell r="C1185" t="str">
            <v xml:space="preserve">M2    </v>
          </cell>
          <cell r="D1185">
            <v>55.55</v>
          </cell>
        </row>
        <row r="1186">
          <cell r="A1186">
            <v>34665</v>
          </cell>
          <cell r="B1186" t="str">
            <v xml:space="preserve">CHAPA DE MDF BRANCO LISO 2 FACES, E = 18 MM, DE *2,75 X 1,85* M                                                                                                                                                                                                                                                                                                                                                                                                                                           </v>
          </cell>
          <cell r="C1186" t="str">
            <v xml:space="preserve">M2    </v>
          </cell>
          <cell r="D1186">
            <v>68.959999999999994</v>
          </cell>
        </row>
        <row r="1187">
          <cell r="A1187">
            <v>34666</v>
          </cell>
          <cell r="B1187" t="str">
            <v xml:space="preserve">CHAPA DE MDF BRANCO LISO 2 FACES, E = 25 MM, DE *2,75 X 1,85* M                                                                                                                                                                                                                                                                                                                                                                                                                                           </v>
          </cell>
          <cell r="C1187" t="str">
            <v xml:space="preserve">M2    </v>
          </cell>
          <cell r="D1187">
            <v>104.17</v>
          </cell>
        </row>
        <row r="1188">
          <cell r="A1188">
            <v>34669</v>
          </cell>
          <cell r="B1188" t="str">
            <v xml:space="preserve">CHAPA DE MDF BRANCO LISO 2 FACES, E = 6 MM, DE *2,75 X 1,85* M                                                                                                                                                                                                                                                                                                                                                                                                                                            </v>
          </cell>
          <cell r="C1188" t="str">
            <v xml:space="preserve">M2    </v>
          </cell>
          <cell r="D1188">
            <v>38.19</v>
          </cell>
        </row>
        <row r="1189">
          <cell r="A1189">
            <v>34670</v>
          </cell>
          <cell r="B1189" t="str">
            <v xml:space="preserve">CHAPA DE MDF BRANCO LISO 2 FACES, E = 9 MM, DE *2,75 X 1,85* M                                                                                                                                                                                                                                                                                                                                                                                                                                            </v>
          </cell>
          <cell r="C1189" t="str">
            <v xml:space="preserve">M2    </v>
          </cell>
          <cell r="D1189">
            <v>46.71</v>
          </cell>
        </row>
        <row r="1190">
          <cell r="A1190">
            <v>34671</v>
          </cell>
          <cell r="B1190" t="str">
            <v xml:space="preserve">CHAPA DE MDF CRU, E = 12 MM, DE *2,75 X 1,85* M                                                                                                                                                                                                                                                                                                                                                                                                                                                           </v>
          </cell>
          <cell r="C1190" t="str">
            <v xml:space="preserve">M2    </v>
          </cell>
          <cell r="D1190">
            <v>38.99</v>
          </cell>
        </row>
        <row r="1191">
          <cell r="A1191">
            <v>34672</v>
          </cell>
          <cell r="B1191" t="str">
            <v xml:space="preserve">CHAPA DE MDF CRU, E = 15 MM, DE *2,75 X 1,85* M                                                                                                                                                                                                                                                                                                                                                                                                                                                           </v>
          </cell>
          <cell r="C1191" t="str">
            <v xml:space="preserve">M2    </v>
          </cell>
          <cell r="D1191">
            <v>41.12</v>
          </cell>
        </row>
        <row r="1192">
          <cell r="A1192">
            <v>34673</v>
          </cell>
          <cell r="B1192" t="str">
            <v xml:space="preserve">CHAPA DE MDF CRU, E = 18 MM, DE *2,75 X 1,85* M                                                                                                                                                                                                                                                                                                                                                                                                                                                           </v>
          </cell>
          <cell r="C1192" t="str">
            <v xml:space="preserve">M2    </v>
          </cell>
          <cell r="D1192">
            <v>50.17</v>
          </cell>
        </row>
        <row r="1193">
          <cell r="A1193">
            <v>34674</v>
          </cell>
          <cell r="B1193" t="str">
            <v xml:space="preserve">CHAPA DE MDF CRU, E = 20 MM, DE *2,75 X 1,85* M                                                                                                                                                                                                                                                                                                                                                                                                                                                           </v>
          </cell>
          <cell r="C1193" t="str">
            <v xml:space="preserve">M2    </v>
          </cell>
          <cell r="D1193">
            <v>66.7</v>
          </cell>
        </row>
        <row r="1194">
          <cell r="A1194">
            <v>34675</v>
          </cell>
          <cell r="B1194" t="str">
            <v xml:space="preserve">CHAPA DE MDF CRU, E = 25 MM, DE *2,75 X 1,85* M                                                                                                                                                                                                                                                                                                                                                                                                                                                           </v>
          </cell>
          <cell r="C1194" t="str">
            <v xml:space="preserve">M2    </v>
          </cell>
          <cell r="D1194">
            <v>81.319999999999993</v>
          </cell>
        </row>
        <row r="1195">
          <cell r="A1195">
            <v>34676</v>
          </cell>
          <cell r="B1195" t="str">
            <v xml:space="preserve">CHAPA DE MDF CRU, E = 6 MM, DE *2,75 X 1,85* M                                                                                                                                                                                                                                                                                                                                                                                                                                                            </v>
          </cell>
          <cell r="C1195" t="str">
            <v xml:space="preserve">M2    </v>
          </cell>
          <cell r="D1195">
            <v>23.41</v>
          </cell>
        </row>
        <row r="1196">
          <cell r="A1196">
            <v>34677</v>
          </cell>
          <cell r="B1196" t="str">
            <v xml:space="preserve">CHAPA DE MDF CRU, E = 9 MM, DE *2,75 X 1,85* M                                                                                                                                                                                                                                                                                                                                                                                                                                                            </v>
          </cell>
          <cell r="C1196" t="str">
            <v xml:space="preserve">M2    </v>
          </cell>
          <cell r="D1196">
            <v>31.48</v>
          </cell>
        </row>
        <row r="1197">
          <cell r="A1197">
            <v>43126</v>
          </cell>
          <cell r="B1197" t="str">
            <v xml:space="preserve">CHAPA EM ACO GALVANIZADO PARA STEEL DECK, COM NERVURAS TRAPEZOIDAIS, LARGURA UTIL DE 915 MM E ESPESSURA DE 0,80 MM                                                                                                                                                                                                                                                                                                                                                                                        </v>
          </cell>
          <cell r="C1197" t="str">
            <v xml:space="preserve">M2    </v>
          </cell>
          <cell r="D1197">
            <v>132.54</v>
          </cell>
        </row>
        <row r="1198">
          <cell r="A1198">
            <v>43124</v>
          </cell>
          <cell r="B1198" t="str">
            <v xml:space="preserve">CHAPA EM ACO GALVANIZADO PARA STEEL DECK, COM NERVURAS TRAPEZOIDAIS, LARGURA UTIL DE 915 MM E ESPESSURA DE 0,95 MM                                                                                                                                                                                                                                                                                                                                                                                        </v>
          </cell>
          <cell r="C1198" t="str">
            <v xml:space="preserve">M2    </v>
          </cell>
          <cell r="D1198">
            <v>154.75</v>
          </cell>
        </row>
        <row r="1199">
          <cell r="A1199">
            <v>43125</v>
          </cell>
          <cell r="B1199" t="str">
            <v xml:space="preserve">CHAPA EM ACO GALVANIZADO PARA STEEL DECK, COM NERVURAS TRAPEZOIDAIS, LARGURA UTIL DE 915 MM E ESPESSURA DE 1,25 MM                                                                                                                                                                                                                                                                                                                                                                                        </v>
          </cell>
          <cell r="C1199" t="str">
            <v xml:space="preserve">M2    </v>
          </cell>
          <cell r="D1199">
            <v>200.7</v>
          </cell>
        </row>
        <row r="1200">
          <cell r="A1200">
            <v>40623</v>
          </cell>
          <cell r="B1200" t="str">
            <v xml:space="preserve">CHAPA PARA EMENDA DE VIGA, EM ACO GROSSO, QUALIDADE ESTRUTURAL, BITOLA 3/16 ", E= 4,75 MM, 4 FUROS, LARGURA 45 MM, COMPRIMENTO 500 MM                                                                                                                                                                                                                                                                                                                                                                     </v>
          </cell>
          <cell r="C1200" t="str">
            <v xml:space="preserve">PAR   </v>
          </cell>
          <cell r="D1200">
            <v>152.84</v>
          </cell>
        </row>
        <row r="1201">
          <cell r="A1201">
            <v>43701</v>
          </cell>
          <cell r="B1201" t="str">
            <v xml:space="preserve">CHAPA/BOBINA LISA EM ALUMINIO, LIGA 1.200 - H14, QUALQUER ESPESSURA, QUALQUER LARGURA                                                                                                                                                                                                                                                                                                                                                                                                                     </v>
          </cell>
          <cell r="C1201" t="str">
            <v xml:space="preserve">KG    </v>
          </cell>
          <cell r="D1201">
            <v>51.59</v>
          </cell>
        </row>
        <row r="1202">
          <cell r="A1202">
            <v>1345</v>
          </cell>
          <cell r="B1202" t="str">
            <v xml:space="preserve">CHAPA/PAINEL DE MADEIRA COMPENSADA PLASTIFICADA (MADEIRITE PLASTIFICADO) PARA FORMA DE CONCRETO, DE 2200 x 1100 MM, E = *17* MM                                                                                                                                                                                                                                                                                                                                                                           </v>
          </cell>
          <cell r="C1202" t="str">
            <v xml:space="preserve">M2    </v>
          </cell>
          <cell r="D1202">
            <v>113.83</v>
          </cell>
        </row>
        <row r="1203">
          <cell r="A1203">
            <v>1346</v>
          </cell>
          <cell r="B1203" t="str">
            <v xml:space="preserve">CHAPA/PAINEL DE MADEIRA COMPENSADA PLASTIFICADA (MADEIRITE PLASTIFICADO) PARA FORMA DE CONCRETO, DE 2200 x 1100 MM, E = 10 MM                                                                                                                                                                                                                                                                                                                                                                             </v>
          </cell>
          <cell r="C1203" t="str">
            <v xml:space="preserve">M2    </v>
          </cell>
          <cell r="D1203">
            <v>66.209999999999994</v>
          </cell>
        </row>
        <row r="1204">
          <cell r="A1204">
            <v>1347</v>
          </cell>
          <cell r="B1204" t="str">
            <v xml:space="preserve">CHAPA/PAINEL DE MADEIRA COMPENSADA PLASTIFICADA (MADEIRITE PLASTIFICADO) PARA FORMA DE CONCRETO, DE 2200 x 1100 MM, E = 12 MM                                                                                                                                                                                                                                                                                                                                                                             </v>
          </cell>
          <cell r="C1204" t="str">
            <v xml:space="preserve">M2    </v>
          </cell>
          <cell r="D1204">
            <v>82.04</v>
          </cell>
        </row>
        <row r="1205">
          <cell r="A1205">
            <v>43678</v>
          </cell>
          <cell r="B1205" t="str">
            <v xml:space="preserve">CHAPA/PAINEL DE MADEIRA COMPENSADA PLASTIFICADA (MADEIRITE PLASTIFICADO) PARA FORMA DE CONCRETO, DE 2200 X 1100 MM, E = 14 MM                                                                                                                                                                                                                                                                                                                                                                             </v>
          </cell>
          <cell r="C1205" t="str">
            <v xml:space="preserve">M2    </v>
          </cell>
          <cell r="D1205">
            <v>95.17</v>
          </cell>
        </row>
        <row r="1206">
          <cell r="A1206">
            <v>43680</v>
          </cell>
          <cell r="B1206" t="str">
            <v xml:space="preserve">CHAPA/PAINEL DE MADEIRA COMPENSADA PLASTIFICADA (MADEIRITE PLASTIFICADO) PARA FORMA DE CONCRETO, DE 2200 X 1100 MM, E = 20 MM                                                                                                                                                                                                                                                                                                                                                                             </v>
          </cell>
          <cell r="C1206" t="str">
            <v xml:space="preserve">M2    </v>
          </cell>
          <cell r="D1206">
            <v>137.1</v>
          </cell>
        </row>
        <row r="1207">
          <cell r="A1207">
            <v>43679</v>
          </cell>
          <cell r="B1207" t="str">
            <v xml:space="preserve">CHAPA/PAINEL DE MADEIRA COMPENSADA PLASTIFICADA (MADEIRITE PLASTIFICADO) PARA FORMA DE CONCRETO, DE 2200 X 1100 MM, E = 6 MM                                                                                                                                                                                                                                                                                                                                                                              </v>
          </cell>
          <cell r="C1207" t="str">
            <v xml:space="preserve">M2    </v>
          </cell>
          <cell r="D1207">
            <v>48.11</v>
          </cell>
        </row>
        <row r="1208">
          <cell r="A1208">
            <v>1355</v>
          </cell>
          <cell r="B1208" t="str">
            <v xml:space="preserve">CHAPA/PAINEL DE MADEIRA COMPENSADA RESINADA (MADEIRITE RESINADO ROSA) PARA FORMA DE CONCRETO, DE 2200 x 1100 MM, E = 14 MM                                                                                                                                                                                                                                                                                                                                                                                </v>
          </cell>
          <cell r="C1208" t="str">
            <v xml:space="preserve">M2    </v>
          </cell>
          <cell r="D1208">
            <v>54.75</v>
          </cell>
        </row>
        <row r="1209">
          <cell r="A1209">
            <v>1358</v>
          </cell>
          <cell r="B1209" t="str">
            <v xml:space="preserve">CHAPA/PAINEL DE MADEIRA COMPENSADA RESINADA (MADEIRITE RESINADO ROSA) PARA FORMA DE CONCRETO, DE 2200 x 1100 MM, E = 17 MM                                                                                                                                                                                                                                                                                                                                                                                </v>
          </cell>
          <cell r="C1209" t="str">
            <v xml:space="preserve">M2    </v>
          </cell>
          <cell r="D1209">
            <v>67.22</v>
          </cell>
        </row>
        <row r="1210">
          <cell r="A1210">
            <v>43681</v>
          </cell>
          <cell r="B1210" t="str">
            <v xml:space="preserve">CHAPA/PAINEL DE MADEIRA COMPENSADA RESINADA (MADEIRITE RESINADO ROSA) PARA FORMA DE CONCRETO, DE 2200 x 1100 MM, E = 8 A 12 MM                                                                                                                                                                                                                                                                                                                                                                            </v>
          </cell>
          <cell r="C1210" t="str">
            <v xml:space="preserve">M2    </v>
          </cell>
          <cell r="D1210">
            <v>42.35</v>
          </cell>
        </row>
        <row r="1211">
          <cell r="A1211">
            <v>43677</v>
          </cell>
          <cell r="B1211" t="str">
            <v xml:space="preserve">CHAPA/PAINEL DE MADEIRA COMPENSADA RESINADA (MADEIRITE RESINADO ROSA) PARA FORMA DE CONCRETO, DE 2200 X 1100 MM, E = 20 MM                                                                                                                                                                                                                                                                                                                                                                                </v>
          </cell>
          <cell r="C1211" t="str">
            <v xml:space="preserve">M2    </v>
          </cell>
          <cell r="D1211">
            <v>83.39</v>
          </cell>
        </row>
        <row r="1212">
          <cell r="A1212">
            <v>43682</v>
          </cell>
          <cell r="B1212" t="str">
            <v xml:space="preserve">CHAPA/PAINEL DE MADEIRA COMPENSADA RESINADA (MADEIRITE RESINADO ROSA) PARA FORMA DE CONCRETO, DE 2200 X 1100 MM, E = 6 MM                                                                                                                                                                                                                                                                                                                                                                                 </v>
          </cell>
          <cell r="C1212" t="str">
            <v xml:space="preserve">M2    </v>
          </cell>
          <cell r="D1212">
            <v>25.56</v>
          </cell>
        </row>
        <row r="1213">
          <cell r="A1213">
            <v>20971</v>
          </cell>
          <cell r="B1213" t="str">
            <v xml:space="preserve">CHAVE DUPLA PARA CONEXOES TIPO STORZ, ENGATE RAPIDO 1 1/2" X 2 1/2", EM LATAO, PARA INSTALACAO PREDIAL COMBATE A INCENDIO                                                                                                                                                                                                                                                                                                                                                                                 </v>
          </cell>
          <cell r="C1213" t="str">
            <v xml:space="preserve">UN    </v>
          </cell>
          <cell r="D1213">
            <v>14.99</v>
          </cell>
        </row>
        <row r="1214">
          <cell r="A1214">
            <v>13279</v>
          </cell>
          <cell r="B1214" t="str">
            <v xml:space="preserve">CHUMBADOR DE ACO TIPO PARABOLT, * 5/8" X 200* MM,  COM PORCA E ARRUELA                                                                                                                                                                                                                                                                                                                                                                                                                                    </v>
          </cell>
          <cell r="C1214" t="str">
            <v xml:space="preserve">KG    </v>
          </cell>
          <cell r="D1214">
            <v>22.28</v>
          </cell>
        </row>
        <row r="1215">
          <cell r="A1215">
            <v>11977</v>
          </cell>
          <cell r="B1215" t="str">
            <v xml:space="preserve">CHUMBADOR DE ACO, DIAMETRO 1/2", COMPRIMENTO 75 MM                                                                                                                                                                                                                                                                                                                                                                                                                                                        </v>
          </cell>
          <cell r="C1215" t="str">
            <v xml:space="preserve">UN    </v>
          </cell>
          <cell r="D1215">
            <v>11.54</v>
          </cell>
        </row>
        <row r="1216">
          <cell r="A1216">
            <v>11975</v>
          </cell>
          <cell r="B1216" t="str">
            <v xml:space="preserve">CHUMBADOR DE ACO, DIAMETRO 5/8", COMPRIMENTO 6", COM PORCA                                                                                                                                                                                                                                                                                                                                                                                                                                                </v>
          </cell>
          <cell r="C1216" t="str">
            <v xml:space="preserve">UN    </v>
          </cell>
          <cell r="D1216">
            <v>25.3</v>
          </cell>
        </row>
        <row r="1217">
          <cell r="A1217">
            <v>39746</v>
          </cell>
          <cell r="B1217" t="str">
            <v xml:space="preserve">CHUMBADOR DE ACO, 1" X 600 MM, PARA POSTES DE ACO COM BASE, INCLUSO PORCA E ARRUELA                                                                                                                                                                                                                                                                                                                                                                                                                       </v>
          </cell>
          <cell r="C1217" t="str">
            <v xml:space="preserve">UN    </v>
          </cell>
          <cell r="D1217">
            <v>281.57</v>
          </cell>
        </row>
        <row r="1218">
          <cell r="A1218">
            <v>11976</v>
          </cell>
          <cell r="B1218" t="str">
            <v xml:space="preserve">CHUMBADOR, DIAMETRO 1/4" COM PARAFUSO 1/4" X 40 MM                                                                                                                                                                                                                                                                                                                                                                                                                                                        </v>
          </cell>
          <cell r="C1218" t="str">
            <v xml:space="preserve">UN    </v>
          </cell>
          <cell r="D1218">
            <v>1.29</v>
          </cell>
        </row>
        <row r="1219">
          <cell r="A1219">
            <v>1368</v>
          </cell>
          <cell r="B1219" t="str">
            <v xml:space="preserve">CHUVEIRO COMUM EM PLASTICO BRANCO, COM CANO, 3 TEMPERATURAS, 5500 W (110/220 V)                                                                                                                                                                                                                                                                                                                                                                                                                           </v>
          </cell>
          <cell r="C1219" t="str">
            <v xml:space="preserve">UN    </v>
          </cell>
          <cell r="D1219">
            <v>84.45</v>
          </cell>
        </row>
        <row r="1220">
          <cell r="A1220">
            <v>1367</v>
          </cell>
          <cell r="B1220" t="str">
            <v xml:space="preserve">CHUVEIRO COMUM EM PLASTICO CROMADO, COM CANO, 4 TEMPERATURAS (110/220 V)                                                                                                                                                                                                                                                                                                                                                                                                                                  </v>
          </cell>
          <cell r="C1220" t="str">
            <v xml:space="preserve">UN    </v>
          </cell>
          <cell r="D1220">
            <v>273.17</v>
          </cell>
        </row>
        <row r="1221">
          <cell r="A1221">
            <v>41899</v>
          </cell>
          <cell r="B1221" t="str">
            <v xml:space="preserve">CIMENTO ASFALTICO DE PETROLEO A GRANEL (CAP) 50/70 (COLETADO CAIXA NA ANP ACRESCIDO DE ICMS)                                                                                                                                                                                                                                                                                                                                                                                                              </v>
          </cell>
          <cell r="C1221" t="str">
            <v xml:space="preserve">T     </v>
          </cell>
          <cell r="D1221">
            <v>6254.59</v>
          </cell>
        </row>
        <row r="1222">
          <cell r="A1222">
            <v>1380</v>
          </cell>
          <cell r="B1222" t="str">
            <v xml:space="preserve">CIMENTO BRANCO                                                                                                                                                                                                                                                                                                                                                                                                                                                                                            </v>
          </cell>
          <cell r="C1222" t="str">
            <v xml:space="preserve">KG    </v>
          </cell>
          <cell r="D1222">
            <v>2.64</v>
          </cell>
        </row>
        <row r="1223">
          <cell r="A1223">
            <v>1375</v>
          </cell>
          <cell r="B1223" t="str">
            <v xml:space="preserve">CIMENTO IMPERMEABILIZANTE DE PEGA ULTRARRAPIDA PARA TAMPONAMENTOS                                                                                                                                                                                                                                                                                                                                                                                                                                         </v>
          </cell>
          <cell r="C1223" t="str">
            <v xml:space="preserve">KG    </v>
          </cell>
          <cell r="D1223">
            <v>19.760000000000002</v>
          </cell>
        </row>
        <row r="1224">
          <cell r="A1224">
            <v>1379</v>
          </cell>
          <cell r="B1224" t="str">
            <v xml:space="preserve">CIMENTO PORTLAND COMPOSTO CP II-32                                                                                                                                                                                                                                                                                                                                                                                                                                                                        </v>
          </cell>
          <cell r="C1224" t="str">
            <v xml:space="preserve">KG    </v>
          </cell>
          <cell r="D1224">
            <v>0.84</v>
          </cell>
        </row>
        <row r="1225">
          <cell r="A1225">
            <v>13284</v>
          </cell>
          <cell r="B1225" t="str">
            <v xml:space="preserve">CIMENTO PORTLAND DE ALTO FORNO (AF) CP III-40                                                                                                                                                                                                                                                                                                                                                                                                                                                             </v>
          </cell>
          <cell r="C1225" t="str">
            <v xml:space="preserve">KG    </v>
          </cell>
          <cell r="D1225">
            <v>0.84</v>
          </cell>
        </row>
        <row r="1226">
          <cell r="A1226">
            <v>44528</v>
          </cell>
          <cell r="B1226" t="str">
            <v xml:space="preserve">CIMENTO PORTLAND ESTRUTURAL BRANCO  CPB-32                                                                                                                                                                                                                                                                                                                                                                                                                                                                </v>
          </cell>
          <cell r="C1226" t="str">
            <v xml:space="preserve">KG    </v>
          </cell>
          <cell r="D1226">
            <v>3.17</v>
          </cell>
        </row>
        <row r="1227">
          <cell r="A1227">
            <v>34753</v>
          </cell>
          <cell r="B1227" t="str">
            <v xml:space="preserve">CIMENTO PORTLAND POZOLANICO CP IV-32                                                                                                                                                                                                                                                                                                                                                                                                                                                                      </v>
          </cell>
          <cell r="C1227" t="str">
            <v xml:space="preserve">KG    </v>
          </cell>
          <cell r="D1227">
            <v>0.92</v>
          </cell>
        </row>
        <row r="1228">
          <cell r="A1228">
            <v>420</v>
          </cell>
          <cell r="B1228" t="str">
            <v xml:space="preserve">CINTA CIRCULAR EM ACO GALVANIZADO DE 150 MM DE DIAMETRO PARA FIXACAO DE CAIXA MEDICAO, INCLUI PARAFUSOS E PORCAS                                                                                                                                                                                                                                                                                                                                                                                          </v>
          </cell>
          <cell r="C1228" t="str">
            <v xml:space="preserve">UN    </v>
          </cell>
          <cell r="D1228">
            <v>38.97</v>
          </cell>
        </row>
        <row r="1229">
          <cell r="A1229">
            <v>12327</v>
          </cell>
          <cell r="B1229" t="str">
            <v xml:space="preserve">CINTA CIRCULAR EM ACO GALVANIZADO DE 210 MM DE DIAMETRO PARA INSTALACAO DE TRANSFORMADOR EM POSTE DE CONCRETO                                                                                                                                                                                                                                                                                                                                                                                             </v>
          </cell>
          <cell r="C1229" t="str">
            <v xml:space="preserve">UN    </v>
          </cell>
          <cell r="D1229">
            <v>46.43</v>
          </cell>
        </row>
        <row r="1230">
          <cell r="A1230">
            <v>36148</v>
          </cell>
          <cell r="B1230" t="str">
            <v xml:space="preserve">CINTURAO DE SEGURANCA TIPO PARAQUEDISTA, FIVELA EM ACO, AJUSTE NO SUSPENSARIO, CINTURA E PERNAS                                                                                                                                                                                                                                                                                                                                                                                                           </v>
          </cell>
          <cell r="C1230" t="str">
            <v xml:space="preserve">UN    </v>
          </cell>
          <cell r="D1230">
            <v>67.680000000000007</v>
          </cell>
        </row>
        <row r="1231">
          <cell r="A1231">
            <v>12329</v>
          </cell>
          <cell r="B1231" t="str">
            <v xml:space="preserve">COBRE ELETROLITICO EM BARRA OU CHAPA                                                                                                                                                                                                                                                                                                                                                                                                                                                                      </v>
          </cell>
          <cell r="C1231" t="str">
            <v xml:space="preserve">KG    </v>
          </cell>
          <cell r="D1231">
            <v>167.85</v>
          </cell>
        </row>
        <row r="1232">
          <cell r="A1232">
            <v>1339</v>
          </cell>
          <cell r="B1232" t="str">
            <v xml:space="preserve">COLA A BASE DE RESINA SINTETICA PARA CHAPA DE LAMINADO MELAMINICO                                                                                                                                                                                                                                                                                                                                                                                                                                         </v>
          </cell>
          <cell r="C1232" t="str">
            <v xml:space="preserve">KG    </v>
          </cell>
          <cell r="D1232">
            <v>46.99</v>
          </cell>
        </row>
        <row r="1233">
          <cell r="A1233">
            <v>44396</v>
          </cell>
          <cell r="B1233" t="str">
            <v xml:space="preserve">COLA BRANCA BASE PVA                                                                                                                                                                                                                                                                                                                                                                                                                                                                                      </v>
          </cell>
          <cell r="C1233" t="str">
            <v xml:space="preserve">KG    </v>
          </cell>
          <cell r="D1233">
            <v>19.47</v>
          </cell>
        </row>
        <row r="1234">
          <cell r="A1234">
            <v>44327</v>
          </cell>
          <cell r="B1234" t="str">
            <v xml:space="preserve">COLA PARA TUBOS E MANTAS ELASTOMERICAS, A BASE DE SOLVENTE                                                                                                                                                                                                                                                                                                                                                                                                                                                </v>
          </cell>
          <cell r="C1234" t="str">
            <v xml:space="preserve">L     </v>
          </cell>
          <cell r="D1234">
            <v>66.209999999999994</v>
          </cell>
        </row>
        <row r="1235">
          <cell r="A1235">
            <v>37418</v>
          </cell>
          <cell r="B1235" t="str">
            <v xml:space="preserve">COLAR DE TOMADA EM POLIPROPILENO, PP, COM PARAFUSOS, PARA PEAD, 63 X 1/2" - LIGACAO PREDIAL DE AGUA                                                                                                                                                                                                                                                                                                                                                                                                       </v>
          </cell>
          <cell r="C1235" t="str">
            <v xml:space="preserve">UN    </v>
          </cell>
          <cell r="D1235">
            <v>20.89</v>
          </cell>
        </row>
        <row r="1236">
          <cell r="A1236">
            <v>37419</v>
          </cell>
          <cell r="B1236" t="str">
            <v xml:space="preserve">COLAR DE TOMADA EM POLIPROPILENO, PP, COM PARAFUSOS, PARA PEAD, 63 X 3/4" - LIGACAO PREDIAL DE AGUA                                                                                                                                                                                                                                                                                                                                                                                                       </v>
          </cell>
          <cell r="C1236" t="str">
            <v xml:space="preserve">UN    </v>
          </cell>
          <cell r="D1236">
            <v>21.45</v>
          </cell>
        </row>
        <row r="1237">
          <cell r="A1237">
            <v>1427</v>
          </cell>
          <cell r="B1237" t="str">
            <v xml:space="preserve">COLAR TOMADA PVC, COM TRAVAS, SAIDA COM ROSCA, DE 110 MM X 1/2" OU 110 MM X 3/4", PARA LIGACAO PREDIAL DE AGUA                                                                                                                                                                                                                                                                                                                                                                                            </v>
          </cell>
          <cell r="C1237" t="str">
            <v xml:space="preserve">UN    </v>
          </cell>
          <cell r="D1237">
            <v>23.38</v>
          </cell>
        </row>
        <row r="1238">
          <cell r="A1238">
            <v>1402</v>
          </cell>
          <cell r="B1238" t="str">
            <v xml:space="preserve">COLAR TOMADA PVC, COM TRAVAS, SAIDA COM ROSCA, DE 32 MM X 1/2" OU 32 MM X 3/4", PARA LIGACAO PREDIAL DE AGUA                                                                                                                                                                                                                                                                                                                                                                                              </v>
          </cell>
          <cell r="C1238" t="str">
            <v xml:space="preserve">UN    </v>
          </cell>
          <cell r="D1238">
            <v>8.09</v>
          </cell>
        </row>
        <row r="1239">
          <cell r="A1239">
            <v>1420</v>
          </cell>
          <cell r="B1239" t="str">
            <v xml:space="preserve">COLAR TOMADA PVC, COM TRAVAS, SAIDA COM ROSCA, DE 40 MM X 1/2" OU 40 MM X 3/4", PARA LIGACAO PREDIAL DE AGUA                                                                                                                                                                                                                                                                                                                                                                                              </v>
          </cell>
          <cell r="C1239" t="str">
            <v xml:space="preserve">UN    </v>
          </cell>
          <cell r="D1239">
            <v>10.4</v>
          </cell>
        </row>
        <row r="1240">
          <cell r="A1240">
            <v>1419</v>
          </cell>
          <cell r="B1240" t="str">
            <v xml:space="preserve">COLAR TOMADA PVC, COM TRAVAS, SAIDA COM ROSCA, DE 50 MM X 1/2" OU 50 MM X 3/4", PARA LIGACAO PREDIAL DE AGUA                                                                                                                                                                                                                                                                                                                                                                                              </v>
          </cell>
          <cell r="C1240" t="str">
            <v xml:space="preserve">UN    </v>
          </cell>
          <cell r="D1240">
            <v>12.57</v>
          </cell>
        </row>
        <row r="1241">
          <cell r="A1241">
            <v>1414</v>
          </cell>
          <cell r="B1241" t="str">
            <v xml:space="preserve">COLAR TOMADA PVC, COM TRAVAS, SAIDA COM ROSCA, DE 60 MM X 1/2" OU 60 MM X 3/4", PARA LIGACAO PREDIAL DE AGUA                                                                                                                                                                                                                                                                                                                                                                                              </v>
          </cell>
          <cell r="C1241" t="str">
            <v xml:space="preserve">UN    </v>
          </cell>
          <cell r="D1241">
            <v>12.29</v>
          </cell>
        </row>
        <row r="1242">
          <cell r="A1242">
            <v>1413</v>
          </cell>
          <cell r="B1242" t="str">
            <v xml:space="preserve">COLAR TOMADA PVC, COM TRAVAS, SAIDA COM ROSCA, DE 75 MM X 1/2" OU 75 MM X 3/4", PARA LIGACAO PREDIAL DE AGUA                                                                                                                                                                                                                                                                                                                                                                                              </v>
          </cell>
          <cell r="C1242" t="str">
            <v xml:space="preserve">UN    </v>
          </cell>
          <cell r="D1242">
            <v>18.16</v>
          </cell>
        </row>
        <row r="1243">
          <cell r="A1243">
            <v>1412</v>
          </cell>
          <cell r="B1243" t="str">
            <v xml:space="preserve">COLAR TOMADA PVC, COM TRAVAS, SAIDA COM ROSCA, DE 85 MM X 1/2" OU 85 MM X 3/4", PARA LIGACAO PREDIAL DE AGUA                                                                                                                                                                                                                                                                                                                                                                                              </v>
          </cell>
          <cell r="C1243" t="str">
            <v xml:space="preserve">UN    </v>
          </cell>
          <cell r="D1243">
            <v>15.39</v>
          </cell>
        </row>
        <row r="1244">
          <cell r="A1244">
            <v>1411</v>
          </cell>
          <cell r="B1244" t="str">
            <v xml:space="preserve">COLAR TOMADA PVC, COM TRAVAS, SAIDA ROSCAVEL COM BUCHA DE LATAO, DE 110 MM X 1/2" OU 110 MM X 3/4", PARA LIGACAO PREDIAL DE AGUA                                                                                                                                                                                                                                                                                                                                                                          </v>
          </cell>
          <cell r="C1244" t="str">
            <v xml:space="preserve">UN    </v>
          </cell>
          <cell r="D1244">
            <v>27.99</v>
          </cell>
        </row>
        <row r="1245">
          <cell r="A1245">
            <v>1406</v>
          </cell>
          <cell r="B1245" t="str">
            <v xml:space="preserve">COLAR TOMADA PVC, COM TRAVAS, SAIDA ROSCAVEL COM BUCHA DE LATAO, DE 60 MM X 1/2" OU 60 MM X 3/4", PARA LIGACAO PREDIAL DE AGUA                                                                                                                                                                                                                                                                                                                                                                            </v>
          </cell>
          <cell r="C1245" t="str">
            <v xml:space="preserve">UN    </v>
          </cell>
          <cell r="D1245">
            <v>18.559999999999999</v>
          </cell>
        </row>
        <row r="1246">
          <cell r="A1246">
            <v>1407</v>
          </cell>
          <cell r="B1246" t="str">
            <v xml:space="preserve">COLAR TOMADA PVC, COM TRAVAS, SAIDA ROSCAVEL COM BUCHA DE LATAO, DE 75 MM X 1/2" OU 75 MM X 3/4", PARA LIGACAO PREDIAL DE AGUA                                                                                                                                                                                                                                                                                                                                                                            </v>
          </cell>
          <cell r="C1246" t="str">
            <v xml:space="preserve">UN    </v>
          </cell>
          <cell r="D1246">
            <v>23.15</v>
          </cell>
        </row>
        <row r="1247">
          <cell r="A1247">
            <v>1404</v>
          </cell>
          <cell r="B1247" t="str">
            <v xml:space="preserve">COLAR TOMADA PVC, COM TRAVAS, SAIDA ROSCAVEL COM BUCHA DE LATAO, DE 85 MM X 1/2" OU 85 MM X 3/4", PARA LIGACAO PREDIAL DE AGUA                                                                                                                                                                                                                                                                                                                                                                            </v>
          </cell>
          <cell r="C1247" t="str">
            <v xml:space="preserve">UN    </v>
          </cell>
          <cell r="D1247">
            <v>24.61</v>
          </cell>
        </row>
        <row r="1248">
          <cell r="A1248">
            <v>11281</v>
          </cell>
          <cell r="B1248" t="str">
            <v xml:space="preserve">COMPACTADOR DE SOLO A PERCUSSAO (SOQUETE), COM MOTOR GASOLINA DE 4 TEMPOS, PESO ENTRE 55 E 65 KG, FORCA DE IMPACTO DE 1.000 A 1.500 KGF, FREQUENCIA DE 600 A 700 GOLPES POR MINUTO, VELOCIDADE DE TRABALHO ENTRE 10 E 15 M/MIN, POTENCIA ENTRE 2,00 E 3,00 HP                                                                                                                                                                                                                                             </v>
          </cell>
          <cell r="C1248" t="str">
            <v xml:space="preserve">UN    </v>
          </cell>
          <cell r="D1248">
            <v>11549</v>
          </cell>
        </row>
        <row r="1249">
          <cell r="A1249">
            <v>1442</v>
          </cell>
          <cell r="B1249" t="str">
            <v xml:space="preserve">COMPACTADOR DE SOLO TIPO PLACA VIBRATORIA REVERSIVEL, A GASOLINA, 4 TEMPOS, PESO DE 125 A 150 KG, FORCA CENTRIFUGA DE 2500 A 2800 KGF, LARG. TRABALHO DE 400 A 450 MM, FREQ VIBRACAO DE 4300 A 4500 RPM, VELOC. TRABALHO DE 15 A 20 M/MIN, POT. DE 5,5 A 6,0 HP                                                                                                                                                                                                                                           </v>
          </cell>
          <cell r="C1249" t="str">
            <v xml:space="preserve">UN    </v>
          </cell>
          <cell r="D1249">
            <v>9695.2999999999993</v>
          </cell>
        </row>
        <row r="1250">
          <cell r="A1250">
            <v>13457</v>
          </cell>
          <cell r="B1250" t="str">
            <v xml:space="preserve">COMPACTADOR DE SOLO TIPO PLACA VIBRATORIA REVERSIVEL, A GASOLINA, 4 TEMPOS, PESO DE 150 A 175 KG, FORCA CENTRIFUGA DE 2800 A 3100 KGF, LARG. TRABALHO DE 450 A 520 MM, FREQ VIBRACAO DE 4000 A 4300 RPM, VELOC. TRABALHO DE 15 A 20 M/MIN, POT. DE 6,0 A 7,0 HP                                                                                                                                                                                                                                           </v>
          </cell>
          <cell r="C1250" t="str">
            <v xml:space="preserve">UN    </v>
          </cell>
          <cell r="D1250">
            <v>8368.83</v>
          </cell>
        </row>
        <row r="1251">
          <cell r="A1251">
            <v>40699</v>
          </cell>
          <cell r="B1251" t="str">
            <v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v>
          </cell>
          <cell r="C1251" t="str">
            <v xml:space="preserve">UN    </v>
          </cell>
          <cell r="D1251">
            <v>6469.43</v>
          </cell>
        </row>
        <row r="1252">
          <cell r="A1252">
            <v>40701</v>
          </cell>
          <cell r="B1252" t="str">
            <v xml:space="preserve">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                                                                                                                                                                                           </v>
          </cell>
          <cell r="C1252" t="str">
            <v xml:space="preserve">UN    </v>
          </cell>
          <cell r="D1252">
            <v>114388.4</v>
          </cell>
        </row>
        <row r="1253">
          <cell r="A1253">
            <v>40700</v>
          </cell>
          <cell r="B1253" t="str">
            <v xml:space="preserve">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                                                                                                                                                                                    </v>
          </cell>
          <cell r="C1253" t="str">
            <v xml:space="preserve">UN    </v>
          </cell>
          <cell r="D1253">
            <v>15059.99</v>
          </cell>
        </row>
        <row r="1254">
          <cell r="A1254">
            <v>13458</v>
          </cell>
          <cell r="B1254" t="str">
            <v xml:space="preserve">COMPACTADOR DE SOLOS DE PERCURSAO (SOQUETE) COM MOTOR A GASOLINA 4 TEMPOS DE 4 HP (4 CV)                                                                                                                                                                                                                                                                                                                                                                                                                  </v>
          </cell>
          <cell r="C1254" t="str">
            <v xml:space="preserve">UN    </v>
          </cell>
          <cell r="D1254">
            <v>14310.71</v>
          </cell>
        </row>
        <row r="1255">
          <cell r="A1255">
            <v>11134</v>
          </cell>
          <cell r="B1255" t="str">
            <v xml:space="preserve">COMPENSADO NAVAL - CHAPA/PAINEL EM MADEIRA COMPENSADA PRENSADA, DE 2200 X 1600 MM, E = 10 MM                                                                                                                                                                                                                                                                                                                                                                                                              </v>
          </cell>
          <cell r="C1255" t="str">
            <v xml:space="preserve">M2    </v>
          </cell>
          <cell r="D1255">
            <v>94.33</v>
          </cell>
        </row>
        <row r="1256">
          <cell r="A1256">
            <v>11135</v>
          </cell>
          <cell r="B1256" t="str">
            <v xml:space="preserve">COMPENSADO NAVAL - CHAPA/PAINEL EM MADEIRA COMPENSADA PRENSADA, DE 2200 X 1600 MM, E = 12 MM                                                                                                                                                                                                                                                                                                                                                                                                              </v>
          </cell>
          <cell r="C1256" t="str">
            <v xml:space="preserve">M2    </v>
          </cell>
          <cell r="D1256">
            <v>101.84</v>
          </cell>
        </row>
        <row r="1257">
          <cell r="A1257">
            <v>11136</v>
          </cell>
          <cell r="B1257" t="str">
            <v xml:space="preserve">COMPENSADO NAVAL - CHAPA/PAINEL EM MADEIRA COMPENSADA PRENSADA, DE 2200 X 1600 MM, E = 15 MM                                                                                                                                                                                                                                                                                                                                                                                                              </v>
          </cell>
          <cell r="C1257" t="str">
            <v xml:space="preserve">M2    </v>
          </cell>
          <cell r="D1257">
            <v>116.61</v>
          </cell>
        </row>
        <row r="1258">
          <cell r="A1258">
            <v>34743</v>
          </cell>
          <cell r="B1258" t="str">
            <v xml:space="preserve">COMPENSADO NAVAL - CHAPA/PAINEL EM MADEIRA COMPENSADA PRENSADA, DE 2200 X 1600 MM, E = 18 MM                                                                                                                                                                                                                                                                                                                                                                                                              </v>
          </cell>
          <cell r="C1258" t="str">
            <v xml:space="preserve">M2    </v>
          </cell>
          <cell r="D1258">
            <v>140.69999999999999</v>
          </cell>
        </row>
        <row r="1259">
          <cell r="A1259">
            <v>11137</v>
          </cell>
          <cell r="B1259" t="str">
            <v xml:space="preserve">COMPENSADO NAVAL - CHAPA/PAINEL EM MADEIRA COMPENSADA PRENSADA, DE 2200 X 1600 MM, E = 20 MM                                                                                                                                                                                                                                                                                                                                                                                                              </v>
          </cell>
          <cell r="C1259" t="str">
            <v xml:space="preserve">M2    </v>
          </cell>
          <cell r="D1259">
            <v>159.81</v>
          </cell>
        </row>
        <row r="1260">
          <cell r="A1260">
            <v>34745</v>
          </cell>
          <cell r="B1260" t="str">
            <v xml:space="preserve">COMPENSADO NAVAL - CHAPA/PAINEL EM MADEIRA COMPENSADA PRENSADA, DE 2200 X 1600 MM, E = 25 MM                                                                                                                                                                                                                                                                                                                                                                                                              </v>
          </cell>
          <cell r="C1260" t="str">
            <v xml:space="preserve">M2    </v>
          </cell>
          <cell r="D1260">
            <v>190.04</v>
          </cell>
        </row>
        <row r="1261">
          <cell r="A1261">
            <v>34746</v>
          </cell>
          <cell r="B1261" t="str">
            <v xml:space="preserve">COMPENSADO NAVAL - CHAPA/PAINEL EM MADEIRA COMPENSADA PRENSADA, DE 2200 X 1600 MM, E = 4 MM                                                                                                                                                                                                                                                                                                                                                                                                               </v>
          </cell>
          <cell r="C1261" t="str">
            <v xml:space="preserve">M2    </v>
          </cell>
          <cell r="D1261">
            <v>51.83</v>
          </cell>
        </row>
        <row r="1262">
          <cell r="A1262">
            <v>1360</v>
          </cell>
          <cell r="B1262" t="str">
            <v xml:space="preserve">COMPENSADO NAVAL - CHAPA/PAINEL EM MADEIRA COMPENSADA PRENSADA, DE 2200 X 1600 MM, E = 6 MM                                                                                                                                                                                                                                                                                                                                                                                                               </v>
          </cell>
          <cell r="C1262" t="str">
            <v xml:space="preserve">M2    </v>
          </cell>
          <cell r="D1262">
            <v>60.46</v>
          </cell>
        </row>
        <row r="1263">
          <cell r="A1263">
            <v>36524</v>
          </cell>
          <cell r="B1263" t="str">
            <v xml:space="preserve">COMPRESSOR DE AR ESTACIONARIO, VAZAO 620 PCM, PRESSAO EFETIVA DE TRABALHO 109 PSI, MOTOR ELETRICO, POTENCIA 127 CV                                                                                                                                                                                                                                                                                                                                                                                        </v>
          </cell>
          <cell r="C1263" t="str">
            <v xml:space="preserve">UN    </v>
          </cell>
          <cell r="D1263">
            <v>159225.34</v>
          </cell>
        </row>
        <row r="1264">
          <cell r="A1264">
            <v>36526</v>
          </cell>
          <cell r="B1264" t="str">
            <v xml:space="preserve">COMPRESSOR DE AR REBOCAVEL VAZAO 400 PCM, PRESSAO EFETIVA DE TRABALHO 102 PSI, MOTOR DIESEL, POTENCIA 110 CV                                                                                                                                                                                                                                                                                                                                                                                              </v>
          </cell>
          <cell r="C1264" t="str">
            <v xml:space="preserve">UN    </v>
          </cell>
          <cell r="D1264">
            <v>128310.26</v>
          </cell>
        </row>
        <row r="1265">
          <cell r="A1265">
            <v>36523</v>
          </cell>
          <cell r="B1265" t="str">
            <v xml:space="preserve">COMPRESSOR DE AR REBOCAVEL VAZAO 748 PCM, PRESSAO EFETIVA DE TRABALHO 102 PSI, MOTOR DIESEL, POTENCIA 210 CV                                                                                                                                                                                                                                                                                                                                                                                              </v>
          </cell>
          <cell r="C1265" t="str">
            <v xml:space="preserve">UN    </v>
          </cell>
          <cell r="D1265">
            <v>274694.96000000002</v>
          </cell>
        </row>
        <row r="1266">
          <cell r="A1266">
            <v>36527</v>
          </cell>
          <cell r="B1266" t="str">
            <v xml:space="preserve">COMPRESSOR DE AR REBOCAVEL VAZAO 860 PCM, PRESSAO EFETIVA DE TRABALHO 102 PSI, MOTOR DIESEL, POTENCIA 250 CV                                                                                                                                                                                                                                                                                                                                                                                              </v>
          </cell>
          <cell r="C1266" t="str">
            <v xml:space="preserve">UN    </v>
          </cell>
          <cell r="D1266">
            <v>298375.3</v>
          </cell>
        </row>
        <row r="1267">
          <cell r="A1267">
            <v>13803</v>
          </cell>
          <cell r="B1267" t="str">
            <v xml:space="preserve">COMPRESSOR DE AR REBOCAVEL, VAZAO *89* PCM, PRESSAO EFETIVA DE TRABALHO *102* PSI, MOTOR DIESEL, POTENCIA *20* CV                                                                                                                                                                                                                                                                                                                                                                                         </v>
          </cell>
          <cell r="C1267" t="str">
            <v xml:space="preserve">UN    </v>
          </cell>
          <cell r="D1267">
            <v>107889.91</v>
          </cell>
        </row>
        <row r="1268">
          <cell r="A1268">
            <v>38642</v>
          </cell>
          <cell r="B1268" t="str">
            <v xml:space="preserve">COMPRESSOR DE AR REBOCAVEL, VAZAO 152 PCM, PRESSAO EFETIVA DE TRABALHO 102 PSI, MOTOR DIESEL, POTENCIA 31,5 KW                                                                                                                                                                                                                                                                                                                                                                                            </v>
          </cell>
          <cell r="C1268" t="str">
            <v xml:space="preserve">UN    </v>
          </cell>
          <cell r="D1268">
            <v>69469.42</v>
          </cell>
        </row>
        <row r="1269">
          <cell r="A1269">
            <v>36522</v>
          </cell>
          <cell r="B1269" t="str">
            <v xml:space="preserve">COMPRESSOR DE AR REBOCAVEL, VAZAO 189 PCM, PRESSAO EFETIVA DE TRABALHO 102 PSI, MOTOR DIESEL, POTENCIA 63 CV                                                                                                                                                                                                                                                                                                                                                                                              </v>
          </cell>
          <cell r="C1269" t="str">
            <v xml:space="preserve">UN    </v>
          </cell>
          <cell r="D1269">
            <v>80792.11</v>
          </cell>
        </row>
        <row r="1270">
          <cell r="A1270">
            <v>36525</v>
          </cell>
          <cell r="B1270" t="str">
            <v xml:space="preserve">COMPRESSOR DE AR REBOCAVEL, VAZAO 250 PCM, PRESSAO EFETIVA DE TRABALHO 102 PSI, MOTOR DIESEL, POTENCIA 81 CV                                                                                                                                                                                                                                                                                                                                                                                              </v>
          </cell>
          <cell r="C1270" t="str">
            <v xml:space="preserve">UN    </v>
          </cell>
          <cell r="D1270">
            <v>108199.51</v>
          </cell>
        </row>
        <row r="1271">
          <cell r="A1271">
            <v>34348</v>
          </cell>
          <cell r="B1271" t="str">
            <v xml:space="preserve">CONCERTINA CLIPADA (DUPLA) EM ACO GALVANIZADO DE ALTA RESISTENCIA, COM ESPIRAL DE 300 MM, D = 2,76 MM                                                                                                                                                                                                                                                                                                                                                                                                     </v>
          </cell>
          <cell r="C1271" t="str">
            <v xml:space="preserve">M     </v>
          </cell>
          <cell r="D1271">
            <v>23.04</v>
          </cell>
        </row>
        <row r="1272">
          <cell r="A1272">
            <v>34347</v>
          </cell>
          <cell r="B1272" t="str">
            <v xml:space="preserve">CONCERTINA SIMPLES EM ACO GALVANIZADO DE ALTA RESISTENCIA, COM ESPIRAL DE 300 MM, D = 2,76 MM                                                                                                                                                                                                                                                                                                                                                                                                             </v>
          </cell>
          <cell r="C1272" t="str">
            <v xml:space="preserve">M     </v>
          </cell>
          <cell r="D1272">
            <v>16.47</v>
          </cell>
        </row>
        <row r="1273">
          <cell r="A1273">
            <v>11146</v>
          </cell>
          <cell r="B1273" t="str">
            <v xml:space="preserve">CONCRETO AUTOADENSAVEL (CAA) CLASSE DE RESISTENCIA C15, ESPALHAMENTO SF2, INCLUI SERVICO DE BOMBEAMENTO (NBR 15823)                                                                                                                                                                                                                                                                                                                                                                                       </v>
          </cell>
          <cell r="C1273" t="str">
            <v xml:space="preserve">M3    </v>
          </cell>
          <cell r="D1273">
            <v>647.02</v>
          </cell>
        </row>
        <row r="1274">
          <cell r="A1274">
            <v>11147</v>
          </cell>
          <cell r="B1274" t="str">
            <v xml:space="preserve">CONCRETO AUTOADENSAVEL (CAA) CLASSE DE RESISTENCIA C20, ESPALHAMENTO SF2, INCLUI SERVICO DE BOMBEAMENTO (NBR 15823)                                                                                                                                                                                                                                                                                                                                                                                       </v>
          </cell>
          <cell r="C1274" t="str">
            <v xml:space="preserve">M3    </v>
          </cell>
          <cell r="D1274">
            <v>672.34</v>
          </cell>
        </row>
        <row r="1275">
          <cell r="A1275">
            <v>34872</v>
          </cell>
          <cell r="B1275" t="str">
            <v xml:space="preserve">CONCRETO AUTOADENSAVEL (CAA) CLASSE DE RESISTENCIA C25, ESPALHAMENTO SF2, INCLUI SERVICO DE BOMBEAMENTO (NBR 15823)                                                                                                                                                                                                                                                                                                                                                                                       </v>
          </cell>
          <cell r="C1275" t="str">
            <v xml:space="preserve">M3    </v>
          </cell>
          <cell r="D1275">
            <v>679.89</v>
          </cell>
        </row>
        <row r="1276">
          <cell r="A1276">
            <v>34491</v>
          </cell>
          <cell r="B1276" t="str">
            <v xml:space="preserve">CONCRETO AUTOADENSAVEL (CAA) CLASSE DE RESISTENCIA C30, ESPALHAMENTO SF2, INCLUI SERVICO DE BOMBEAMENTO (NBR 15823)                                                                                                                                                                                                                                                                                                                                                                                       </v>
          </cell>
          <cell r="C1276" t="str">
            <v xml:space="preserve">M3    </v>
          </cell>
          <cell r="D1276">
            <v>699.59</v>
          </cell>
        </row>
        <row r="1277">
          <cell r="A1277">
            <v>34770</v>
          </cell>
          <cell r="B1277" t="str">
            <v xml:space="preserve">CONCRETO BETUMINOSO USINADO A QUENTE (CBUQ) PARA PAVIMENTACAO ASFALTICA, PADRAO DNIT, FAIXA C, COM CAP 30/45 - AQUISICAO POSTO USINA                                                                                                                                                                                                                                                                                                                                                                      </v>
          </cell>
          <cell r="C1277" t="str">
            <v xml:space="preserve">T     </v>
          </cell>
          <cell r="D1277">
            <v>494.97</v>
          </cell>
        </row>
        <row r="1278">
          <cell r="A1278">
            <v>1518</v>
          </cell>
          <cell r="B1278" t="str">
            <v xml:space="preserve">CONCRETO BETUMINOSO USINADO A QUENTE (CBUQ) PARA PAVIMENTACAO ASFALTICA, PADRAO DNIT, FAIXA C, COM CAP 50/70 - AQUISICAO POSTO USINA                                                                                                                                                                                                                                                                                                                                                                      </v>
          </cell>
          <cell r="C1278" t="str">
            <v xml:space="preserve">T     </v>
          </cell>
          <cell r="D1278">
            <v>504.62</v>
          </cell>
        </row>
        <row r="1279">
          <cell r="A1279">
            <v>41965</v>
          </cell>
          <cell r="B1279" t="str">
            <v xml:space="preserve">CONCRETO BETUMINOSO USINADO A QUENTE (CBUQ) PARA PAVIMENTACAO ASFALTICA, PADRAO DNIT, PARA BINDER, COM CAP 50/70 - AQUISICAO POSTO USINA                                                                                                                                                                                                                                                                                                                                                                  </v>
          </cell>
          <cell r="C1279" t="str">
            <v xml:space="preserve">T     </v>
          </cell>
          <cell r="D1279">
            <v>442.47</v>
          </cell>
        </row>
        <row r="1280">
          <cell r="A1280">
            <v>34492</v>
          </cell>
          <cell r="B1280" t="str">
            <v xml:space="preserve">CONCRETO USINADO BOMBEAVEL, CLASSE DE RESISTENCIA C20, COM BRITA 0 E 1, SLUMP = 100 +/- 20 MM, EXCLUI SERVICO DE BOMBEAMENTO (NBR 8953)                                                                                                                                                                                                                                                                                                                                                                   </v>
          </cell>
          <cell r="C1280" t="str">
            <v xml:space="preserve">M3    </v>
          </cell>
          <cell r="D1280">
            <v>575</v>
          </cell>
        </row>
        <row r="1281">
          <cell r="A1281">
            <v>1524</v>
          </cell>
          <cell r="B1281" t="str">
            <v xml:space="preserve">CONCRETO USINADO BOMBEAVEL, CLASSE DE RESISTENCIA C20, COM BRITA 0 E 1, SLUMP = 100 +/- 20 MM, INCLUI SERVICO DE BOMBEAMENTO (NBR 8953)                                                                                                                                                                                                                                                                                                                                                                   </v>
          </cell>
          <cell r="C1281" t="str">
            <v xml:space="preserve">M3    </v>
          </cell>
          <cell r="D1281">
            <v>620.76</v>
          </cell>
        </row>
        <row r="1282">
          <cell r="A1282">
            <v>38404</v>
          </cell>
          <cell r="B1282" t="str">
            <v xml:space="preserve">CONCRETO USINADO BOMBEAVEL, CLASSE DE RESISTENCIA C20, COM BRITA 0 E 1, SLUMP = 130 +/- 20 MM, EXCLUI SERVICO DE BOMBEAMENTO (NBR 8953)                                                                                                                                                                                                                                                                                                                                                                   </v>
          </cell>
          <cell r="C1282" t="str">
            <v xml:space="preserve">M3    </v>
          </cell>
          <cell r="D1282">
            <v>595.59</v>
          </cell>
        </row>
        <row r="1283">
          <cell r="A1283">
            <v>39849</v>
          </cell>
          <cell r="B1283" t="str">
            <v xml:space="preserve">CONCRETO USINADO BOMBEAVEL, CLASSE DE RESISTENCIA C20, COM BRITA 0 E 1, SLUMP = 190 +/- 20 MM, INCLUI SERVICO DE BOMBEAMENTO (NBR 8953)                                                                                                                                                                                                                                                                                                                                                                   </v>
          </cell>
          <cell r="C1283" t="str">
            <v xml:space="preserve">M3    </v>
          </cell>
          <cell r="D1283">
            <v>682.54</v>
          </cell>
        </row>
        <row r="1284">
          <cell r="A1284">
            <v>38464</v>
          </cell>
          <cell r="B1284" t="str">
            <v xml:space="preserve">CONCRETO USINADO BOMBEAVEL, CLASSE DE RESISTENCIA C20, COM BRITA 0, SLUMP = 220 +/- 20 MM, INCLUI SERVICO DE BOMBEAMENTO (NBR 8953)                                                                                                                                                                                                                                                                                                                                                                       </v>
          </cell>
          <cell r="C1284" t="str">
            <v xml:space="preserve">M3    </v>
          </cell>
          <cell r="D1284">
            <v>692.45</v>
          </cell>
        </row>
        <row r="1285">
          <cell r="A1285">
            <v>34493</v>
          </cell>
          <cell r="B1285" t="str">
            <v xml:space="preserve">CONCRETO USINADO BOMBEAVEL, CLASSE DE RESISTENCIA C25, COM BRITA 0 E 1, SLUMP = 100 +/- 20 MM, EXCLUI SERVICO DE BOMBEAMENTO (NBR 8953)                                                                                                                                                                                                                                                                                                                                                                   </v>
          </cell>
          <cell r="C1285" t="str">
            <v xml:space="preserve">M3    </v>
          </cell>
          <cell r="D1285">
            <v>591.20000000000005</v>
          </cell>
        </row>
        <row r="1286">
          <cell r="A1286">
            <v>1527</v>
          </cell>
          <cell r="B1286" t="str">
            <v xml:space="preserve">CONCRETO USINADO BOMBEAVEL, CLASSE DE RESISTENCIA C25, COM BRITA 0 E 1, SLUMP = 100 +/- 20 MM, INCLUI SERVICO DE BOMBEAMENTO (NBR 8953)                                                                                                                                                                                                                                                                                                                                                                   </v>
          </cell>
          <cell r="C1286" t="str">
            <v xml:space="preserve">M3    </v>
          </cell>
          <cell r="D1286">
            <v>640.47</v>
          </cell>
        </row>
        <row r="1287">
          <cell r="A1287">
            <v>38405</v>
          </cell>
          <cell r="B1287" t="str">
            <v xml:space="preserve">CONCRETO USINADO BOMBEAVEL, CLASSE DE RESISTENCIA C25, COM BRITA 0 E 1, SLUMP = 130 +/- 20 MM, EXCLUI SERVICO DE BOMBEAMENTO (NBR 8953)                                                                                                                                                                                                                                                                                                                                                                   </v>
          </cell>
          <cell r="C1287" t="str">
            <v xml:space="preserve">M3    </v>
          </cell>
          <cell r="D1287">
            <v>613.95000000000005</v>
          </cell>
        </row>
        <row r="1288">
          <cell r="A1288">
            <v>38408</v>
          </cell>
          <cell r="B1288" t="str">
            <v xml:space="preserve">CONCRETO USINADO BOMBEAVEL, CLASSE DE RESISTENCIA C25, COM BRITA 0 E 1, SLUMP = 190 +/- 20 MM, EXCLUI SERVICO DE BOMBEAMENTO (NBR 8953)                                                                                                                                                                                                                                                                                                                                                                   </v>
          </cell>
          <cell r="C1288" t="str">
            <v xml:space="preserve">M3    </v>
          </cell>
          <cell r="D1288">
            <v>679.59</v>
          </cell>
        </row>
        <row r="1289">
          <cell r="A1289">
            <v>34494</v>
          </cell>
          <cell r="B1289" t="str">
            <v xml:space="preserve">CONCRETO USINADO BOMBEAVEL, CLASSE DE RESISTENCIA C30, COM BRITA 0 E 1, SLUMP = 100 +/- 20 MM, EXCLUI SERVICO DE BOMBEAMENTO (NBR 8953)                                                                                                                                                                                                                                                                                                                                                                   </v>
          </cell>
          <cell r="C1289" t="str">
            <v xml:space="preserve">M3    </v>
          </cell>
          <cell r="D1289">
            <v>610.91</v>
          </cell>
        </row>
        <row r="1290">
          <cell r="A1290">
            <v>1525</v>
          </cell>
          <cell r="B1290" t="str">
            <v xml:space="preserve">CONCRETO USINADO BOMBEAVEL, CLASSE DE RESISTENCIA C30, COM BRITA 0 E 1, SLUMP = 100 +/- 20 MM, INCLUI SERVICO DE BOMBEAMENTO (NBR 8953)                                                                                                                                                                                                                                                                                                                                                                   </v>
          </cell>
          <cell r="C1290" t="str">
            <v xml:space="preserve">M3    </v>
          </cell>
          <cell r="D1290">
            <v>660.18</v>
          </cell>
        </row>
        <row r="1291">
          <cell r="A1291">
            <v>38406</v>
          </cell>
          <cell r="B1291" t="str">
            <v xml:space="preserve">CONCRETO USINADO BOMBEAVEL, CLASSE DE RESISTENCIA C30, COM BRITA 0 E 1, SLUMP = 130 +/- 20 MM, EXCLUI SERVICO DE BOMBEAMENTO (NBR 8953)                                                                                                                                                                                                                                                                                                                                                                   </v>
          </cell>
          <cell r="C1291" t="str">
            <v xml:space="preserve">M3    </v>
          </cell>
          <cell r="D1291">
            <v>648.29999999999995</v>
          </cell>
        </row>
        <row r="1292">
          <cell r="A1292">
            <v>38409</v>
          </cell>
          <cell r="B1292" t="str">
            <v xml:space="preserve">CONCRETO USINADO BOMBEAVEL, CLASSE DE RESISTENCIA C30, COM BRITA 0 E 1, SLUMP = 190 +/- 20 MM, EXCLUI SERVICO DE BOMBEAMENTO (NBR 8953)                                                                                                                                                                                                                                                                                                                                                                   </v>
          </cell>
          <cell r="C1292" t="str">
            <v xml:space="preserve">M3    </v>
          </cell>
          <cell r="D1292">
            <v>684.22</v>
          </cell>
        </row>
        <row r="1293">
          <cell r="A1293">
            <v>43360</v>
          </cell>
          <cell r="B1293" t="str">
            <v xml:space="preserve">CONCRETO USINADO BOMBEAVEL, CLASSE DE RESISTENCIA C30, COM BRITA 0 E 1, SLUMP = 220 +/- 30 MM, EXCLUI SERVICO DE BOMBEAMENTO (NBR 8953)                                                                                                                                                                                                                                                                                                                                                                   </v>
          </cell>
          <cell r="C1293" t="str">
            <v xml:space="preserve">M3    </v>
          </cell>
          <cell r="D1293">
            <v>713.45</v>
          </cell>
        </row>
        <row r="1294">
          <cell r="A1294">
            <v>34495</v>
          </cell>
          <cell r="B1294" t="str">
            <v xml:space="preserve">CONCRETO USINADO BOMBEAVEL, CLASSE DE RESISTENCIA C35, COM BRITA 0 E 1, SLUMP = 100 +/- 20 MM, EXCLUI SERVICO DE BOMBEAMENTO (NBR 8953)                                                                                                                                                                                                                                                                                                                                                                   </v>
          </cell>
          <cell r="C1294" t="str">
            <v xml:space="preserve">M3    </v>
          </cell>
          <cell r="D1294">
            <v>630.62</v>
          </cell>
        </row>
        <row r="1295">
          <cell r="A1295">
            <v>11145</v>
          </cell>
          <cell r="B1295" t="str">
            <v xml:space="preserve">CONCRETO USINADO BOMBEAVEL, CLASSE DE RESISTENCIA C35, COM BRITA 0 E 1, SLUMP = 100 +/- 20 MM, INCLUI SERVICO DE BOMBEAMENTO (NBR 8953)                                                                                                                                                                                                                                                                                                                                                                   </v>
          </cell>
          <cell r="C1295" t="str">
            <v xml:space="preserve">M3    </v>
          </cell>
          <cell r="D1295">
            <v>679.89</v>
          </cell>
        </row>
        <row r="1296">
          <cell r="A1296">
            <v>34496</v>
          </cell>
          <cell r="B1296" t="str">
            <v xml:space="preserve">CONCRETO USINADO BOMBEAVEL, CLASSE DE RESISTENCIA C40, COM BRITA 0 E 1, SLUMP = 100 +/- 20 MM, EXCLUI SERVICO DE BOMBEAMENTO (NBR 8953)                                                                                                                                                                                                                                                                                                                                                                   </v>
          </cell>
          <cell r="C1296" t="str">
            <v xml:space="preserve">M3    </v>
          </cell>
          <cell r="D1296">
            <v>657.84</v>
          </cell>
        </row>
        <row r="1297">
          <cell r="A1297">
            <v>34479</v>
          </cell>
          <cell r="B1297" t="str">
            <v xml:space="preserve">CONCRETO USINADO BOMBEAVEL, CLASSE DE RESISTENCIA C40, COM BRITA 0 E 1, SLUMP = 100 +/- 20 MM, INCLUI SERVICO DE BOMBEAMENTO (NBR 8953)                                                                                                                                                                                                                                                                                                                                                                   </v>
          </cell>
          <cell r="C1297" t="str">
            <v xml:space="preserve">M3    </v>
          </cell>
          <cell r="D1297">
            <v>699.59</v>
          </cell>
        </row>
        <row r="1298">
          <cell r="A1298">
            <v>34481</v>
          </cell>
          <cell r="B1298" t="str">
            <v xml:space="preserve">CONCRETO USINADO BOMBEAVEL, CLASSE DE RESISTENCIA C45, COM BRITA 0 E 1, SLUMP = 100 +/- 20 MM, INCLUI SERVICO DE BOMBEAMENTO (NBR 8953)                                                                                                                                                                                                                                                                                                                                                                   </v>
          </cell>
          <cell r="C1298" t="str">
            <v xml:space="preserve">M3    </v>
          </cell>
          <cell r="D1298">
            <v>730.99</v>
          </cell>
        </row>
        <row r="1299">
          <cell r="A1299">
            <v>34483</v>
          </cell>
          <cell r="B1299" t="str">
            <v xml:space="preserve">CONCRETO USINADO BOMBEAVEL, CLASSE DE RESISTENCIA C50, COM BRITA 0 E 1, SLUMP = 100 +/- 20 MM, INCLUI SERVICO DE BOMBEAMENTO (NBR 8953)                                                                                                                                                                                                                                                                                                                                                                   </v>
          </cell>
          <cell r="C1299" t="str">
            <v xml:space="preserve">M3    </v>
          </cell>
          <cell r="D1299">
            <v>781.01</v>
          </cell>
        </row>
        <row r="1300">
          <cell r="A1300">
            <v>34485</v>
          </cell>
          <cell r="B1300" t="str">
            <v xml:space="preserve">CONCRETO USINADO BOMBEAVEL, CLASSE DE RESISTENCIA C60, COM BRITA 0 E 1, SLUMP = 100 +/- 20 MM, INCLUI SERVICO DE BOMBEAMENTO (NBR 8953)                                                                                                                                                                                                                                                                                                                                                                   </v>
          </cell>
          <cell r="C1300" t="str">
            <v xml:space="preserve">M3    </v>
          </cell>
          <cell r="D1300">
            <v>835.2</v>
          </cell>
        </row>
        <row r="1301">
          <cell r="A1301">
            <v>14041</v>
          </cell>
          <cell r="B1301" t="str">
            <v xml:space="preserve">CONCRETO USINADO CONVENCIONAL (NAO BOMBEAVEL) CLASSE DE RESISTENCIA C10, COM BRITA 1 E 2, SLUMP = 80 MM +/- 10 MM (NBR 8953)                                                                                                                                                                                                                                                                                                                                                                              </v>
          </cell>
          <cell r="C1301" t="str">
            <v xml:space="preserve">M3    </v>
          </cell>
          <cell r="D1301">
            <v>542.91999999999996</v>
          </cell>
        </row>
        <row r="1302">
          <cell r="A1302">
            <v>1523</v>
          </cell>
          <cell r="B1302" t="str">
            <v xml:space="preserve">CONCRETO USINADO CONVENCIONAL (NAO BOMBEAVEL) CLASSE DE RESISTENCIA C15, COM BRITA 1 E 2, SLUMP = 80 MM +/- 10 MM (NBR 8953)                                                                                                                                                                                                                                                                                                                                                                              </v>
          </cell>
          <cell r="C1302" t="str">
            <v xml:space="preserve">M3    </v>
          </cell>
          <cell r="D1302">
            <v>551.79</v>
          </cell>
        </row>
        <row r="1303">
          <cell r="A1303">
            <v>14052</v>
          </cell>
          <cell r="B1303" t="str">
            <v xml:space="preserve">CONDULETE DE ALUMINIO TIPO B, PARA ELETRODUTO ROSCAVEL DE 1/2", COM TAMPA CEGA                                                                                                                                                                                                                                                                                                                                                                                                                            </v>
          </cell>
          <cell r="C1303" t="str">
            <v xml:space="preserve">UN    </v>
          </cell>
          <cell r="D1303">
            <v>11.45</v>
          </cell>
        </row>
        <row r="1304">
          <cell r="A1304">
            <v>14054</v>
          </cell>
          <cell r="B1304" t="str">
            <v xml:space="preserve">CONDULETE DE ALUMINIO TIPO B, PARA ELETRODUTO ROSCAVEL DE 1", COM TAMPA CEGA                                                                                                                                                                                                                                                                                                                                                                                                                              </v>
          </cell>
          <cell r="C1304" t="str">
            <v xml:space="preserve">UN    </v>
          </cell>
          <cell r="D1304">
            <v>14.88</v>
          </cell>
        </row>
        <row r="1305">
          <cell r="A1305">
            <v>14053</v>
          </cell>
          <cell r="B1305" t="str">
            <v xml:space="preserve">CONDULETE DE ALUMINIO TIPO B, PARA ELETRODUTO ROSCAVEL DE 3/4", COM TAMPA CEGA                                                                                                                                                                                                                                                                                                                                                                                                                            </v>
          </cell>
          <cell r="C1305" t="str">
            <v xml:space="preserve">UN    </v>
          </cell>
          <cell r="D1305">
            <v>11.62</v>
          </cell>
        </row>
        <row r="1306">
          <cell r="A1306">
            <v>2558</v>
          </cell>
          <cell r="B1306" t="str">
            <v xml:space="preserve">CONDULETE DE ALUMINIO TIPO C, PARA ELETRODUTO ROSCAVEL DE 1/2", COM TAMPA CEGA                                                                                                                                                                                                                                                                                                                                                                                                                            </v>
          </cell>
          <cell r="C1306" t="str">
            <v xml:space="preserve">UN    </v>
          </cell>
          <cell r="D1306">
            <v>8.75</v>
          </cell>
        </row>
        <row r="1307">
          <cell r="A1307">
            <v>2560</v>
          </cell>
          <cell r="B1307" t="str">
            <v xml:space="preserve">CONDULETE DE ALUMINIO TIPO C, PARA ELETRODUTO ROSCAVEL DE 1", COM TAMPA CEGA                                                                                                                                                                                                                                                                                                                                                                                                                              </v>
          </cell>
          <cell r="C1307" t="str">
            <v xml:space="preserve">UN    </v>
          </cell>
          <cell r="D1307">
            <v>15.4</v>
          </cell>
        </row>
        <row r="1308">
          <cell r="A1308">
            <v>2559</v>
          </cell>
          <cell r="B1308" t="str">
            <v xml:space="preserve">CONDULETE DE ALUMINIO TIPO C, PARA ELETRODUTO ROSCAVEL DE 3/4", COM TAMPA CEGA                                                                                                                                                                                                                                                                                                                                                                                                                            </v>
          </cell>
          <cell r="C1308" t="str">
            <v xml:space="preserve">UN    </v>
          </cell>
          <cell r="D1308">
            <v>12.32</v>
          </cell>
        </row>
        <row r="1309">
          <cell r="A1309">
            <v>2592</v>
          </cell>
          <cell r="B1309" t="str">
            <v xml:space="preserve">CONDULETE DE ALUMINIO TIPO C, PARA ELETRODUTO ROSCAVEL DE 4", COM TAMPA CEGA                                                                                                                                                                                                                                                                                                                                                                                                                              </v>
          </cell>
          <cell r="C1309" t="str">
            <v xml:space="preserve">UN    </v>
          </cell>
          <cell r="D1309">
            <v>204.24</v>
          </cell>
        </row>
        <row r="1310">
          <cell r="A1310">
            <v>2566</v>
          </cell>
          <cell r="B1310" t="str">
            <v xml:space="preserve">CONDULETE DE ALUMINIO TIPO E, PARA ELETRODUTO ROSCAVEL DE 1  1/4", COM TAMPA CEGA                                                                                                                                                                                                                                                                                                                                                                                                                         </v>
          </cell>
          <cell r="C1310" t="str">
            <v xml:space="preserve">UN    </v>
          </cell>
          <cell r="D1310">
            <v>20.55</v>
          </cell>
        </row>
        <row r="1311">
          <cell r="A1311">
            <v>2589</v>
          </cell>
          <cell r="B1311" t="str">
            <v xml:space="preserve">CONDULETE DE ALUMINIO TIPO E, PARA ELETRODUTO ROSCAVEL DE 1 1/2", COM TAMPA CEGA                                                                                                                                                                                                                                                                                                                                                                                                                          </v>
          </cell>
          <cell r="C1311" t="str">
            <v xml:space="preserve">UN    </v>
          </cell>
          <cell r="D1311">
            <v>27.32</v>
          </cell>
        </row>
        <row r="1312">
          <cell r="A1312">
            <v>2591</v>
          </cell>
          <cell r="B1312" t="str">
            <v xml:space="preserve">CONDULETE DE ALUMINIO TIPO E, PARA ELETRODUTO ROSCAVEL DE 1/2", COM TAMPA CEGA                                                                                                                                                                                                                                                                                                                                                                                                                            </v>
          </cell>
          <cell r="C1312" t="str">
            <v xml:space="preserve">UN    </v>
          </cell>
          <cell r="D1312">
            <v>9.9600000000000009</v>
          </cell>
        </row>
        <row r="1313">
          <cell r="A1313">
            <v>2590</v>
          </cell>
          <cell r="B1313" t="str">
            <v xml:space="preserve">CONDULETE DE ALUMINIO TIPO E, PARA ELETRODUTO ROSCAVEL DE 1", COM TAMPA CEGA                                                                                                                                                                                                                                                                                                                                                                                                                              </v>
          </cell>
          <cell r="C1313" t="str">
            <v xml:space="preserve">UN    </v>
          </cell>
          <cell r="D1313">
            <v>16.760000000000002</v>
          </cell>
        </row>
        <row r="1314">
          <cell r="A1314">
            <v>2567</v>
          </cell>
          <cell r="B1314" t="str">
            <v xml:space="preserve">CONDULETE DE ALUMINIO TIPO E, PARA ELETRODUTO ROSCAVEL DE 2", COM TAMPA CEGA                                                                                                                                                                                                                                                                                                                                                                                                                              </v>
          </cell>
          <cell r="C1314" t="str">
            <v xml:space="preserve">UN    </v>
          </cell>
          <cell r="D1314">
            <v>40.07</v>
          </cell>
        </row>
        <row r="1315">
          <cell r="A1315">
            <v>2565</v>
          </cell>
          <cell r="B1315" t="str">
            <v xml:space="preserve">CONDULETE DE ALUMINIO TIPO E, PARA ELETRODUTO ROSCAVEL DE 3/4", COM TAMPA CEGA                                                                                                                                                                                                                                                                                                                                                                                                                            </v>
          </cell>
          <cell r="C1315" t="str">
            <v xml:space="preserve">UN    </v>
          </cell>
          <cell r="D1315">
            <v>9.98</v>
          </cell>
        </row>
        <row r="1316">
          <cell r="A1316">
            <v>2568</v>
          </cell>
          <cell r="B1316" t="str">
            <v xml:space="preserve">CONDULETE DE ALUMINIO TIPO E, PARA ELETRODUTO ROSCAVEL DE 3", COM TAMPA CEGA                                                                                                                                                                                                                                                                                                                                                                                                                              </v>
          </cell>
          <cell r="C1316" t="str">
            <v xml:space="preserve">UN    </v>
          </cell>
          <cell r="D1316">
            <v>111.27</v>
          </cell>
        </row>
        <row r="1317">
          <cell r="A1317">
            <v>2594</v>
          </cell>
          <cell r="B1317" t="str">
            <v xml:space="preserve">CONDULETE DE ALUMINIO TIPO E, PARA ELETRODUTO ROSCAVEL DE 4", COM TAMPA CEGA                                                                                                                                                                                                                                                                                                                                                                                                                              </v>
          </cell>
          <cell r="C1317" t="str">
            <v xml:space="preserve">UN    </v>
          </cell>
          <cell r="D1317">
            <v>185.37</v>
          </cell>
        </row>
        <row r="1318">
          <cell r="A1318">
            <v>2587</v>
          </cell>
          <cell r="B1318" t="str">
            <v xml:space="preserve">CONDULETE DE ALUMINIO TIPO LR, PARA ELETRODUTO ROSCAVEL DE 1 1/2", COM TAMPA CEGA                                                                                                                                                                                                                                                                                                                                                                                                                         </v>
          </cell>
          <cell r="C1318" t="str">
            <v xml:space="preserve">UN    </v>
          </cell>
          <cell r="D1318">
            <v>31.59</v>
          </cell>
        </row>
        <row r="1319">
          <cell r="A1319">
            <v>2588</v>
          </cell>
          <cell r="B1319" t="str">
            <v xml:space="preserve">CONDULETE DE ALUMINIO TIPO LR, PARA ELETRODUTO ROSCAVEL DE 1 1/4", COM TAMPA CEGA                                                                                                                                                                                                                                                                                                                                                                                                                         </v>
          </cell>
          <cell r="C1319" t="str">
            <v xml:space="preserve">UN    </v>
          </cell>
          <cell r="D1319">
            <v>25.09</v>
          </cell>
        </row>
        <row r="1320">
          <cell r="A1320">
            <v>2569</v>
          </cell>
          <cell r="B1320" t="str">
            <v xml:space="preserve">CONDULETE DE ALUMINIO TIPO LR, PARA ELETRODUTO ROSCAVEL DE 1/2", COM TAMPA CEGA                                                                                                                                                                                                                                                                                                                                                                                                                           </v>
          </cell>
          <cell r="C1320" t="str">
            <v xml:space="preserve">UN    </v>
          </cell>
          <cell r="D1320">
            <v>9.67</v>
          </cell>
        </row>
        <row r="1321">
          <cell r="A1321">
            <v>2570</v>
          </cell>
          <cell r="B1321" t="str">
            <v xml:space="preserve">CONDULETE DE ALUMINIO TIPO LR, PARA ELETRODUTO ROSCAVEL DE 1", COM TAMPA CEGA                                                                                                                                                                                                                                                                                                                                                                                                                             </v>
          </cell>
          <cell r="C1321" t="str">
            <v xml:space="preserve">UN    </v>
          </cell>
          <cell r="D1321">
            <v>16.21</v>
          </cell>
        </row>
        <row r="1322">
          <cell r="A1322">
            <v>2571</v>
          </cell>
          <cell r="B1322" t="str">
            <v xml:space="preserve">CONDULETE DE ALUMINIO TIPO LR, PARA ELETRODUTO ROSCAVEL DE 2", COM TAMPA CEGA                                                                                                                                                                                                                                                                                                                                                                                                                             </v>
          </cell>
          <cell r="C1322" t="str">
            <v xml:space="preserve">UN    </v>
          </cell>
          <cell r="D1322">
            <v>48.12</v>
          </cell>
        </row>
        <row r="1323">
          <cell r="A1323">
            <v>2593</v>
          </cell>
          <cell r="B1323" t="str">
            <v xml:space="preserve">CONDULETE DE ALUMINIO TIPO LR, PARA ELETRODUTO ROSCAVEL DE 3/4", COM TAMPA CEGA                                                                                                                                                                                                                                                                                                                                                                                                                           </v>
          </cell>
          <cell r="C1323" t="str">
            <v xml:space="preserve">UN    </v>
          </cell>
          <cell r="D1323">
            <v>10.31</v>
          </cell>
        </row>
        <row r="1324">
          <cell r="A1324">
            <v>2572</v>
          </cell>
          <cell r="B1324" t="str">
            <v xml:space="preserve">CONDULETE DE ALUMINIO TIPO LR, PARA ELETRODUTO ROSCAVEL DE 3", COM TAMPA CEGA                                                                                                                                                                                                                                                                                                                                                                                                                             </v>
          </cell>
          <cell r="C1324" t="str">
            <v xml:space="preserve">UN    </v>
          </cell>
          <cell r="D1324">
            <v>142.30000000000001</v>
          </cell>
        </row>
        <row r="1325">
          <cell r="A1325">
            <v>2595</v>
          </cell>
          <cell r="B1325" t="str">
            <v xml:space="preserve">CONDULETE DE ALUMINIO TIPO LR, PARA ELETRODUTO ROSCAVEL DE 4", COM TAMPA CEGA                                                                                                                                                                                                                                                                                                                                                                                                                             </v>
          </cell>
          <cell r="C1325" t="str">
            <v xml:space="preserve">UN    </v>
          </cell>
          <cell r="D1325">
            <v>222.01</v>
          </cell>
        </row>
        <row r="1326">
          <cell r="A1326">
            <v>2576</v>
          </cell>
          <cell r="B1326" t="str">
            <v xml:space="preserve">CONDULETE DE ALUMINIO TIPO T, PARA ELETRODUTO ROSCAVEL DE 1 1/2", COM TAMPA CEGA                                                                                                                                                                                                                                                                                                                                                                                                                          </v>
          </cell>
          <cell r="C1326" t="str">
            <v xml:space="preserve">UN    </v>
          </cell>
          <cell r="D1326">
            <v>37.85</v>
          </cell>
        </row>
        <row r="1327">
          <cell r="A1327">
            <v>2575</v>
          </cell>
          <cell r="B1327" t="str">
            <v xml:space="preserve">CONDULETE DE ALUMINIO TIPO T, PARA ELETRODUTO ROSCAVEL DE 1 1/4", COM TAMPA CEGA                                                                                                                                                                                                                                                                                                                                                                                                                          </v>
          </cell>
          <cell r="C1327" t="str">
            <v xml:space="preserve">UN    </v>
          </cell>
          <cell r="D1327">
            <v>28.45</v>
          </cell>
        </row>
        <row r="1328">
          <cell r="A1328">
            <v>2573</v>
          </cell>
          <cell r="B1328" t="str">
            <v xml:space="preserve">CONDULETE DE ALUMINIO TIPO T, PARA ELETRODUTO ROSCAVEL DE 1/2", COM TAMPA CEGA                                                                                                                                                                                                                                                                                                                                                                                                                            </v>
          </cell>
          <cell r="C1328" t="str">
            <v xml:space="preserve">UN    </v>
          </cell>
          <cell r="D1328">
            <v>11.81</v>
          </cell>
        </row>
        <row r="1329">
          <cell r="A1329">
            <v>2586</v>
          </cell>
          <cell r="B1329" t="str">
            <v xml:space="preserve">CONDULETE DE ALUMINIO TIPO T, PARA ELETRODUTO ROSCAVEL DE 1", COM TAMPA CEGA                                                                                                                                                                                                                                                                                                                                                                                                                              </v>
          </cell>
          <cell r="C1329" t="str">
            <v xml:space="preserve">UN    </v>
          </cell>
          <cell r="D1329">
            <v>19.149999999999999</v>
          </cell>
        </row>
        <row r="1330">
          <cell r="A1330">
            <v>2577</v>
          </cell>
          <cell r="B1330" t="str">
            <v xml:space="preserve">CONDULETE DE ALUMINIO TIPO T, PARA ELETRODUTO ROSCAVEL DE 2", COM TAMPA CEGA                                                                                                                                                                                                                                                                                                                                                                                                                              </v>
          </cell>
          <cell r="C1330" t="str">
            <v xml:space="preserve">UN    </v>
          </cell>
          <cell r="D1330">
            <v>51.28</v>
          </cell>
        </row>
        <row r="1331">
          <cell r="A1331">
            <v>2574</v>
          </cell>
          <cell r="B1331" t="str">
            <v xml:space="preserve">CONDULETE DE ALUMINIO TIPO T, PARA ELETRODUTO ROSCAVEL DE 3/4", COM TAMPA CEGA                                                                                                                                                                                                                                                                                                                                                                                                                            </v>
          </cell>
          <cell r="C1331" t="str">
            <v xml:space="preserve">UN    </v>
          </cell>
          <cell r="D1331">
            <v>11.89</v>
          </cell>
        </row>
        <row r="1332">
          <cell r="A1332">
            <v>2578</v>
          </cell>
          <cell r="B1332" t="str">
            <v xml:space="preserve">CONDULETE DE ALUMINIO TIPO T, PARA ELETRODUTO ROSCAVEL DE 3", COM TAMPA CEGA                                                                                                                                                                                                                                                                                                                                                                                                                              </v>
          </cell>
          <cell r="C1332" t="str">
            <v xml:space="preserve">UN    </v>
          </cell>
          <cell r="D1332">
            <v>160.11000000000001</v>
          </cell>
        </row>
        <row r="1333">
          <cell r="A1333">
            <v>2585</v>
          </cell>
          <cell r="B1333" t="str">
            <v xml:space="preserve">CONDULETE DE ALUMINIO TIPO T, PARA ELETRODUTO ROSCAVEL DE 4", COM TAMPA CEGA                                                                                                                                                                                                                                                                                                                                                                                                                              </v>
          </cell>
          <cell r="C1333" t="str">
            <v xml:space="preserve">UN    </v>
          </cell>
          <cell r="D1333">
            <v>219.71</v>
          </cell>
        </row>
        <row r="1334">
          <cell r="A1334">
            <v>12008</v>
          </cell>
          <cell r="B1334" t="str">
            <v xml:space="preserve">CONDULETE DE ALUMINIO TIPO TB, PARA ELETRODUTO ROSCAVEL DE 3", COM TAMPA CEGA                                                                                                                                                                                                                                                                                                                                                                                                                             </v>
          </cell>
          <cell r="C1334" t="str">
            <v xml:space="preserve">UN    </v>
          </cell>
          <cell r="D1334">
            <v>117.88</v>
          </cell>
        </row>
        <row r="1335">
          <cell r="A1335">
            <v>2582</v>
          </cell>
          <cell r="B1335" t="str">
            <v xml:space="preserve">CONDULETE DE ALUMINIO TIPO X, PARA ELETRODUTO ROSCAVEL DE 1 1/2", COM TAMPA CEGA                                                                                                                                                                                                                                                                                                                                                                                                                          </v>
          </cell>
          <cell r="C1335" t="str">
            <v xml:space="preserve">UN    </v>
          </cell>
          <cell r="D1335">
            <v>35.1</v>
          </cell>
        </row>
        <row r="1336">
          <cell r="A1336">
            <v>2597</v>
          </cell>
          <cell r="B1336" t="str">
            <v xml:space="preserve">CONDULETE DE ALUMINIO TIPO X, PARA ELETRODUTO ROSCAVEL DE 1 1/4", COM TAMPA CEGA                                                                                                                                                                                                                                                                                                                                                                                                                          </v>
          </cell>
          <cell r="C1336" t="str">
            <v xml:space="preserve">UN    </v>
          </cell>
          <cell r="D1336">
            <v>30.09</v>
          </cell>
        </row>
        <row r="1337">
          <cell r="A1337">
            <v>2579</v>
          </cell>
          <cell r="B1337" t="str">
            <v xml:space="preserve">CONDULETE DE ALUMINIO TIPO X, PARA ELETRODUTO ROSCAVEL DE 1/2", COM TAMPA CEGA                                                                                                                                                                                                                                                                                                                                                                                                                            </v>
          </cell>
          <cell r="C1337" t="str">
            <v xml:space="preserve">UN    </v>
          </cell>
          <cell r="D1337">
            <v>14.32</v>
          </cell>
        </row>
        <row r="1338">
          <cell r="A1338">
            <v>2581</v>
          </cell>
          <cell r="B1338" t="str">
            <v xml:space="preserve">CONDULETE DE ALUMINIO TIPO X, PARA ELETRODUTO ROSCAVEL DE 1", COM TAMPA CEGA                                                                                                                                                                                                                                                                                                                                                                                                                              </v>
          </cell>
          <cell r="C1338" t="str">
            <v xml:space="preserve">UN    </v>
          </cell>
          <cell r="D1338">
            <v>18.329999999999998</v>
          </cell>
        </row>
        <row r="1339">
          <cell r="A1339">
            <v>2596</v>
          </cell>
          <cell r="B1339" t="str">
            <v xml:space="preserve">CONDULETE DE ALUMINIO TIPO X, PARA ELETRODUTO ROSCAVEL DE 2", COM TAMPA CEGA                                                                                                                                                                                                                                                                                                                                                                                                                              </v>
          </cell>
          <cell r="C1339" t="str">
            <v xml:space="preserve">UN    </v>
          </cell>
          <cell r="D1339">
            <v>54.21</v>
          </cell>
        </row>
        <row r="1340">
          <cell r="A1340">
            <v>2580</v>
          </cell>
          <cell r="B1340" t="str">
            <v xml:space="preserve">CONDULETE DE ALUMINIO TIPO X, PARA ELETRODUTO ROSCAVEL DE 3/4", COM TAMPA CEGA                                                                                                                                                                                                                                                                                                                                                                                                                            </v>
          </cell>
          <cell r="C1340" t="str">
            <v xml:space="preserve">UN    </v>
          </cell>
          <cell r="D1340">
            <v>15.7</v>
          </cell>
        </row>
        <row r="1341">
          <cell r="A1341">
            <v>2583</v>
          </cell>
          <cell r="B1341" t="str">
            <v xml:space="preserve">CONDULETE DE ALUMINIO TIPO X, PARA ELETRODUTO ROSCAVEL DE 3", COM TAMPA CEGA                                                                                                                                                                                                                                                                                                                                                                                                                              </v>
          </cell>
          <cell r="C1341" t="str">
            <v xml:space="preserve">UN    </v>
          </cell>
          <cell r="D1341">
            <v>131.85</v>
          </cell>
        </row>
        <row r="1342">
          <cell r="A1342">
            <v>2584</v>
          </cell>
          <cell r="B1342" t="str">
            <v xml:space="preserve">CONDULETE DE ALUMINIO TIPO X, PARA ELETRODUTO ROSCAVEL DE 4", COM TAMPA CEGA                                                                                                                                                                                                                                                                                                                                                                                                                              </v>
          </cell>
          <cell r="C1342" t="str">
            <v xml:space="preserve">UN    </v>
          </cell>
          <cell r="D1342">
            <v>219.49</v>
          </cell>
        </row>
        <row r="1343">
          <cell r="A1343">
            <v>12010</v>
          </cell>
          <cell r="B1343" t="str">
            <v xml:space="preserve">CONDULETE EM PVC, TIPO "B", SEM TAMPA, DE 1/2" OU 3/4"                                                                                                                                                                                                                                                                                                                                                                                                                                                    </v>
          </cell>
          <cell r="C1343" t="str">
            <v xml:space="preserve">UN    </v>
          </cell>
          <cell r="D1343">
            <v>9.92</v>
          </cell>
        </row>
        <row r="1344">
          <cell r="A1344">
            <v>39329</v>
          </cell>
          <cell r="B1344" t="str">
            <v xml:space="preserve">CONDULETE EM PVC, TIPO "B", SEM TAMPA, DE 1"                                                                                                                                                                                                                                                                                                                                                                                                                                                              </v>
          </cell>
          <cell r="C1344" t="str">
            <v xml:space="preserve">UN    </v>
          </cell>
          <cell r="D1344">
            <v>10.37</v>
          </cell>
        </row>
        <row r="1345">
          <cell r="A1345">
            <v>39330</v>
          </cell>
          <cell r="B1345" t="str">
            <v xml:space="preserve">CONDULETE EM PVC, TIPO "C", SEM TAMPA, DE 1/2"                                                                                                                                                                                                                                                                                                                                                                                                                                                            </v>
          </cell>
          <cell r="C1345" t="str">
            <v xml:space="preserve">UN    </v>
          </cell>
          <cell r="D1345">
            <v>10.91</v>
          </cell>
        </row>
        <row r="1346">
          <cell r="A1346">
            <v>39332</v>
          </cell>
          <cell r="B1346" t="str">
            <v xml:space="preserve">CONDULETE EM PVC, TIPO "C", SEM TAMPA, DE 1"                                                                                                                                                                                                                                                                                                                                                                                                                                                              </v>
          </cell>
          <cell r="C1346" t="str">
            <v xml:space="preserve">UN    </v>
          </cell>
          <cell r="D1346">
            <v>12.2</v>
          </cell>
        </row>
        <row r="1347">
          <cell r="A1347">
            <v>39331</v>
          </cell>
          <cell r="B1347" t="str">
            <v xml:space="preserve">CONDULETE EM PVC, TIPO "C", SEM TAMPA, DE 3/4"                                                                                                                                                                                                                                                                                                                                                                                                                                                            </v>
          </cell>
          <cell r="C1347" t="str">
            <v xml:space="preserve">UN    </v>
          </cell>
          <cell r="D1347">
            <v>9.7100000000000009</v>
          </cell>
        </row>
        <row r="1348">
          <cell r="A1348">
            <v>39333</v>
          </cell>
          <cell r="B1348" t="str">
            <v xml:space="preserve">CONDULETE EM PVC, TIPO "E", SEM TAMPA, DE 1/2"                                                                                                                                                                                                                                                                                                                                                                                                                                                            </v>
          </cell>
          <cell r="C1348" t="str">
            <v xml:space="preserve">UN    </v>
          </cell>
          <cell r="D1348">
            <v>9.4600000000000009</v>
          </cell>
        </row>
        <row r="1349">
          <cell r="A1349">
            <v>39335</v>
          </cell>
          <cell r="B1349" t="str">
            <v xml:space="preserve">CONDULETE EM PVC, TIPO "E", SEM TAMPA, DE 1"                                                                                                                                                                                                                                                                                                                                                                                                                                                              </v>
          </cell>
          <cell r="C1349" t="str">
            <v xml:space="preserve">UN    </v>
          </cell>
          <cell r="D1349">
            <v>10.95</v>
          </cell>
        </row>
        <row r="1350">
          <cell r="A1350">
            <v>39334</v>
          </cell>
          <cell r="B1350" t="str">
            <v xml:space="preserve">CONDULETE EM PVC, TIPO "E", SEM TAMPA, DE 3/4"                                                                                                                                                                                                                                                                                                                                                                                                                                                            </v>
          </cell>
          <cell r="C1350" t="str">
            <v xml:space="preserve">UN    </v>
          </cell>
          <cell r="D1350">
            <v>8.7100000000000009</v>
          </cell>
        </row>
        <row r="1351">
          <cell r="A1351">
            <v>12016</v>
          </cell>
          <cell r="B1351" t="str">
            <v xml:space="preserve">CONDULETE EM PVC, TIPO "LB", SEM TAMPA, DE 1/2" OU 3/4"                                                                                                                                                                                                                                                                                                                                                                                                                                                   </v>
          </cell>
          <cell r="C1351" t="str">
            <v xml:space="preserve">UN    </v>
          </cell>
          <cell r="D1351">
            <v>10.93</v>
          </cell>
        </row>
        <row r="1352">
          <cell r="A1352">
            <v>12015</v>
          </cell>
          <cell r="B1352" t="str">
            <v xml:space="preserve">CONDULETE EM PVC, TIPO "LB", SEM TAMPA, DE 1"                                                                                                                                                                                                                                                                                                                                                                                                                                                             </v>
          </cell>
          <cell r="C1352" t="str">
            <v xml:space="preserve">UN    </v>
          </cell>
          <cell r="D1352">
            <v>12.72</v>
          </cell>
        </row>
        <row r="1353">
          <cell r="A1353">
            <v>12020</v>
          </cell>
          <cell r="B1353" t="str">
            <v xml:space="preserve">CONDULETE EM PVC, TIPO "LL", SEM TAMPA, DE 1/2" OU 3/4"                                                                                                                                                                                                                                                                                                                                                                                                                                                   </v>
          </cell>
          <cell r="C1353" t="str">
            <v xml:space="preserve">UN    </v>
          </cell>
          <cell r="D1353">
            <v>10.93</v>
          </cell>
        </row>
        <row r="1354">
          <cell r="A1354">
            <v>12019</v>
          </cell>
          <cell r="B1354" t="str">
            <v xml:space="preserve">CONDULETE EM PVC, TIPO "LL", SEM TAMPA, DE 1"                                                                                                                                                                                                                                                                                                                                                                                                                                                             </v>
          </cell>
          <cell r="C1354" t="str">
            <v xml:space="preserve">UN    </v>
          </cell>
          <cell r="D1354">
            <v>12.72</v>
          </cell>
        </row>
        <row r="1355">
          <cell r="A1355">
            <v>39336</v>
          </cell>
          <cell r="B1355" t="str">
            <v xml:space="preserve">CONDULETE EM PVC, TIPO "LR", SEM TAMPA, DE 1/2"                                                                                                                                                                                                                                                                                                                                                                                                                                                           </v>
          </cell>
          <cell r="C1355" t="str">
            <v xml:space="preserve">UN    </v>
          </cell>
          <cell r="D1355">
            <v>10.91</v>
          </cell>
        </row>
        <row r="1356">
          <cell r="A1356">
            <v>39338</v>
          </cell>
          <cell r="B1356" t="str">
            <v xml:space="preserve">CONDULETE EM PVC, TIPO "LR", SEM TAMPA, DE 1"                                                                                                                                                                                                                                                                                                                                                                                                                                                             </v>
          </cell>
          <cell r="C1356" t="str">
            <v xml:space="preserve">UN    </v>
          </cell>
          <cell r="D1356">
            <v>12.2</v>
          </cell>
        </row>
        <row r="1357">
          <cell r="A1357">
            <v>39337</v>
          </cell>
          <cell r="B1357" t="str">
            <v xml:space="preserve">CONDULETE EM PVC, TIPO "LR", SEM TAMPA, DE 3/4"                                                                                                                                                                                                                                                                                                                                                                                                                                                           </v>
          </cell>
          <cell r="C1357" t="str">
            <v xml:space="preserve">UN    </v>
          </cell>
          <cell r="D1357">
            <v>9.7100000000000009</v>
          </cell>
        </row>
        <row r="1358">
          <cell r="A1358">
            <v>39341</v>
          </cell>
          <cell r="B1358" t="str">
            <v xml:space="preserve">CONDULETE EM PVC, TIPO "T", SEM TAMPA, DE 1"                                                                                                                                                                                                                                                                                                                                                                                                                                                              </v>
          </cell>
          <cell r="C1358" t="str">
            <v xml:space="preserve">UN    </v>
          </cell>
          <cell r="D1358">
            <v>15.9</v>
          </cell>
        </row>
        <row r="1359">
          <cell r="A1359">
            <v>39340</v>
          </cell>
          <cell r="B1359" t="str">
            <v xml:space="preserve">CONDULETE EM PVC, TIPO "T", SEM TAMPA, DE 3/4"                                                                                                                                                                                                                                                                                                                                                                                                                                                            </v>
          </cell>
          <cell r="C1359" t="str">
            <v xml:space="preserve">UN    </v>
          </cell>
          <cell r="D1359">
            <v>11.67</v>
          </cell>
        </row>
        <row r="1360">
          <cell r="A1360">
            <v>12025</v>
          </cell>
          <cell r="B1360" t="str">
            <v xml:space="preserve">CONDULETE EM PVC, TIPO "TB", SEM TAMPA, DE 1/2" OU 3/4"                                                                                                                                                                                                                                                                                                                                                                                                                                                   </v>
          </cell>
          <cell r="C1360" t="str">
            <v xml:space="preserve">UN    </v>
          </cell>
          <cell r="D1360">
            <v>12.06</v>
          </cell>
        </row>
        <row r="1361">
          <cell r="A1361">
            <v>39342</v>
          </cell>
          <cell r="B1361" t="str">
            <v xml:space="preserve">CONDULETE EM PVC, TIPO "TB", SEM TAMPA, DE 1"                                                                                                                                                                                                                                                                                                                                                                                                                                                             </v>
          </cell>
          <cell r="C1361" t="str">
            <v xml:space="preserve">UN    </v>
          </cell>
          <cell r="D1361">
            <v>15.9</v>
          </cell>
        </row>
        <row r="1362">
          <cell r="A1362">
            <v>39343</v>
          </cell>
          <cell r="B1362" t="str">
            <v xml:space="preserve">CONDULETE EM PVC, TIPO "X", SEM TAMPA, DE 1/2"                                                                                                                                                                                                                                                                                                                                                                                                                                                            </v>
          </cell>
          <cell r="C1362" t="str">
            <v xml:space="preserve">UN    </v>
          </cell>
          <cell r="D1362">
            <v>13.42</v>
          </cell>
        </row>
        <row r="1363">
          <cell r="A1363">
            <v>39345</v>
          </cell>
          <cell r="B1363" t="str">
            <v xml:space="preserve">CONDULETE EM PVC, TIPO "X", SEM TAMPA, DE 1"                                                                                                                                                                                                                                                                                                                                                                                                                                                              </v>
          </cell>
          <cell r="C1363" t="str">
            <v xml:space="preserve">UN    </v>
          </cell>
          <cell r="D1363">
            <v>18.170000000000002</v>
          </cell>
        </row>
        <row r="1364">
          <cell r="A1364">
            <v>39344</v>
          </cell>
          <cell r="B1364" t="str">
            <v xml:space="preserve">CONDULETE EM PVC, TIPO "X", SEM TAMPA, DE 3/4"                                                                                                                                                                                                                                                                                                                                                                                                                                                            </v>
          </cell>
          <cell r="C1364" t="str">
            <v xml:space="preserve">UN    </v>
          </cell>
          <cell r="D1364">
            <v>12.98</v>
          </cell>
        </row>
        <row r="1365">
          <cell r="A1365">
            <v>12623</v>
          </cell>
          <cell r="B1365" t="str">
            <v xml:space="preserve">CONDUTOR PLUVIAL, PVC, CIRCULAR, DIAMETRO ENTRE 80 E 100 MM, PARA DRENAGEM PREDIAL                                                                                                                                                                                                                                                                                                                                                                                                                        </v>
          </cell>
          <cell r="C1365" t="str">
            <v xml:space="preserve">M     </v>
          </cell>
          <cell r="D1365">
            <v>14.18</v>
          </cell>
        </row>
        <row r="1366">
          <cell r="A1366">
            <v>34498</v>
          </cell>
          <cell r="B1366" t="str">
            <v xml:space="preserve">CONE DE SINALIZACAO EM PVC FLEXIVEL, H = 70 / 76 CM (NBR 15071)                                                                                                                                                                                                                                                                                                                                                                                                                                           </v>
          </cell>
          <cell r="C1366" t="str">
            <v xml:space="preserve">UN    </v>
          </cell>
          <cell r="D1366">
            <v>93.88</v>
          </cell>
        </row>
        <row r="1367">
          <cell r="A1367">
            <v>13244</v>
          </cell>
          <cell r="B1367" t="str">
            <v xml:space="preserve">CONE DE SINALIZACAO EM PVC RIGIDO COM FAIXA REFLETIVA, H = 70 / 76 CM                                                                                                                                                                                                                                                                                                                                                                                                                                     </v>
          </cell>
          <cell r="C1367" t="str">
            <v xml:space="preserve">UN    </v>
          </cell>
          <cell r="D1367">
            <v>39.520000000000003</v>
          </cell>
        </row>
        <row r="1368">
          <cell r="A1368">
            <v>38998</v>
          </cell>
          <cell r="B1368" t="str">
            <v xml:space="preserve">CONECTOR / ADAPTADOR FEMEA, COM INSERTO METALICO, PPR, DN 25 MM X 1/2", PARA AGUA QUENTE E FRIA PREDIAL                                                                                                                                                                                                                                                                                                                                                                                                   </v>
          </cell>
          <cell r="C1368" t="str">
            <v xml:space="preserve">UN    </v>
          </cell>
          <cell r="D1368">
            <v>14.71</v>
          </cell>
        </row>
        <row r="1369">
          <cell r="A1369">
            <v>38999</v>
          </cell>
          <cell r="B1369" t="str">
            <v xml:space="preserve">CONECTOR / ADAPTADOR FEMEA, COM INSERTO METALICO, PPR, DN 32 MM X 3/4", PARA AGUA QUENTE E FRIA PREDIAL                                                                                                                                                                                                                                                                                                                                                                                                   </v>
          </cell>
          <cell r="C1369" t="str">
            <v xml:space="preserve">UN    </v>
          </cell>
          <cell r="D1369">
            <v>24.35</v>
          </cell>
        </row>
        <row r="1370">
          <cell r="A1370">
            <v>38996</v>
          </cell>
          <cell r="B1370" t="str">
            <v xml:space="preserve">CONECTOR / ADAPTADOR MACHO, COM INSERTO METALICO, PPR, DN 25 MM X 1/2", PARA AGUA QUENTE E FRIA PREDIAL                                                                                                                                                                                                                                                                                                                                                                                                   </v>
          </cell>
          <cell r="C1370" t="str">
            <v xml:space="preserve">UN    </v>
          </cell>
          <cell r="D1370">
            <v>21.26</v>
          </cell>
        </row>
        <row r="1371">
          <cell r="A1371">
            <v>38997</v>
          </cell>
          <cell r="B1371" t="str">
            <v xml:space="preserve">CONECTOR / ADAPTADOR MACHO, COM INSERTO METALICO, PPR, DN 32 MM X 3/4", PARA AGUA QUENTE E FRIA PREDIAL                                                                                                                                                                                                                                                                                                                                                                                                   </v>
          </cell>
          <cell r="C1371" t="str">
            <v xml:space="preserve">UN    </v>
          </cell>
          <cell r="D1371">
            <v>34.409999999999997</v>
          </cell>
        </row>
        <row r="1372">
          <cell r="A1372">
            <v>39600</v>
          </cell>
          <cell r="B1372" t="str">
            <v xml:space="preserve">CONECTOR / TOMADA FEMEA RJ 45, CATEGORIA 5 E (CAT 5E) PARA CABOS                                                                                                                                                                                                                                                                                                                                                                                                                                          </v>
          </cell>
          <cell r="C1372" t="str">
            <v xml:space="preserve">UN    </v>
          </cell>
          <cell r="D1372">
            <v>14.68</v>
          </cell>
        </row>
        <row r="1373">
          <cell r="A1373">
            <v>39601</v>
          </cell>
          <cell r="B1373" t="str">
            <v xml:space="preserve">CONECTOR / TOMADA FEMEA RJ 45, CATEGORIA 6 (CAT 6) PARA CABOS                                                                                                                                                                                                                                                                                                                                                                                                                                             </v>
          </cell>
          <cell r="C1373" t="str">
            <v xml:space="preserve">UN    </v>
          </cell>
          <cell r="D1373">
            <v>31.14</v>
          </cell>
        </row>
        <row r="1374">
          <cell r="A1374">
            <v>39862</v>
          </cell>
          <cell r="B1374" t="str">
            <v xml:space="preserve">CONECTOR BRONZE/LATAO (REF 603) SEM ANEL DE SOLDA, BOLSA X ROSCA F, 15 MM X 1/2"                                                                                                                                                                                                                                                                                                                                                                                                                          </v>
          </cell>
          <cell r="C1374" t="str">
            <v xml:space="preserve">UN    </v>
          </cell>
          <cell r="D1374">
            <v>16.02</v>
          </cell>
        </row>
        <row r="1375">
          <cell r="A1375">
            <v>39863</v>
          </cell>
          <cell r="B1375" t="str">
            <v xml:space="preserve">CONECTOR BRONZE/LATAO (REF 603) SEM ANEL DE SOLDA, BOLSA X ROSCA F, 22 MM X 1/2"                                                                                                                                                                                                                                                                                                                                                                                                                          </v>
          </cell>
          <cell r="C1375" t="str">
            <v xml:space="preserve">UN    </v>
          </cell>
          <cell r="D1375">
            <v>16.25</v>
          </cell>
        </row>
        <row r="1376">
          <cell r="A1376">
            <v>39864</v>
          </cell>
          <cell r="B1376" t="str">
            <v xml:space="preserve">CONECTOR BRONZE/LATAO (REF 603) SEM ANEL DE SOLDA, BOLSA X ROSCA F, 22 MM X 3/4"                                                                                                                                                                                                                                                                                                                                                                                                                          </v>
          </cell>
          <cell r="C1376" t="str">
            <v xml:space="preserve">UN    </v>
          </cell>
          <cell r="D1376">
            <v>20.16</v>
          </cell>
        </row>
        <row r="1377">
          <cell r="A1377">
            <v>39865</v>
          </cell>
          <cell r="B1377" t="str">
            <v xml:space="preserve">CONECTOR BRONZE/LATAO (REF 603) SEM ANEL DE SOLDA, BOLSA X ROSCA F, 28 MM X 1/2"                                                                                                                                                                                                                                                                                                                                                                                                                          </v>
          </cell>
          <cell r="C1377" t="str">
            <v xml:space="preserve">UN    </v>
          </cell>
          <cell r="D1377">
            <v>28.42</v>
          </cell>
        </row>
        <row r="1378">
          <cell r="A1378">
            <v>2517</v>
          </cell>
          <cell r="B1378" t="str">
            <v xml:space="preserve">CONECTOR CURVO 90 GRAUS DE ALUMINIO, BITOLA 1 1/2", PARA ADAPTAR ENTRADA DE ELETRODUTO METALICO FLEXIVEL EM QUADROS                                                                                                                                                                                                                                                                                                                                                                                       </v>
          </cell>
          <cell r="C1378" t="str">
            <v xml:space="preserve">UN    </v>
          </cell>
          <cell r="D1378">
            <v>21.87</v>
          </cell>
        </row>
        <row r="1379">
          <cell r="A1379">
            <v>2522</v>
          </cell>
          <cell r="B1379" t="str">
            <v xml:space="preserve">CONECTOR CURVO 90 GRAUS DE ALUMINIO, BITOLA 1 1/4", PARA ADAPTAR ENTRADA DE ELETRODUTO METALICO FLEXIVEL EM QUADROS                                                                                                                                                                                                                                                                                                                                                                                       </v>
          </cell>
          <cell r="C1379" t="str">
            <v xml:space="preserve">UN    </v>
          </cell>
          <cell r="D1379">
            <v>14.13</v>
          </cell>
        </row>
        <row r="1380">
          <cell r="A1380">
            <v>2548</v>
          </cell>
          <cell r="B1380" t="str">
            <v xml:space="preserve">CONECTOR CURVO 90 GRAUS DE ALUMINIO, BITOLA 1/2", PARA ADAPTAR ENTRADA DE ELETRODUTO METALICO FLEXIVEL EM QUADROS                                                                                                                                                                                                                                                                                                                                                                                         </v>
          </cell>
          <cell r="C1380" t="str">
            <v xml:space="preserve">UN    </v>
          </cell>
          <cell r="D1380">
            <v>8.69</v>
          </cell>
        </row>
        <row r="1381">
          <cell r="A1381">
            <v>2516</v>
          </cell>
          <cell r="B1381" t="str">
            <v xml:space="preserve">CONECTOR CURVO 90 GRAUS DE ALUMINIO, BITOLA 1", PARA ADAPTAR ENTRADA DE ELETRODUTO METALICO FLEXIVEL EM QUADROS                                                                                                                                                                                                                                                                                                                                                                                           </v>
          </cell>
          <cell r="C1381" t="str">
            <v xml:space="preserve">UN    </v>
          </cell>
          <cell r="D1381">
            <v>11.35</v>
          </cell>
        </row>
        <row r="1382">
          <cell r="A1382">
            <v>2518</v>
          </cell>
          <cell r="B1382" t="str">
            <v xml:space="preserve">CONECTOR CURVO 90 GRAUS DE ALUMINIO, BITOLA 2 1/2", PARA ADAPTAR ENTRADA DE ELETRODUTO METALICO FLEXIVEL EM QUADROS                                                                                                                                                                                                                                                                                                                                                                                       </v>
          </cell>
          <cell r="C1382" t="str">
            <v xml:space="preserve">UN    </v>
          </cell>
          <cell r="D1382">
            <v>104.09</v>
          </cell>
        </row>
        <row r="1383">
          <cell r="A1383">
            <v>2521</v>
          </cell>
          <cell r="B1383" t="str">
            <v xml:space="preserve">CONECTOR CURVO 90 GRAUS DE ALUMINIO, BITOLA 2", PARA ADAPTAR ENTRADA DE ELETRODUTO METALICO FLEXIVEL EM QUADROS                                                                                                                                                                                                                                                                                                                                                                                           </v>
          </cell>
          <cell r="C1383" t="str">
            <v xml:space="preserve">UN    </v>
          </cell>
          <cell r="D1383">
            <v>44.31</v>
          </cell>
        </row>
        <row r="1384">
          <cell r="A1384">
            <v>2515</v>
          </cell>
          <cell r="B1384" t="str">
            <v xml:space="preserve">CONECTOR CURVO 90 GRAUS DE ALUMINIO, BITOLA 3/4", PARA ADAPTAR ENTRADA DE ELETRODUTO METALICO FLEXIVEL EM QUADROS                                                                                                                                                                                                                                                                                                                                                                                         </v>
          </cell>
          <cell r="C1384" t="str">
            <v xml:space="preserve">UN    </v>
          </cell>
          <cell r="D1384">
            <v>9.44</v>
          </cell>
        </row>
        <row r="1385">
          <cell r="A1385">
            <v>2519</v>
          </cell>
          <cell r="B1385" t="str">
            <v xml:space="preserve">CONECTOR CURVO 90 GRAUS DE ALUMINIO, BITOLA 3", PARA ADAPTAR ENTRADA DE ELETRODUTO METALICO FLEXIVEL EM QUADROS                                                                                                                                                                                                                                                                                                                                                                                           </v>
          </cell>
          <cell r="C1385" t="str">
            <v xml:space="preserve">UN    </v>
          </cell>
          <cell r="D1385">
            <v>125.51</v>
          </cell>
        </row>
        <row r="1386">
          <cell r="A1386">
            <v>2520</v>
          </cell>
          <cell r="B1386" t="str">
            <v xml:space="preserve">CONECTOR CURVO 90 GRAUS DE ALUMINIO, BITOLA 4", PARA ADAPTAR ENTRADA DE ELETRODUTO METALICO FLEXIVEL EM QUADROS                                                                                                                                                                                                                                                                                                                                                                                           </v>
          </cell>
          <cell r="C1386" t="str">
            <v xml:space="preserve">UN    </v>
          </cell>
          <cell r="D1386">
            <v>231.01</v>
          </cell>
        </row>
        <row r="1387">
          <cell r="A1387">
            <v>1602</v>
          </cell>
          <cell r="B1387" t="str">
            <v xml:space="preserve">CONECTOR DE ALUMINIO TIPO PRENSA CABO, BITOLA 1 1/2", PARA CABOS DE DIAMETRO DE 37 A 40 MM                                                                                                                                                                                                                                                                                                                                                                                                                </v>
          </cell>
          <cell r="C1387" t="str">
            <v xml:space="preserve">UN    </v>
          </cell>
          <cell r="D1387">
            <v>42.79</v>
          </cell>
        </row>
        <row r="1388">
          <cell r="A1388">
            <v>1601</v>
          </cell>
          <cell r="B1388" t="str">
            <v xml:space="preserve">CONECTOR DE ALUMINIO TIPO PRENSA CABO, BITOLA 1 1/4", PARA CABOS DE DIAMETRO DE 31 A 34 MM                                                                                                                                                                                                                                                                                                                                                                                                                </v>
          </cell>
          <cell r="C1388" t="str">
            <v xml:space="preserve">UN    </v>
          </cell>
          <cell r="D1388">
            <v>38.130000000000003</v>
          </cell>
        </row>
        <row r="1389">
          <cell r="A1389">
            <v>1598</v>
          </cell>
          <cell r="B1389" t="str">
            <v xml:space="preserve">CONECTOR DE ALUMINIO TIPO PRENSA CABO, BITOLA 1/2", PARA CABOS DE DIAMETRO DE 12,5 A 15 MM                                                                                                                                                                                                                                                                                                                                                                                                                </v>
          </cell>
          <cell r="C1389" t="str">
            <v xml:space="preserve">UN    </v>
          </cell>
          <cell r="D1389">
            <v>11.28</v>
          </cell>
        </row>
        <row r="1390">
          <cell r="A1390">
            <v>1600</v>
          </cell>
          <cell r="B1390" t="str">
            <v xml:space="preserve">CONECTOR DE ALUMINIO TIPO PRENSA CABO, BITOLA 1", PARA CABOS DE DIAMETRO DE 22,5 A 25 MM                                                                                                                                                                                                                                                                                                                                                                                                                  </v>
          </cell>
          <cell r="C1390" t="str">
            <v xml:space="preserve">UN    </v>
          </cell>
          <cell r="D1390">
            <v>16.66</v>
          </cell>
        </row>
        <row r="1391">
          <cell r="A1391">
            <v>1603</v>
          </cell>
          <cell r="B1391" t="str">
            <v xml:space="preserve">CONECTOR DE ALUMINIO TIPO PRENSA CABO, BITOLA 2", PARA CABOS DE DIAMETRO DE 47,5 A 50 MM                                                                                                                                                                                                                                                                                                                                                                                                                  </v>
          </cell>
          <cell r="C1391" t="str">
            <v xml:space="preserve">UN    </v>
          </cell>
          <cell r="D1391">
            <v>64.599999999999994</v>
          </cell>
        </row>
        <row r="1392">
          <cell r="A1392">
            <v>1599</v>
          </cell>
          <cell r="B1392" t="str">
            <v xml:space="preserve">CONECTOR DE ALUMINIO TIPO PRENSA CABO, BITOLA 3/4", PARA CABOS DE DIAMETRO DE 17,5 A 20 MM                                                                                                                                                                                                                                                                                                                                                                                                                </v>
          </cell>
          <cell r="C1392" t="str">
            <v xml:space="preserve">UN    </v>
          </cell>
          <cell r="D1392">
            <v>13.09</v>
          </cell>
        </row>
        <row r="1393">
          <cell r="A1393">
            <v>1597</v>
          </cell>
          <cell r="B1393" t="str">
            <v xml:space="preserve">CONECTOR DE ALUMINIO TIPO PRENSA CABO, BITOLA 3/8", PARA CABOS DE DIAMETRO DE 9 A 10 MM                                                                                                                                                                                                                                                                                                                                                                                                                   </v>
          </cell>
          <cell r="C1393" t="str">
            <v xml:space="preserve">UN    </v>
          </cell>
          <cell r="D1393">
            <v>10.61</v>
          </cell>
        </row>
        <row r="1394">
          <cell r="A1394">
            <v>39602</v>
          </cell>
          <cell r="B1394" t="str">
            <v xml:space="preserve">CONECTOR MACHO RJ 45, CATEGORIA 5 E (CAT 5E) PARA CABOS                                                                                                                                                                                                                                                                                                                                                                                                                                                   </v>
          </cell>
          <cell r="C1394" t="str">
            <v xml:space="preserve">UN    </v>
          </cell>
          <cell r="D1394">
            <v>1.55</v>
          </cell>
        </row>
        <row r="1395">
          <cell r="A1395">
            <v>39603</v>
          </cell>
          <cell r="B1395" t="str">
            <v xml:space="preserve">CONECTOR MACHO RJ 45, CATEGORIA 6 (CAT 6) PARA CABOS                                                                                                                                                                                                                                                                                                                                                                                                                                                      </v>
          </cell>
          <cell r="C1395" t="str">
            <v xml:space="preserve">UN    </v>
          </cell>
          <cell r="D1395">
            <v>3.32</v>
          </cell>
        </row>
        <row r="1396">
          <cell r="A1396">
            <v>11821</v>
          </cell>
          <cell r="B1396" t="str">
            <v xml:space="preserve">CONECTOR METALICO TIPO PARAFUSO FENDIDO (SPLIT BOLT), COM SEPARADOR DE CABOS BIMETALICOS, PARA CABOS ATE 25 MM2                                                                                                                                                                                                                                                                                                                                                                                           </v>
          </cell>
          <cell r="C1396" t="str">
            <v xml:space="preserve">UN    </v>
          </cell>
          <cell r="D1396">
            <v>8.7100000000000009</v>
          </cell>
        </row>
        <row r="1397">
          <cell r="A1397">
            <v>1562</v>
          </cell>
          <cell r="B1397" t="str">
            <v xml:space="preserve">CONECTOR METALICO TIPO PARAFUSO FENDIDO (SPLIT BOLT), COM SEPARADOR DE CABOS BIMETALICOS, PARA CABOS ATE 50 MM2                                                                                                                                                                                                                                                                                                                                                                                           </v>
          </cell>
          <cell r="C1397" t="str">
            <v xml:space="preserve">UN    </v>
          </cell>
          <cell r="D1397">
            <v>14.27</v>
          </cell>
        </row>
        <row r="1398">
          <cell r="A1398">
            <v>1563</v>
          </cell>
          <cell r="B1398" t="str">
            <v xml:space="preserve">CONECTOR METALICO TIPO PARAFUSO FENDIDO (SPLIT BOLT), COM SEPARADOR DE CABOS BIMETALICOS, PARA CABOS ATE 70 MM2                                                                                                                                                                                                                                                                                                                                                                                           </v>
          </cell>
          <cell r="C1398" t="str">
            <v xml:space="preserve">UN    </v>
          </cell>
          <cell r="D1398">
            <v>19.149999999999999</v>
          </cell>
        </row>
        <row r="1399">
          <cell r="A1399">
            <v>11856</v>
          </cell>
          <cell r="B1399" t="str">
            <v xml:space="preserve">CONECTOR METALICO TIPO PARAFUSO FENDIDO (SPLIT BOLT), PARA CABOS ATE 10 MM2                                                                                                                                                                                                                                                                                                                                                                                                                               </v>
          </cell>
          <cell r="C1399" t="str">
            <v xml:space="preserve">UN    </v>
          </cell>
          <cell r="D1399">
            <v>5.71</v>
          </cell>
        </row>
        <row r="1400">
          <cell r="A1400">
            <v>11857</v>
          </cell>
          <cell r="B1400" t="str">
            <v xml:space="preserve">CONECTOR METALICO TIPO PARAFUSO FENDIDO (SPLIT BOLT), PARA CABOS ATE 120 MM2                                                                                                                                                                                                                                                                                                                                                                                                                              </v>
          </cell>
          <cell r="C1400" t="str">
            <v xml:space="preserve">UN    </v>
          </cell>
          <cell r="D1400">
            <v>30.05</v>
          </cell>
        </row>
        <row r="1401">
          <cell r="A1401">
            <v>11858</v>
          </cell>
          <cell r="B1401" t="str">
            <v xml:space="preserve">CONECTOR METALICO TIPO PARAFUSO FENDIDO (SPLIT BOLT), PARA CABOS ATE 150 MM2                                                                                                                                                                                                                                                                                                                                                                                                                              </v>
          </cell>
          <cell r="C1401" t="str">
            <v xml:space="preserve">UN    </v>
          </cell>
          <cell r="D1401">
            <v>37.299999999999997</v>
          </cell>
        </row>
        <row r="1402">
          <cell r="A1402">
            <v>1539</v>
          </cell>
          <cell r="B1402" t="str">
            <v xml:space="preserve">CONECTOR METALICO TIPO PARAFUSO FENDIDO (SPLIT BOLT), PARA CABOS ATE 16 MM2                                                                                                                                                                                                                                                                                                                                                                                                                               </v>
          </cell>
          <cell r="C1402" t="str">
            <v xml:space="preserve">UN    </v>
          </cell>
          <cell r="D1402">
            <v>6.71</v>
          </cell>
        </row>
        <row r="1403">
          <cell r="A1403">
            <v>11859</v>
          </cell>
          <cell r="B1403" t="str">
            <v xml:space="preserve">CONECTOR METALICO TIPO PARAFUSO FENDIDO (SPLIT BOLT), PARA CABOS ATE 185 MM2                                                                                                                                                                                                                                                                                                                                                                                                                              </v>
          </cell>
          <cell r="C1403" t="str">
            <v xml:space="preserve">UN    </v>
          </cell>
          <cell r="D1403">
            <v>50.74</v>
          </cell>
        </row>
        <row r="1404">
          <cell r="A1404">
            <v>1550</v>
          </cell>
          <cell r="B1404" t="str">
            <v xml:space="preserve">CONECTOR METALICO TIPO PARAFUSO FENDIDO (SPLIT BOLT), PARA CABOS ATE 25 MM2                                                                                                                                                                                                                                                                                                                                                                                                                               </v>
          </cell>
          <cell r="C1404" t="str">
            <v xml:space="preserve">UN    </v>
          </cell>
          <cell r="D1404">
            <v>7.08</v>
          </cell>
        </row>
        <row r="1405">
          <cell r="A1405">
            <v>11854</v>
          </cell>
          <cell r="B1405" t="str">
            <v xml:space="preserve">CONECTOR METALICO TIPO PARAFUSO FENDIDO (SPLIT BOLT), PARA CABOS ATE 35 MM2                                                                                                                                                                                                                                                                                                                                                                                                                               </v>
          </cell>
          <cell r="C1405" t="str">
            <v xml:space="preserve">UN    </v>
          </cell>
          <cell r="D1405">
            <v>8.84</v>
          </cell>
        </row>
        <row r="1406">
          <cell r="A1406">
            <v>11862</v>
          </cell>
          <cell r="B1406" t="str">
            <v xml:space="preserve">CONECTOR METALICO TIPO PARAFUSO FENDIDO (SPLIT BOLT), PARA CABOS ATE 50 MM2                                                                                                                                                                                                                                                                                                                                                                                                                               </v>
          </cell>
          <cell r="C1406" t="str">
            <v xml:space="preserve">UN    </v>
          </cell>
          <cell r="D1406">
            <v>12.41</v>
          </cell>
        </row>
        <row r="1407">
          <cell r="A1407">
            <v>11863</v>
          </cell>
          <cell r="B1407" t="str">
            <v xml:space="preserve">CONECTOR METALICO TIPO PARAFUSO FENDIDO (SPLIT BOLT), PARA CABOS ATE 6 MM2                                                                                                                                                                                                                                                                                                                                                                                                                                </v>
          </cell>
          <cell r="C1407" t="str">
            <v xml:space="preserve">UN    </v>
          </cell>
          <cell r="D1407">
            <v>5.01</v>
          </cell>
        </row>
        <row r="1408">
          <cell r="A1408">
            <v>11855</v>
          </cell>
          <cell r="B1408" t="str">
            <v xml:space="preserve">CONECTOR METALICO TIPO PARAFUSO FENDIDO (SPLIT BOLT), PARA CABOS ATE 70 MM2                                                                                                                                                                                                                                                                                                                                                                                                                               </v>
          </cell>
          <cell r="C1408" t="str">
            <v xml:space="preserve">UN    </v>
          </cell>
          <cell r="D1408">
            <v>18.52</v>
          </cell>
        </row>
        <row r="1409">
          <cell r="A1409">
            <v>11864</v>
          </cell>
          <cell r="B1409" t="str">
            <v xml:space="preserve">CONECTOR METALICO TIPO PARAFUSO FENDIDO (SPLIT BOLT), PARA CABOS ATE 95 MM2                                                                                                                                                                                                                                                                                                                                                                                                                               </v>
          </cell>
          <cell r="C1409" t="str">
            <v xml:space="preserve">UN    </v>
          </cell>
          <cell r="D1409">
            <v>28</v>
          </cell>
        </row>
        <row r="1410">
          <cell r="A1410">
            <v>2527</v>
          </cell>
          <cell r="B1410" t="str">
            <v xml:space="preserve">CONECTOR RETO DE ALUMINIO PARA ELETRODUTO DE 1 1/2", PARA ADAPTAR ENTRADA DE ELETRODUTO METALICO FLEXIVEL EM QUADROS                                                                                                                                                                                                                                                                                                                                                                                      </v>
          </cell>
          <cell r="C1410" t="str">
            <v xml:space="preserve">UN    </v>
          </cell>
          <cell r="D1410">
            <v>7.82</v>
          </cell>
        </row>
        <row r="1411">
          <cell r="A1411">
            <v>2526</v>
          </cell>
          <cell r="B1411" t="str">
            <v xml:space="preserve">CONECTOR RETO DE ALUMINIO PARA ELETRODUTO DE 1 1/4", PARA ADAPTAR ENTRADA DE ELETRODUTO METALICO FLEXIVEL EM QUADROS                                                                                                                                                                                                                                                                                                                                                                                      </v>
          </cell>
          <cell r="C1411" t="str">
            <v xml:space="preserve">UN    </v>
          </cell>
          <cell r="D1411">
            <v>5.01</v>
          </cell>
        </row>
        <row r="1412">
          <cell r="A1412">
            <v>2487</v>
          </cell>
          <cell r="B1412" t="str">
            <v xml:space="preserve">CONECTOR RETO DE ALUMINIO PARA ELETRODUTO DE 1/2", PARA ADAPTAR ENTRADA DE ELETRODUTO METALICO FLEXIVEL EM QUADROS                                                                                                                                                                                                                                                                                                                                                                                        </v>
          </cell>
          <cell r="C1412" t="str">
            <v xml:space="preserve">UN    </v>
          </cell>
          <cell r="D1412">
            <v>1.71</v>
          </cell>
        </row>
        <row r="1413">
          <cell r="A1413">
            <v>2483</v>
          </cell>
          <cell r="B1413" t="str">
            <v xml:space="preserve">CONECTOR RETO DE ALUMINIO PARA ELETRODUTO DE 1", PARA ADAPTAR ENTRADA DE ELETRODUTO METALICO FLEXIVEL EM QUADROS                                                                                                                                                                                                                                                                                                                                                                                          </v>
          </cell>
          <cell r="C1413" t="str">
            <v xml:space="preserve">UN    </v>
          </cell>
          <cell r="D1413">
            <v>3.57</v>
          </cell>
        </row>
        <row r="1414">
          <cell r="A1414">
            <v>2528</v>
          </cell>
          <cell r="B1414" t="str">
            <v xml:space="preserve">CONECTOR RETO DE ALUMINIO PARA ELETRODUTO DE 2 1/2", PARA ADAPTAR ENTRADA DE ELETRODUTO METALICO FLEXIVEL EM QUADROS                                                                                                                                                                                                                                                                                                                                                                                      </v>
          </cell>
          <cell r="C1414" t="str">
            <v xml:space="preserve">UN    </v>
          </cell>
          <cell r="D1414">
            <v>19.690000000000001</v>
          </cell>
        </row>
        <row r="1415">
          <cell r="A1415">
            <v>2489</v>
          </cell>
          <cell r="B1415" t="str">
            <v xml:space="preserve">CONECTOR RETO DE ALUMINIO PARA ELETRODUTO DE 2", PARA ADAPTAR ENTRADA DE ELETRODUTO METALICO FLEXIVEL EM QUADROS                                                                                                                                                                                                                                                                                                                                                                                          </v>
          </cell>
          <cell r="C1415" t="str">
            <v xml:space="preserve">UN    </v>
          </cell>
          <cell r="D1415">
            <v>8.67</v>
          </cell>
        </row>
        <row r="1416">
          <cell r="A1416">
            <v>2488</v>
          </cell>
          <cell r="B1416" t="str">
            <v xml:space="preserve">CONECTOR RETO DE ALUMINIO PARA ELETRODUTO DE 3/4", PARA ADAPTAR ENTRADA DE ELETRODUTO METALICO FLEXIVEL EM QUADROS                                                                                                                                                                                                                                                                                                                                                                                        </v>
          </cell>
          <cell r="C1416" t="str">
            <v xml:space="preserve">UN    </v>
          </cell>
          <cell r="D1416">
            <v>2</v>
          </cell>
        </row>
        <row r="1417">
          <cell r="A1417">
            <v>2484</v>
          </cell>
          <cell r="B1417" t="str">
            <v xml:space="preserve">CONECTOR RETO DE ALUMINIO PARA ELETRODUTO DE 3", PARA ADAPTAR ENTRADA DE ELETRODUTO METALICO FLEXIVEL EM QUADROS                                                                                                                                                                                                                                                                                                                                                                                          </v>
          </cell>
          <cell r="C1417" t="str">
            <v xml:space="preserve">UN    </v>
          </cell>
          <cell r="D1417">
            <v>28.61</v>
          </cell>
        </row>
        <row r="1418">
          <cell r="A1418">
            <v>2485</v>
          </cell>
          <cell r="B1418" t="str">
            <v xml:space="preserve">CONECTOR RETO DE ALUMINIO PARA ELETRODUTO DE 4", PARA ADAPTAR ENTRADA DE ELETRODUTO METALICO FLEXIVEL EM QUADROS                                                                                                                                                                                                                                                                                                                                                                                          </v>
          </cell>
          <cell r="C1418" t="str">
            <v xml:space="preserve">UN    </v>
          </cell>
          <cell r="D1418">
            <v>44.84</v>
          </cell>
        </row>
        <row r="1419">
          <cell r="A1419">
            <v>38005</v>
          </cell>
          <cell r="B1419" t="str">
            <v xml:space="preserve">CONECTOR, CPVC, SOLDAVEL, 15 MM X 1/2", PARA AGUA QUENTE                                                                                                                                                                                                                                                                                                                                                                                                                                                  </v>
          </cell>
          <cell r="C1419" t="str">
            <v xml:space="preserve">UN    </v>
          </cell>
          <cell r="D1419">
            <v>20.14</v>
          </cell>
        </row>
        <row r="1420">
          <cell r="A1420">
            <v>38006</v>
          </cell>
          <cell r="B1420" t="str">
            <v xml:space="preserve">CONECTOR, CPVC, SOLDAVEL, 22 MM X 1/2", PARA AGUA QUENTE                                                                                                                                                                                                                                                                                                                                                                                                                                                  </v>
          </cell>
          <cell r="C1420" t="str">
            <v xml:space="preserve">UN    </v>
          </cell>
          <cell r="D1420">
            <v>24.72</v>
          </cell>
        </row>
        <row r="1421">
          <cell r="A1421">
            <v>38428</v>
          </cell>
          <cell r="B1421" t="str">
            <v xml:space="preserve">CONECTOR, CPVC, SOLDAVEL, 22 MM X 3/4", PARA AGUA QUENTE                                                                                                                                                                                                                                                                                                                                                                                                                                                  </v>
          </cell>
          <cell r="C1421" t="str">
            <v xml:space="preserve">UN    </v>
          </cell>
          <cell r="D1421">
            <v>23.16</v>
          </cell>
        </row>
        <row r="1422">
          <cell r="A1422">
            <v>38007</v>
          </cell>
          <cell r="B1422" t="str">
            <v xml:space="preserve">CONECTOR, CPVC, SOLDAVEL, 28 MM X 1", PARA AGUA QUENTE                                                                                                                                                                                                                                                                                                                                                                                                                                                    </v>
          </cell>
          <cell r="C1422" t="str">
            <v xml:space="preserve">UN    </v>
          </cell>
          <cell r="D1422">
            <v>37.840000000000003</v>
          </cell>
        </row>
        <row r="1423">
          <cell r="A1423">
            <v>38008</v>
          </cell>
          <cell r="B1423" t="str">
            <v xml:space="preserve">CONECTOR, CPVC, SOLDAVEL, 35 MM X 1 1/4", PARA AGUA QUENTE                                                                                                                                                                                                                                                                                                                                                                                                                                                </v>
          </cell>
          <cell r="C1423" t="str">
            <v xml:space="preserve">UN    </v>
          </cell>
          <cell r="D1423">
            <v>152.4</v>
          </cell>
        </row>
        <row r="1424">
          <cell r="A1424">
            <v>38009</v>
          </cell>
          <cell r="B1424" t="str">
            <v xml:space="preserve">CONECTOR, CPVC, SOLDAVEL, 42 MM X 1 1/2", PARA AGUA QUENTE                                                                                                                                                                                                                                                                                                                                                                                                                                                </v>
          </cell>
          <cell r="C1424" t="str">
            <v xml:space="preserve">UN    </v>
          </cell>
          <cell r="D1424">
            <v>186.26</v>
          </cell>
        </row>
        <row r="1425">
          <cell r="A1425">
            <v>39279</v>
          </cell>
          <cell r="B1425" t="str">
            <v xml:space="preserve">CONEXAO FIXA, ROSCA FEMEA, EM PLASTICO, DN 16 MM X 1/2", PARA CONEXAO COM CRIMPAGEM EM TUBO PEX                                                                                                                                                                                                                                                                                                                                                                                                           </v>
          </cell>
          <cell r="C1425" t="str">
            <v xml:space="preserve">UN    </v>
          </cell>
          <cell r="D1425">
            <v>11.42</v>
          </cell>
        </row>
        <row r="1426">
          <cell r="A1426">
            <v>38845</v>
          </cell>
          <cell r="B1426" t="str">
            <v xml:space="preserve">CONEXAO FIXA, ROSCA FEMEA, EM PLASTICO, DN 16 MM X 3/4", PARA CONEXAO COM CRIMPAGEM EM TUBO PEX                                                                                                                                                                                                                                                                                                                                                                                                           </v>
          </cell>
          <cell r="C1426" t="str">
            <v xml:space="preserve">UN    </v>
          </cell>
          <cell r="D1426">
            <v>16.53</v>
          </cell>
        </row>
        <row r="1427">
          <cell r="A1427">
            <v>39280</v>
          </cell>
          <cell r="B1427" t="str">
            <v xml:space="preserve">CONEXAO FIXA, ROSCA FEMEA, EM PLASTICO, DN 20 MM X 1/2", PARA CONEXAO COM CRIMPAGEM EM TUBO PEX                                                                                                                                                                                                                                                                                                                                                                                                           </v>
          </cell>
          <cell r="C1427" t="str">
            <v xml:space="preserve">UN    </v>
          </cell>
          <cell r="D1427">
            <v>14.82</v>
          </cell>
        </row>
        <row r="1428">
          <cell r="A1428">
            <v>39281</v>
          </cell>
          <cell r="B1428" t="str">
            <v xml:space="preserve">CONEXAO FIXA, ROSCA FEMEA, EM PLASTICO, DN 20 MM X 3/4", PARA CONEXAO COM CRIMPAGEM EM TUBO PEX                                                                                                                                                                                                                                                                                                                                                                                                           </v>
          </cell>
          <cell r="C1428" t="str">
            <v xml:space="preserve">UN    </v>
          </cell>
          <cell r="D1428">
            <v>19.510000000000002</v>
          </cell>
        </row>
        <row r="1429">
          <cell r="A1429">
            <v>38849</v>
          </cell>
          <cell r="B1429" t="str">
            <v xml:space="preserve">CONEXAO FIXA, ROSCA FEMEA, EM PLASTICO, DN 25 MM X 1/2", PARA CONEXAO COM CRIMPAGEM EM TUBO PEX                                                                                                                                                                                                                                                                                                                                                                                                           </v>
          </cell>
          <cell r="C1429" t="str">
            <v xml:space="preserve">UN    </v>
          </cell>
          <cell r="D1429">
            <v>16.71</v>
          </cell>
        </row>
        <row r="1430">
          <cell r="A1430">
            <v>39282</v>
          </cell>
          <cell r="B1430" t="str">
            <v xml:space="preserve">CONEXAO FIXA, ROSCA FEMEA, EM PLASTICO, DN 25 MM X 3/4", PARA CONEXAO COM CRIMPAGEM EM TUBO PEX                                                                                                                                                                                                                                                                                                                                                                                                           </v>
          </cell>
          <cell r="C1430" t="str">
            <v xml:space="preserve">UN    </v>
          </cell>
          <cell r="D1430">
            <v>19.97</v>
          </cell>
        </row>
        <row r="1431">
          <cell r="A1431">
            <v>38852</v>
          </cell>
          <cell r="B1431" t="str">
            <v xml:space="preserve">CONEXAO FIXA, ROSCA FEMEA, EM PLASTICO, DN 32 MM X 3/4", PARA CONEXAO COM CRIMPAGEM EM TUBO PEX                                                                                                                                                                                                                                                                                                                                                                                                           </v>
          </cell>
          <cell r="C1431" t="str">
            <v xml:space="preserve">UN    </v>
          </cell>
          <cell r="D1431">
            <v>27.17</v>
          </cell>
        </row>
        <row r="1432">
          <cell r="A1432">
            <v>38844</v>
          </cell>
          <cell r="B1432" t="str">
            <v xml:space="preserve">CONEXAO FIXA, ROSCA FEMEA, METALICA, COM ANEL DESLIZANTE, DN 16 MM X 1/2", PARA TUBO PEX                                                                                                                                                                                                                                                                                                                                                                                                                  </v>
          </cell>
          <cell r="C1432" t="str">
            <v xml:space="preserve">UN    </v>
          </cell>
          <cell r="D1432">
            <v>8.35</v>
          </cell>
        </row>
        <row r="1433">
          <cell r="A1433">
            <v>38846</v>
          </cell>
          <cell r="B1433" t="str">
            <v xml:space="preserve">CONEXAO FIXA, ROSCA FEMEA, METALICA, COM ANEL DESLIZANTE, DN 20 MM X 1/2", PARA TUBO PEX                                                                                                                                                                                                                                                                                                                                                                                                                  </v>
          </cell>
          <cell r="C1433" t="str">
            <v xml:space="preserve">UN    </v>
          </cell>
          <cell r="D1433">
            <v>9.1300000000000008</v>
          </cell>
        </row>
        <row r="1434">
          <cell r="A1434">
            <v>38847</v>
          </cell>
          <cell r="B1434" t="str">
            <v xml:space="preserve">CONEXAO FIXA, ROSCA FEMEA, METALICA, COM ANEL DESLIZANTE, DN 20 MM X 3/4", PARA TUBO PEX                                                                                                                                                                                                                                                                                                                                                                                                                  </v>
          </cell>
          <cell r="C1434" t="str">
            <v xml:space="preserve">UN    </v>
          </cell>
          <cell r="D1434">
            <v>11.24</v>
          </cell>
        </row>
        <row r="1435">
          <cell r="A1435">
            <v>38850</v>
          </cell>
          <cell r="B1435" t="str">
            <v xml:space="preserve">CONEXAO FIXA, ROSCA FEMEA, METALICA, COM ANEL DESLIZANTE, DN 25 MM X 1", PARA TUBO PEX                                                                                                                                                                                                                                                                                                                                                                                                                    </v>
          </cell>
          <cell r="C1435" t="str">
            <v xml:space="preserve">UN    </v>
          </cell>
          <cell r="D1435">
            <v>15.62</v>
          </cell>
        </row>
        <row r="1436">
          <cell r="A1436">
            <v>38848</v>
          </cell>
          <cell r="B1436" t="str">
            <v xml:space="preserve">CONEXAO FIXA, ROSCA FEMEA, METALICA, COM ANEL DESLIZANTE, DN 25 MM X 3/4", PARA TUBO PEX                                                                                                                                                                                                                                                                                                                                                                                                                  </v>
          </cell>
          <cell r="C1436" t="str">
            <v xml:space="preserve">UN    </v>
          </cell>
          <cell r="D1436">
            <v>13.06</v>
          </cell>
        </row>
        <row r="1437">
          <cell r="A1437">
            <v>38851</v>
          </cell>
          <cell r="B1437" t="str">
            <v xml:space="preserve">CONEXAO FIXA, ROSCA FEMEA, METALICA, COM ANEL DESLIZANTE, DN 32 MM X 1", PARA TUBO PEX                                                                                                                                                                                                                                                                                                                                                                                                                    </v>
          </cell>
          <cell r="C1437" t="str">
            <v xml:space="preserve">UN    </v>
          </cell>
          <cell r="D1437">
            <v>23.74</v>
          </cell>
        </row>
        <row r="1438">
          <cell r="A1438">
            <v>38860</v>
          </cell>
          <cell r="B1438" t="str">
            <v xml:space="preserve">CONEXAO FIXA, ROSCA MACHO, METALICA, PARA TUBO PEX, DN 16 MM X 1/2"                                                                                                                                                                                                                                                                                                                                                                                                                                       </v>
          </cell>
          <cell r="C1438" t="str">
            <v xml:space="preserve">UN    </v>
          </cell>
          <cell r="D1438">
            <v>6.71</v>
          </cell>
        </row>
        <row r="1439">
          <cell r="A1439">
            <v>38861</v>
          </cell>
          <cell r="B1439" t="str">
            <v xml:space="preserve">CONEXAO FIXA, ROSCA MACHO, METALICA, PARA TUBO PEX, DN 16 MM X 3/4"                                                                                                                                                                                                                                                                                                                                                                                                                                       </v>
          </cell>
          <cell r="C1439" t="str">
            <v xml:space="preserve">UN    </v>
          </cell>
          <cell r="D1439">
            <v>9.0299999999999994</v>
          </cell>
        </row>
        <row r="1440">
          <cell r="A1440">
            <v>38862</v>
          </cell>
          <cell r="B1440" t="str">
            <v xml:space="preserve">CONEXAO FIXA, ROSCA MACHO, METALICA, PARA TUBO PEX, DN 20 MM X 1/2"                                                                                                                                                                                                                                                                                                                                                                                                                                       </v>
          </cell>
          <cell r="C1440" t="str">
            <v xml:space="preserve">UN    </v>
          </cell>
          <cell r="D1440">
            <v>7.61</v>
          </cell>
        </row>
        <row r="1441">
          <cell r="A1441">
            <v>38863</v>
          </cell>
          <cell r="B1441" t="str">
            <v xml:space="preserve">CONEXAO FIXA, ROSCA MACHO, METALICA, PARA TUBO PEX, DN 20 MM X 3/4"                                                                                                                                                                                                                                                                                                                                                                                                                                       </v>
          </cell>
          <cell r="C1441" t="str">
            <v xml:space="preserve">UN    </v>
          </cell>
          <cell r="D1441">
            <v>8.75</v>
          </cell>
        </row>
        <row r="1442">
          <cell r="A1442">
            <v>38865</v>
          </cell>
          <cell r="B1442" t="str">
            <v xml:space="preserve">CONEXAO FIXA, ROSCA MACHO, METALICA, PARA TUBO PEX, DN 25 MM X 1/2"                                                                                                                                                                                                                                                                                                                                                                                                                                       </v>
          </cell>
          <cell r="C1442" t="str">
            <v xml:space="preserve">UN    </v>
          </cell>
          <cell r="D1442">
            <v>11.88</v>
          </cell>
        </row>
        <row r="1443">
          <cell r="A1443">
            <v>38864</v>
          </cell>
          <cell r="B1443" t="str">
            <v xml:space="preserve">CONEXAO FIXA, ROSCA MACHO, METALICA, PARA TUBO PEX, DN 25 MM X 1"                                                                                                                                                                                                                                                                                                                                                                                                                                         </v>
          </cell>
          <cell r="C1443" t="str">
            <v xml:space="preserve">UN    </v>
          </cell>
          <cell r="D1443">
            <v>18.149999999999999</v>
          </cell>
        </row>
        <row r="1444">
          <cell r="A1444">
            <v>38866</v>
          </cell>
          <cell r="B1444" t="str">
            <v xml:space="preserve">CONEXAO FIXA, ROSCA MACHO, METALICA, PARA TUBO PEX, DN 25 MM X 3/4"                                                                                                                                                                                                                                                                                                                                                                                                                                       </v>
          </cell>
          <cell r="C1444" t="str">
            <v xml:space="preserve">UN    </v>
          </cell>
          <cell r="D1444">
            <v>12.78</v>
          </cell>
        </row>
        <row r="1445">
          <cell r="A1445">
            <v>38868</v>
          </cell>
          <cell r="B1445" t="str">
            <v xml:space="preserve">CONEXAO FIXA, ROSCA MACHO, METALICA, PARA TUBO PEX, DN 32 MM X 1"                                                                                                                                                                                                                                                                                                                                                                                                                                         </v>
          </cell>
          <cell r="C1445" t="str">
            <v xml:space="preserve">UN    </v>
          </cell>
          <cell r="D1445">
            <v>21.3</v>
          </cell>
        </row>
        <row r="1446">
          <cell r="A1446">
            <v>38853</v>
          </cell>
          <cell r="B1446" t="str">
            <v xml:space="preserve">CONEXAO MOVEL, ROSCA FEMEA, METALICA, COM ANEL DESLIZANTE, PARA TUBO PEX, DN 16 MM X 1/2"                                                                                                                                                                                                                                                                                                                                                                                                                 </v>
          </cell>
          <cell r="C1446" t="str">
            <v xml:space="preserve">UN    </v>
          </cell>
          <cell r="D1446">
            <v>6.88</v>
          </cell>
        </row>
        <row r="1447">
          <cell r="A1447">
            <v>38854</v>
          </cell>
          <cell r="B1447" t="str">
            <v xml:space="preserve">CONEXAO MOVEL, ROSCA FEMEA, METALICA, COM ANEL DESLIZANTE, PARA TUBO PEX, DN 16 MM X 3/4"                                                                                                                                                                                                                                                                                                                                                                                                                 </v>
          </cell>
          <cell r="C1447" t="str">
            <v xml:space="preserve">UN    </v>
          </cell>
          <cell r="D1447">
            <v>9.41</v>
          </cell>
        </row>
        <row r="1448">
          <cell r="A1448">
            <v>38855</v>
          </cell>
          <cell r="B1448" t="str">
            <v xml:space="preserve">CONEXAO MOVEL, ROSCA FEMEA, METALICA, COM ANEL DESLIZANTE, PARA TUBO PEX, DN 20 MM X 1/2"                                                                                                                                                                                                                                                                                                                                                                                                                 </v>
          </cell>
          <cell r="C1448" t="str">
            <v xml:space="preserve">UN    </v>
          </cell>
          <cell r="D1448">
            <v>6.98</v>
          </cell>
        </row>
        <row r="1449">
          <cell r="A1449">
            <v>38856</v>
          </cell>
          <cell r="B1449" t="str">
            <v xml:space="preserve">CONEXAO MOVEL, ROSCA FEMEA, METALICA, COM ANEL DESLIZANTE, PARA TUBO PEX, DN 20 MM X 3/4"                                                                                                                                                                                                                                                                                                                                                                                                                 </v>
          </cell>
          <cell r="C1449" t="str">
            <v xml:space="preserve">UN    </v>
          </cell>
          <cell r="D1449">
            <v>11.21</v>
          </cell>
        </row>
        <row r="1450">
          <cell r="A1450">
            <v>38857</v>
          </cell>
          <cell r="B1450" t="str">
            <v xml:space="preserve">CONEXAO MOVEL, ROSCA FEMEA, METALICA, COM ANEL DESLIZANTE, PARA TUBO PEX, DN 25 MM X 1"                                                                                                                                                                                                                                                                                                                                                                                                                   </v>
          </cell>
          <cell r="C1450" t="str">
            <v xml:space="preserve">UN    </v>
          </cell>
          <cell r="D1450">
            <v>14.82</v>
          </cell>
        </row>
        <row r="1451">
          <cell r="A1451">
            <v>38858</v>
          </cell>
          <cell r="B1451" t="str">
            <v xml:space="preserve">CONEXAO MOVEL, ROSCA FEMEA, METALICA, COM ANEL DESLIZANTE, PARA TUBO PEX, DN 25 MM X 3/4"                                                                                                                                                                                                                                                                                                                                                                                                                 </v>
          </cell>
          <cell r="C1451" t="str">
            <v xml:space="preserve">UN    </v>
          </cell>
          <cell r="D1451">
            <v>13.48</v>
          </cell>
        </row>
        <row r="1452">
          <cell r="A1452">
            <v>38859</v>
          </cell>
          <cell r="B1452" t="str">
            <v xml:space="preserve">CONEXAO MOVEL, ROSCA FEMEA, METALICA, COM ANEL DESLIZANTE, PARA TUBO PEX, DN 32 MM X 1"                                                                                                                                                                                                                                                                                                                                                                                                                   </v>
          </cell>
          <cell r="C1452" t="str">
            <v xml:space="preserve">UN    </v>
          </cell>
          <cell r="D1452">
            <v>21.83</v>
          </cell>
        </row>
        <row r="1453">
          <cell r="A1453">
            <v>3104</v>
          </cell>
          <cell r="B1453" t="str">
            <v xml:space="preserve">CONJ. DE FERRAGENS PARA PORTA DE VIDRO TEMPERADO, EM ZAMAC CROMADO, CONTEMPLANDO DOBRADICA INF., DOBRADICA SUP., PIVO PARA DOBRADICA INF., PIVO PARA DOBRADICA SUP., FECHADURA CENTRAL EM ZAMC. CROMADO, CONTRA FECHADURA DE PRESSAO                                                                                                                                                                                                                                                                      </v>
          </cell>
          <cell r="C1453" t="str">
            <v xml:space="preserve">CJ    </v>
          </cell>
          <cell r="D1453">
            <v>161.34</v>
          </cell>
        </row>
        <row r="1454">
          <cell r="A1454">
            <v>1607</v>
          </cell>
          <cell r="B1454" t="str">
            <v xml:space="preserve">CONJUNTO ARRUELAS DE VEDACAO 5/16" PARA TELHA FIBROCIMENTO (UMA ARRUELA METALICA E UMA ARRUELA PVC - CONICAS)                                                                                                                                                                                                                                                                                                                                                                                             </v>
          </cell>
          <cell r="C1454" t="str">
            <v xml:space="preserve">CJ    </v>
          </cell>
          <cell r="D1454">
            <v>0.26</v>
          </cell>
        </row>
        <row r="1455">
          <cell r="A1455">
            <v>38169</v>
          </cell>
          <cell r="B1455" t="str">
            <v xml:space="preserve">CONJUNTO DE FERRAGENS PIVO, PARA PORTA PIVOTANTE DE ATE 100 KG, REGULAVEL COM ESFERA , CROMADO - SUPERIOR E INFERIOR - COMPLETO                                                                                                                                                                                                                                                                                                                                                                           </v>
          </cell>
          <cell r="C1455" t="str">
            <v xml:space="preserve">CJ    </v>
          </cell>
          <cell r="D1455">
            <v>89</v>
          </cell>
        </row>
        <row r="1456">
          <cell r="A1456">
            <v>6142</v>
          </cell>
          <cell r="B1456" t="str">
            <v xml:space="preserve">CONJUNTO DE LIGACAO PARA BACIA SANITARIA AJUSTAVEL, EM PLASTICO BRANCO, COM TUBO, CANOPLA E ESPUDE                                                                                                                                                                                                                                                                                                                                                                                                        </v>
          </cell>
          <cell r="C1456" t="str">
            <v xml:space="preserve">UN    </v>
          </cell>
          <cell r="D1456">
            <v>9.08</v>
          </cell>
        </row>
        <row r="1457">
          <cell r="A1457">
            <v>11686</v>
          </cell>
          <cell r="B1457" t="str">
            <v xml:space="preserve">CONJUNTO DE LIGACAO PARA BACIA SANITARIA EM PLASTICO BRANCO COM TUBO, CANOPLA E ANEL DE EXPANSAO (TUBO 1.1/2 '' X 20 CM)                                                                                                                                                                                                                                                                                                                                                                                  </v>
          </cell>
          <cell r="C1457" t="str">
            <v xml:space="preserve">UN    </v>
          </cell>
          <cell r="D1457">
            <v>12.6</v>
          </cell>
        </row>
        <row r="1458">
          <cell r="A1458">
            <v>37598</v>
          </cell>
          <cell r="B1458" t="str">
            <v xml:space="preserve">CONJUNTO MONTADO ESTOPIM COM ESPOLETA COMUM NUMERO 8, COM CABECA ACENDEDORA, 1,5 M                                                                                                                                                                                                                                                                                                                                                                                                                        </v>
          </cell>
          <cell r="C1458" t="str">
            <v xml:space="preserve">UN    </v>
          </cell>
          <cell r="D1458">
            <v>40.08</v>
          </cell>
        </row>
        <row r="1459">
          <cell r="A1459">
            <v>25398</v>
          </cell>
          <cell r="B1459" t="str">
            <v xml:space="preserve">CONJUNTO PARA FUTSAL COM TRAVES OFICIAIS DE 3,00 X 2,00 M EM TUBO DE ACO GALVANIZADO 3" COM REQUADRO EM TUBO DE 1", PINTURA EM PRIMER COM TINTA ESMALTE SINTETICO E REDES DE POLIETILENO FIO 4 MM                                                                                                                                                                                                                                                                                                         </v>
          </cell>
          <cell r="C1459" t="str">
            <v xml:space="preserve">UN    </v>
          </cell>
          <cell r="D1459">
            <v>5237.08</v>
          </cell>
        </row>
        <row r="1460">
          <cell r="A1460">
            <v>25399</v>
          </cell>
          <cell r="B1460" t="str">
            <v xml:space="preserve">CONJUNTO PARA QUADRA DE  VOLEI COM POSTES EM TUBO DE ACO GALVANIZADO 3", H = *255* CM, PINTURA EM TINTA ESMALTE SINTETICO, REDE DE NYLON COM 2 MM, MALHA 10 X 10 CM E ANTENAS OFICIAIS EM FIBRA DE VIDRO                                                                                                                                                                                                                                                                                                  </v>
          </cell>
          <cell r="C1460" t="str">
            <v xml:space="preserve">UN    </v>
          </cell>
          <cell r="D1460">
            <v>3179.37</v>
          </cell>
        </row>
        <row r="1461">
          <cell r="A1461">
            <v>43440</v>
          </cell>
          <cell r="B1461" t="str">
            <v xml:space="preserve">CONJUNTO PRE-MOLDADO COMPOSTO POR GRELHA (0,99 X 0,45 M), QUADRO (1,10 X 0,52 M) E CANTONEIRA (1,10 X 0,35 M), EM CONCRETO ARMADO, COM FCK DE 21 MPA                                                                                                                                                                                                                                                                                                                                                      </v>
          </cell>
          <cell r="C1461" t="str">
            <v xml:space="preserve">UN    </v>
          </cell>
          <cell r="D1461">
            <v>448.5</v>
          </cell>
        </row>
        <row r="1462">
          <cell r="A1462">
            <v>10667</v>
          </cell>
          <cell r="B1462" t="str">
            <v xml:space="preserve">CONTAINER ALMOXARIFADO, DE *2,40* X *6,00* M, PADRAO SIMPLES, SEM REVESTIMENTO E SEM DIVISORIAS INTERNOS E SEM SANITARIO, PARA USO EM CANTEIRO DE OBRAS                                                                                                                                                                                                                                                                                                                                                   </v>
          </cell>
          <cell r="C1462" t="str">
            <v xml:space="preserve">UN    </v>
          </cell>
          <cell r="D1462">
            <v>22500</v>
          </cell>
        </row>
        <row r="1463">
          <cell r="A1463">
            <v>1613</v>
          </cell>
          <cell r="B1463" t="str">
            <v xml:space="preserve">CONTATOR TRIPOLAR, CORRENTE DE *110* A, TENSAO NOMINAL DE *500* V, CATEGORIA AC-2 E AC-3                                                                                                                                                                                                                                                                                                                                                                                                                  </v>
          </cell>
          <cell r="C1463" t="str">
            <v xml:space="preserve">UN    </v>
          </cell>
          <cell r="D1463">
            <v>1121.78</v>
          </cell>
        </row>
        <row r="1464">
          <cell r="A1464">
            <v>1626</v>
          </cell>
          <cell r="B1464" t="str">
            <v xml:space="preserve">CONTATOR TRIPOLAR, CORRENTE DE *185* A, TENSAO NOMINAL DE *500* V, CATEGORIA AC-2 E AC-3                                                                                                                                                                                                                                                                                                                                                                                                                  </v>
          </cell>
          <cell r="C1464" t="str">
            <v xml:space="preserve">UN    </v>
          </cell>
          <cell r="D1464">
            <v>1677.76</v>
          </cell>
        </row>
        <row r="1465">
          <cell r="A1465">
            <v>1625</v>
          </cell>
          <cell r="B1465" t="str">
            <v xml:space="preserve">CONTATOR TRIPOLAR, CORRENTE DE *22* A, TENSAO NOMINAL DE *500* V, CATEGORIA AC-2 E AC-3                                                                                                                                                                                                                                                                                                                                                                                                                   </v>
          </cell>
          <cell r="C1465" t="str">
            <v xml:space="preserve">UN    </v>
          </cell>
          <cell r="D1465">
            <v>117.18</v>
          </cell>
        </row>
        <row r="1466">
          <cell r="A1466">
            <v>1622</v>
          </cell>
          <cell r="B1466" t="str">
            <v xml:space="preserve">CONTATOR TRIPOLAR, CORRENTE DE *265* A, TENSAO NOMINAL DE *500* V, CATEGORIA AC-2 E AC-3                                                                                                                                                                                                                                                                                                                                                                                                                  </v>
          </cell>
          <cell r="C1466" t="str">
            <v xml:space="preserve">UN    </v>
          </cell>
          <cell r="D1466">
            <v>3786.02</v>
          </cell>
        </row>
        <row r="1467">
          <cell r="A1467">
            <v>1620</v>
          </cell>
          <cell r="B1467" t="str">
            <v xml:space="preserve">CONTATOR TRIPOLAR, CORRENTE DE *38* A, TENSAO NOMINAL DE *500* V, CATEGORIA AC-2 E AC-3                                                                                                                                                                                                                                                                                                                                                                                                                   </v>
          </cell>
          <cell r="C1467" t="str">
            <v xml:space="preserve">UN    </v>
          </cell>
          <cell r="D1467">
            <v>246.85</v>
          </cell>
        </row>
        <row r="1468">
          <cell r="A1468">
            <v>1629</v>
          </cell>
          <cell r="B1468" t="str">
            <v xml:space="preserve">CONTATOR TRIPOLAR, CORRENTE DE *500* A, TENSAO NOMINAL DE *500* V, CATEGORIA AC-2 E AC-3                                                                                                                                                                                                                                                                                                                                                                                                                  </v>
          </cell>
          <cell r="C1468" t="str">
            <v xml:space="preserve">UN    </v>
          </cell>
          <cell r="D1468">
            <v>9214.2800000000007</v>
          </cell>
        </row>
        <row r="1469">
          <cell r="A1469">
            <v>1627</v>
          </cell>
          <cell r="B1469" t="str">
            <v xml:space="preserve">CONTATOR TRIPOLAR, CORRENTE DE *65* A, TENSAO NOMINAL DE *500* V, CATEGORIA AC-2 E AC-3                                                                                                                                                                                                                                                                                                                                                                                                                   </v>
          </cell>
          <cell r="C1469" t="str">
            <v xml:space="preserve">UN    </v>
          </cell>
          <cell r="D1469">
            <v>471.85</v>
          </cell>
        </row>
        <row r="1470">
          <cell r="A1470">
            <v>1623</v>
          </cell>
          <cell r="B1470" t="str">
            <v xml:space="preserve">CONTATOR TRIPOLAR, CORRENTE DE 12 A, TENSAO NOMINAL DE *500* V, CATEGORIA AC-2 E AC-3                                                                                                                                                                                                                                                                                                                                                                                                                     </v>
          </cell>
          <cell r="C1470" t="str">
            <v xml:space="preserve">UN    </v>
          </cell>
          <cell r="D1470">
            <v>95.57</v>
          </cell>
        </row>
        <row r="1471">
          <cell r="A1471">
            <v>1619</v>
          </cell>
          <cell r="B1471" t="str">
            <v xml:space="preserve">CONTATOR TRIPOLAR, CORRENTE DE 25 A, TENSAO NOMINAL DE *500* V, CATEGORIA AC-2 E AC-3                                                                                                                                                                                                                                                                                                                                                                                                                     </v>
          </cell>
          <cell r="C1471" t="str">
            <v xml:space="preserve">UN    </v>
          </cell>
          <cell r="D1471">
            <v>131.46</v>
          </cell>
        </row>
        <row r="1472">
          <cell r="A1472">
            <v>1630</v>
          </cell>
          <cell r="B1472" t="str">
            <v xml:space="preserve">CONTATOR TRIPOLAR, CORRENTE DE 250 A, TENSAO NOMINAL DE *500* V, PARA ACIONAMENTO DE CAPACITORES                                                                                                                                                                                                                                                                                                                                                                                                          </v>
          </cell>
          <cell r="C1472" t="str">
            <v xml:space="preserve">UN    </v>
          </cell>
          <cell r="D1472">
            <v>2894.49</v>
          </cell>
        </row>
        <row r="1473">
          <cell r="A1473">
            <v>1616</v>
          </cell>
          <cell r="B1473" t="str">
            <v xml:space="preserve">CONTATOR TRIPOLAR, CORRENTE DE 300 A, TENSAO NOMINAL DE *500* V, CATEGORIA AC-2 E AC-3                                                                                                                                                                                                                                                                                                                                                                                                                    </v>
          </cell>
          <cell r="C1473" t="str">
            <v xml:space="preserve">UN    </v>
          </cell>
          <cell r="D1473">
            <v>4451.78</v>
          </cell>
        </row>
        <row r="1474">
          <cell r="A1474">
            <v>1614</v>
          </cell>
          <cell r="B1474" t="str">
            <v xml:space="preserve">CONTATOR TRIPOLAR, CORRENTE DE 32 A, TENSAO NOMINAL DE *500* V, CATEGORIA AC-2 E AC-3                                                                                                                                                                                                                                                                                                                                                                                                                     </v>
          </cell>
          <cell r="C1474" t="str">
            <v xml:space="preserve">UN    </v>
          </cell>
          <cell r="D1474">
            <v>203.46</v>
          </cell>
        </row>
        <row r="1475">
          <cell r="A1475">
            <v>1617</v>
          </cell>
          <cell r="B1475" t="str">
            <v xml:space="preserve">CONTATOR TRIPOLAR, CORRENTE DE 400 A, TENSAO NOMINAL DE *500* V, CATEGORIA AC-2 E AC-3                                                                                                                                                                                                                                                                                                                                                                                                                    </v>
          </cell>
          <cell r="C1475" t="str">
            <v xml:space="preserve">UN    </v>
          </cell>
          <cell r="D1475">
            <v>5314.46</v>
          </cell>
        </row>
        <row r="1476">
          <cell r="A1476">
            <v>1621</v>
          </cell>
          <cell r="B1476" t="str">
            <v xml:space="preserve">CONTATOR TRIPOLAR, CORRENTE DE 45 A, TENSAO NOMINAL DE *500* V, CATEGORIA AC-2 E AC-3                                                                                                                                                                                                                                                                                                                                                                                                                     </v>
          </cell>
          <cell r="C1476" t="str">
            <v xml:space="preserve">UN    </v>
          </cell>
          <cell r="D1476">
            <v>363.88</v>
          </cell>
        </row>
        <row r="1477">
          <cell r="A1477">
            <v>1624</v>
          </cell>
          <cell r="B1477" t="str">
            <v xml:space="preserve">CONTATOR TRIPOLAR, CORRENTE DE 630 A, TENSAO NOMINAL DE *500* V, CATEGORIA AC-2 E AC-3                                                                                                                                                                                                                                                                                                                                                                                                                    </v>
          </cell>
          <cell r="C1477" t="str">
            <v xml:space="preserve">UN    </v>
          </cell>
          <cell r="D1477">
            <v>13063.21</v>
          </cell>
        </row>
        <row r="1478">
          <cell r="A1478">
            <v>1615</v>
          </cell>
          <cell r="B1478" t="str">
            <v xml:space="preserve">CONTATOR TRIPOLAR, CORRENTE DE 75 A, TENSAO NOMINAL DE *500* V, CATEGORIA AC-2 E AC-3                                                                                                                                                                                                                                                                                                                                                                                                                     </v>
          </cell>
          <cell r="C1478" t="str">
            <v xml:space="preserve">UN    </v>
          </cell>
          <cell r="D1478">
            <v>683.32</v>
          </cell>
        </row>
        <row r="1479">
          <cell r="A1479">
            <v>1612</v>
          </cell>
          <cell r="B1479" t="str">
            <v xml:space="preserve">CONTATOR TRIPOLAR, CORRENTE DE 9 A, TENSAO NOMINAL DE *500* V, CATEGORIA AC-2 E AC-3                                                                                                                                                                                                                                                                                                                                                                                                                      </v>
          </cell>
          <cell r="C1479" t="str">
            <v xml:space="preserve">UN    </v>
          </cell>
          <cell r="D1479">
            <v>90</v>
          </cell>
        </row>
        <row r="1480">
          <cell r="A1480">
            <v>1618</v>
          </cell>
          <cell r="B1480" t="str">
            <v xml:space="preserve">CONTATOR TRIPOLAR, CORRENTE DE 95 A, TENSAO NOMINAL DE *500* V, CATEGORIA AC-2 E AC-3                                                                                                                                                                                                                                                                                                                                                                                                                     </v>
          </cell>
          <cell r="C1480" t="str">
            <v xml:space="preserve">UN    </v>
          </cell>
          <cell r="D1480">
            <v>938.98</v>
          </cell>
        </row>
        <row r="1481">
          <cell r="A1481">
            <v>14211</v>
          </cell>
          <cell r="B1481" t="str">
            <v xml:space="preserve">CONTRA-PORCA SEXTAVADA, DIAMETRO NOMINAL 1 3/8", ALTURA 35 MM                                                                                                                                                                                                                                                                                                                                                                                                                                             </v>
          </cell>
          <cell r="C1481" t="str">
            <v xml:space="preserve">UN    </v>
          </cell>
          <cell r="D1481">
            <v>48.22</v>
          </cell>
        </row>
        <row r="1482">
          <cell r="A1482">
            <v>43657</v>
          </cell>
          <cell r="B1482" t="str">
            <v xml:space="preserve">CONTRAMARCO DE ALUMINIO (PERFIL 25) PARA ESQUADRIAS, TIPO CONVENCIONAL / CADEIRINHA, 60 MM (CM-060), INCLUSO CONEXOES, GRAPAS E TRAVAMENTOS                                                                                                                                                                                                                                                                                                                                                               </v>
          </cell>
          <cell r="C1482" t="str">
            <v xml:space="preserve">M     </v>
          </cell>
          <cell r="D1482">
            <v>8.2200000000000006</v>
          </cell>
        </row>
        <row r="1483">
          <cell r="A1483">
            <v>34500</v>
          </cell>
          <cell r="B1483" t="str">
            <v xml:space="preserve">COORDENADOR / GERENTE DE OBRA                                                                                                                                                                                                                                                                                                                                                                                                                                                                             </v>
          </cell>
          <cell r="C1483" t="str">
            <v xml:space="preserve">H     </v>
          </cell>
          <cell r="D1483">
            <v>133.6</v>
          </cell>
        </row>
        <row r="1484">
          <cell r="A1484">
            <v>40934</v>
          </cell>
          <cell r="B1484" t="str">
            <v xml:space="preserve">COORDENADOR / GERENTE DE OBRA (MENSALISTA)                                                                                                                                                                                                                                                                                                                                                                                                                                                                </v>
          </cell>
          <cell r="C1484" t="str">
            <v xml:space="preserve">MES   </v>
          </cell>
          <cell r="D1484">
            <v>23603.53</v>
          </cell>
        </row>
        <row r="1485">
          <cell r="A1485">
            <v>38200</v>
          </cell>
          <cell r="B1485" t="str">
            <v xml:space="preserve">CORDA DE POLIAMIDA 12 MM TIPO BOMBEIRO, PARA TRABALHO EM ALTURA                                                                                                                                                                                                                                                                                                                                                                                                                                           </v>
          </cell>
          <cell r="C1485" t="str">
            <v xml:space="preserve">100M  </v>
          </cell>
          <cell r="D1485">
            <v>601.82000000000005</v>
          </cell>
        </row>
        <row r="1486">
          <cell r="A1486">
            <v>39269</v>
          </cell>
          <cell r="B1486" t="str">
            <v xml:space="preserve">CORDAO DE COBRE, FLEXIVEL, TORCIDO, CLASSE 4 OU 5, ISOLACAO EM PVC/D, 300 V, 2 CONDUTORES DE 0,5 MM2                                                                                                                                                                                                                                                                                                                                                                                                      </v>
          </cell>
          <cell r="C1486" t="str">
            <v xml:space="preserve">M     </v>
          </cell>
          <cell r="D1486">
            <v>1.39</v>
          </cell>
        </row>
        <row r="1487">
          <cell r="A1487">
            <v>11889</v>
          </cell>
          <cell r="B1487" t="str">
            <v xml:space="preserve">CORDAO DE COBRE, FLEXIVEL, TORCIDO, CLASSE 4 OU 5, ISOLACAO EM PVC/D, 300 V, 2 CONDUTORES DE 0,75 MM2                                                                                                                                                                                                                                                                                                                                                                                                     </v>
          </cell>
          <cell r="C1487" t="str">
            <v xml:space="preserve">M     </v>
          </cell>
          <cell r="D1487">
            <v>1.94</v>
          </cell>
        </row>
        <row r="1488">
          <cell r="A1488">
            <v>39270</v>
          </cell>
          <cell r="B1488" t="str">
            <v xml:space="preserve">CORDAO DE COBRE, FLEXIVEL, TORCIDO, CLASSE 4 OU 5, ISOLACAO EM PVC/D, 300 V, 2 CONDUTORES DE 1,0 MM2                                                                                                                                                                                                                                                                                                                                                                                                      </v>
          </cell>
          <cell r="C1488" t="str">
            <v xml:space="preserve">M     </v>
          </cell>
          <cell r="D1488">
            <v>2.31</v>
          </cell>
        </row>
        <row r="1489">
          <cell r="A1489">
            <v>11890</v>
          </cell>
          <cell r="B1489" t="str">
            <v xml:space="preserve">CORDAO DE COBRE, FLEXIVEL, TORCIDO, CLASSE 4 OU 5, ISOLACAO EM PVC/D, 300 V, 2 CONDUTORES DE 1,5 MM2                                                                                                                                                                                                                                                                                                                                                                                                      </v>
          </cell>
          <cell r="C1489" t="str">
            <v xml:space="preserve">M     </v>
          </cell>
          <cell r="D1489">
            <v>3</v>
          </cell>
        </row>
        <row r="1490">
          <cell r="A1490">
            <v>11891</v>
          </cell>
          <cell r="B1490" t="str">
            <v xml:space="preserve">CORDAO DE COBRE, FLEXIVEL, TORCIDO, CLASSE 4 OU 5, ISOLACAO EM PVC/D, 300 V, 2 CONDUTORES DE 2,5 MM2                                                                                                                                                                                                                                                                                                                                                                                                      </v>
          </cell>
          <cell r="C1490" t="str">
            <v xml:space="preserve">M     </v>
          </cell>
          <cell r="D1490">
            <v>4.95</v>
          </cell>
        </row>
        <row r="1491">
          <cell r="A1491">
            <v>11892</v>
          </cell>
          <cell r="B1491" t="str">
            <v xml:space="preserve">CORDAO DE COBRE, FLEXIVEL, TORCIDO, CLASSE 4 OU 5, ISOLACAO EM PVC/D, 300 V, 2 CONDUTORES DE 4 MM2                                                                                                                                                                                                                                                                                                                                                                                                        </v>
          </cell>
          <cell r="C1491" t="str">
            <v xml:space="preserve">M     </v>
          </cell>
          <cell r="D1491">
            <v>7.63</v>
          </cell>
        </row>
        <row r="1492">
          <cell r="A1492">
            <v>37601</v>
          </cell>
          <cell r="B1492" t="str">
            <v xml:space="preserve">CORDEL DETONANTE, NP 05 G/M                                                                                                                                                                                                                                                                                                                                                                                                                                                                               </v>
          </cell>
          <cell r="C1492" t="str">
            <v xml:space="preserve">M     </v>
          </cell>
          <cell r="D1492">
            <v>8.9</v>
          </cell>
        </row>
        <row r="1493">
          <cell r="A1493">
            <v>1634</v>
          </cell>
          <cell r="B1493" t="str">
            <v xml:space="preserve">CORDEL DETONANTE, NP 10 G/M                                                                                                                                                                                                                                                                                                                                                                                                                                                                               </v>
          </cell>
          <cell r="C1493" t="str">
            <v xml:space="preserve">M     </v>
          </cell>
          <cell r="D1493">
            <v>9.1999999999999993</v>
          </cell>
        </row>
        <row r="1494">
          <cell r="A1494">
            <v>5086</v>
          </cell>
          <cell r="B1494" t="str">
            <v xml:space="preserve">CORRENTE DE ELO CURTO COMUM, SOLDADA, GALVANIZADA, ESPESSURA DO ELO = 1/2" (12,5 MM)                                                                                                                                                                                                                                                                                                                                                                                                                      </v>
          </cell>
          <cell r="C1494" t="str">
            <v xml:space="preserve">KG    </v>
          </cell>
          <cell r="D1494">
            <v>36.85</v>
          </cell>
        </row>
        <row r="1495">
          <cell r="A1495">
            <v>11280</v>
          </cell>
          <cell r="B1495" t="str">
            <v xml:space="preserve">CORTADEIRA DE PISO DE CONCRETO E ASFALTO, PARA DISCO PADRAO DE DIAMETRO 350 MM (14") OU 450 MM (18") , MOTOR A GASOLINA, POTENCIA 13 HP, SEM DISCO                                                                                                                                                                                                                                                                                                                                                        </v>
          </cell>
          <cell r="C1495" t="str">
            <v xml:space="preserve">UN    </v>
          </cell>
          <cell r="D1495">
            <v>14713.57</v>
          </cell>
        </row>
        <row r="1496">
          <cell r="A1496">
            <v>40519</v>
          </cell>
          <cell r="B1496" t="str">
            <v xml:space="preserve">CORTADEIRA HIDRAULICA DE VERGALHAO, PARA ACO DE DIAMETRO ATE 50 MM, MOTOR ELETRICO TRIFASICO, POTENCIA DE 5,5 HP A 7,5 HP                                                                                                                                                                                                                                                                                                                                                                                 </v>
          </cell>
          <cell r="C1496" t="str">
            <v xml:space="preserve">UN    </v>
          </cell>
          <cell r="D1496">
            <v>121293.65</v>
          </cell>
        </row>
        <row r="1497">
          <cell r="A1497">
            <v>39869</v>
          </cell>
          <cell r="B1497" t="str">
            <v xml:space="preserve">COTOVELO BRONZE/LATAO (REF 707-3) SEM ANEL DE SOLDA, BOLSA X ROSCA F, 15MM X 1/2"                                                                                                                                                                                                                                                                                                                                                                                                                         </v>
          </cell>
          <cell r="C1497" t="str">
            <v xml:space="preserve">UN    </v>
          </cell>
          <cell r="D1497">
            <v>15.91</v>
          </cell>
        </row>
        <row r="1498">
          <cell r="A1498">
            <v>39870</v>
          </cell>
          <cell r="B1498" t="str">
            <v xml:space="preserve">COTOVELO BRONZE/LATAO (REF 707-3) SEM ANEL DE SOLDA, BOLSA X ROSCA F, 22MM X 1/2"                                                                                                                                                                                                                                                                                                                                                                                                                         </v>
          </cell>
          <cell r="C1498" t="str">
            <v xml:space="preserve">UN    </v>
          </cell>
          <cell r="D1498">
            <v>24.33</v>
          </cell>
        </row>
        <row r="1499">
          <cell r="A1499">
            <v>39871</v>
          </cell>
          <cell r="B1499" t="str">
            <v xml:space="preserve">COTOVELO BRONZE/LATAO (REF 707-3) SEM ANEL DE SOLDA, BOLSA X ROSCA F, 22MM X 3/4"                                                                                                                                                                                                                                                                                                                                                                                                                         </v>
          </cell>
          <cell r="C1499" t="str">
            <v xml:space="preserve">UN    </v>
          </cell>
          <cell r="D1499">
            <v>27.28</v>
          </cell>
        </row>
        <row r="1500">
          <cell r="A1500">
            <v>12722</v>
          </cell>
          <cell r="B1500" t="str">
            <v xml:space="preserve">COTOVELO DE COBRE 90 GRAUS (REF 607) SEM ANEL DE SOLDA, BOLSA X BOLSA, 104 MM                                                                                                                                                                                                                                                                                                                                                                                                                             </v>
          </cell>
          <cell r="C1500" t="str">
            <v xml:space="preserve">UN    </v>
          </cell>
          <cell r="D1500">
            <v>912.84</v>
          </cell>
        </row>
        <row r="1501">
          <cell r="A1501">
            <v>12714</v>
          </cell>
          <cell r="B1501" t="str">
            <v xml:space="preserve">COTOVELO DE COBRE 90 GRAUS (REF 607) SEM ANEL DE SOLDA, BOLSA X BOLSA, 15 MM                                                                                                                                                                                                                                                                                                                                                                                                                              </v>
          </cell>
          <cell r="C1501" t="str">
            <v xml:space="preserve">UN    </v>
          </cell>
          <cell r="D1501">
            <v>5.96</v>
          </cell>
        </row>
        <row r="1502">
          <cell r="A1502">
            <v>12715</v>
          </cell>
          <cell r="B1502" t="str">
            <v xml:space="preserve">COTOVELO DE COBRE 90 GRAUS (REF 607) SEM ANEL DE SOLDA, BOLSA X BOLSA, 22 MM                                                                                                                                                                                                                                                                                                                                                                                                                              </v>
          </cell>
          <cell r="C1502" t="str">
            <v xml:space="preserve">UN    </v>
          </cell>
          <cell r="D1502">
            <v>13.45</v>
          </cell>
        </row>
        <row r="1503">
          <cell r="A1503">
            <v>12716</v>
          </cell>
          <cell r="B1503" t="str">
            <v xml:space="preserve">COTOVELO DE COBRE 90 GRAUS (REF 607) SEM ANEL DE SOLDA, BOLSA X BOLSA, 28 MM                                                                                                                                                                                                                                                                                                                                                                                                                              </v>
          </cell>
          <cell r="C1503" t="str">
            <v xml:space="preserve">UN    </v>
          </cell>
          <cell r="D1503">
            <v>23.1</v>
          </cell>
        </row>
        <row r="1504">
          <cell r="A1504">
            <v>12717</v>
          </cell>
          <cell r="B1504" t="str">
            <v xml:space="preserve">COTOVELO DE COBRE 90 GRAUS (REF 607) SEM ANEL DE SOLDA, BOLSA X BOLSA, 35 MM                                                                                                                                                                                                                                                                                                                                                                                                                              </v>
          </cell>
          <cell r="C1504" t="str">
            <v xml:space="preserve">UN    </v>
          </cell>
          <cell r="D1504">
            <v>45.41</v>
          </cell>
        </row>
        <row r="1505">
          <cell r="A1505">
            <v>12718</v>
          </cell>
          <cell r="B1505" t="str">
            <v xml:space="preserve">COTOVELO DE COBRE 90 GRAUS (REF 607) SEM ANEL DE SOLDA, BOLSA X BOLSA, 42 MM                                                                                                                                                                                                                                                                                                                                                                                                                              </v>
          </cell>
          <cell r="C1505" t="str">
            <v xml:space="preserve">UN    </v>
          </cell>
          <cell r="D1505">
            <v>69.7</v>
          </cell>
        </row>
        <row r="1506">
          <cell r="A1506">
            <v>12719</v>
          </cell>
          <cell r="B1506" t="str">
            <v xml:space="preserve">COTOVELO DE COBRE 90 GRAUS (REF 607) SEM ANEL DE SOLDA, BOLSA X BOLSA, 54 MM                                                                                                                                                                                                                                                                                                                                                                                                                              </v>
          </cell>
          <cell r="C1506" t="str">
            <v xml:space="preserve">UN    </v>
          </cell>
          <cell r="D1506">
            <v>110.64</v>
          </cell>
        </row>
        <row r="1507">
          <cell r="A1507">
            <v>12720</v>
          </cell>
          <cell r="B1507" t="str">
            <v xml:space="preserve">COTOVELO DE COBRE 90 GRAUS (REF 607) SEM ANEL DE SOLDA, BOLSA X BOLSA, 66 MM                                                                                                                                                                                                                                                                                                                                                                                                                              </v>
          </cell>
          <cell r="C1507" t="str">
            <v xml:space="preserve">UN    </v>
          </cell>
          <cell r="D1507">
            <v>385.25</v>
          </cell>
        </row>
        <row r="1508">
          <cell r="A1508">
            <v>12721</v>
          </cell>
          <cell r="B1508" t="str">
            <v xml:space="preserve">COTOVELO DE COBRE 90 GRAUS (REF 607) SEM ANEL DE SOLDA, BOLSA X BOLSA, 79 MM                                                                                                                                                                                                                                                                                                                                                                                                                              </v>
          </cell>
          <cell r="C1508" t="str">
            <v xml:space="preserve">UN    </v>
          </cell>
          <cell r="D1508">
            <v>369.42</v>
          </cell>
        </row>
        <row r="1509">
          <cell r="A1509">
            <v>3468</v>
          </cell>
          <cell r="B1509" t="str">
            <v xml:space="preserve">COTOVELO DE REDUCAO 90 GRAUS DE FERRO GALVANIZADO, COM ROSCA BSP, DE 1 1/2" X 1"                                                                                                                                                                                                                                                                                                                                                                                                                          </v>
          </cell>
          <cell r="C1509" t="str">
            <v xml:space="preserve">UN    </v>
          </cell>
          <cell r="D1509">
            <v>30.84</v>
          </cell>
        </row>
        <row r="1510">
          <cell r="A1510">
            <v>3465</v>
          </cell>
          <cell r="B1510" t="str">
            <v xml:space="preserve">COTOVELO DE REDUCAO 90 GRAUS DE FERRO GALVANIZADO, COM ROSCA BSP, DE 1 1/2" X 3/4"                                                                                                                                                                                                                                                                                                                                                                                                                        </v>
          </cell>
          <cell r="C1510" t="str">
            <v xml:space="preserve">UN    </v>
          </cell>
          <cell r="D1510">
            <v>30.83</v>
          </cell>
        </row>
        <row r="1511">
          <cell r="A1511">
            <v>12403</v>
          </cell>
          <cell r="B1511" t="str">
            <v xml:space="preserve">COTOVELO DE REDUCAO 90 GRAUS DE FERRO GALVANIZADO, COM ROSCA BSP, DE 1 1/4" X 1"                                                                                                                                                                                                                                                                                                                                                                                                                          </v>
          </cell>
          <cell r="C1511" t="str">
            <v xml:space="preserve">UN    </v>
          </cell>
          <cell r="D1511">
            <v>21.97</v>
          </cell>
        </row>
        <row r="1512">
          <cell r="A1512">
            <v>3463</v>
          </cell>
          <cell r="B1512" t="str">
            <v xml:space="preserve">COTOVELO DE REDUCAO 90 GRAUS DE FERRO GALVANIZADO, COM ROSCA BSP, DE 1" X 1/2"                                                                                                                                                                                                                                                                                                                                                                                                                            </v>
          </cell>
          <cell r="C1512" t="str">
            <v xml:space="preserve">UN    </v>
          </cell>
          <cell r="D1512">
            <v>12.84</v>
          </cell>
        </row>
        <row r="1513">
          <cell r="A1513">
            <v>3464</v>
          </cell>
          <cell r="B1513" t="str">
            <v xml:space="preserve">COTOVELO DE REDUCAO 90 GRAUS DE FERRO GALVANIZADO, COM ROSCA BSP, DE 1" X 3/4"                                                                                                                                                                                                                                                                                                                                                                                                                            </v>
          </cell>
          <cell r="C1513" t="str">
            <v xml:space="preserve">UN    </v>
          </cell>
          <cell r="D1513">
            <v>12.84</v>
          </cell>
        </row>
        <row r="1514">
          <cell r="A1514">
            <v>3466</v>
          </cell>
          <cell r="B1514" t="str">
            <v xml:space="preserve">COTOVELO DE REDUCAO 90 GRAUS DE FERRO GALVANIZADO, COM ROSCA BSP, DE 2 1/2" X 2"                                                                                                                                                                                                                                                                                                                                                                                                                          </v>
          </cell>
          <cell r="C1514" t="str">
            <v xml:space="preserve">UN    </v>
          </cell>
          <cell r="D1514">
            <v>78.3</v>
          </cell>
        </row>
        <row r="1515">
          <cell r="A1515">
            <v>3467</v>
          </cell>
          <cell r="B1515" t="str">
            <v xml:space="preserve">COTOVELO DE REDUCAO 90 GRAUS DE FERRO GALVANIZADO, COM ROSCA BSP, DE 2" X 1 1/2"                                                                                                                                                                                                                                                                                                                                                                                                                          </v>
          </cell>
          <cell r="C1515" t="str">
            <v xml:space="preserve">UN    </v>
          </cell>
          <cell r="D1515">
            <v>44.22</v>
          </cell>
        </row>
        <row r="1516">
          <cell r="A1516">
            <v>3462</v>
          </cell>
          <cell r="B1516" t="str">
            <v xml:space="preserve">COTOVELO DE REDUCAO 90 GRAUS DE FERRO GALVANIZADO, COM ROSCA BSP, DE 3/4" X 1/2"                                                                                                                                                                                                                                                                                                                                                                                                                          </v>
          </cell>
          <cell r="C1516" t="str">
            <v xml:space="preserve">UN    </v>
          </cell>
          <cell r="D1516">
            <v>8.4700000000000006</v>
          </cell>
        </row>
        <row r="1517">
          <cell r="A1517">
            <v>3446</v>
          </cell>
          <cell r="B1517" t="str">
            <v xml:space="preserve">COTOVELO 45 GRAUS DE FERRO GALVANIZADO, COM ROSCA BSP, DE 1 1/2"                                                                                                                                                                                                                                                                                                                                                                                                                                          </v>
          </cell>
          <cell r="C1517" t="str">
            <v xml:space="preserve">UN    </v>
          </cell>
          <cell r="D1517">
            <v>26.07</v>
          </cell>
        </row>
        <row r="1518">
          <cell r="A1518">
            <v>3445</v>
          </cell>
          <cell r="B1518" t="str">
            <v xml:space="preserve">COTOVELO 45 GRAUS DE FERRO GALVANIZADO, COM ROSCA BSP, DE 1 1/4"                                                                                                                                                                                                                                                                                                                                                                                                                                          </v>
          </cell>
          <cell r="C1518" t="str">
            <v xml:space="preserve">UN    </v>
          </cell>
          <cell r="D1518">
            <v>21.28</v>
          </cell>
        </row>
        <row r="1519">
          <cell r="A1519">
            <v>3441</v>
          </cell>
          <cell r="B1519" t="str">
            <v xml:space="preserve">COTOVELO 45 GRAUS DE FERRO GALVANIZADO, COM ROSCA BSP, DE 1/2"                                                                                                                                                                                                                                                                                                                                                                                                                                            </v>
          </cell>
          <cell r="C1519" t="str">
            <v xml:space="preserve">UN    </v>
          </cell>
          <cell r="D1519">
            <v>6.01</v>
          </cell>
        </row>
        <row r="1520">
          <cell r="A1520">
            <v>3444</v>
          </cell>
          <cell r="B1520" t="str">
            <v xml:space="preserve">COTOVELO 45 GRAUS DE FERRO GALVANIZADO, COM ROSCA BSP, DE 1"                                                                                                                                                                                                                                                                                                                                                                                                                                              </v>
          </cell>
          <cell r="C1520" t="str">
            <v xml:space="preserve">UN    </v>
          </cell>
          <cell r="D1520">
            <v>13.1</v>
          </cell>
        </row>
        <row r="1521">
          <cell r="A1521">
            <v>12402</v>
          </cell>
          <cell r="B1521" t="str">
            <v xml:space="preserve">COTOVELO 45 GRAUS DE FERRO GALVANIZADO, COM ROSCA BSP, DE 2 1/2"                                                                                                                                                                                                                                                                                                                                                                                                                                          </v>
          </cell>
          <cell r="C1521" t="str">
            <v xml:space="preserve">UN    </v>
          </cell>
          <cell r="D1521">
            <v>73.28</v>
          </cell>
        </row>
        <row r="1522">
          <cell r="A1522">
            <v>3447</v>
          </cell>
          <cell r="B1522" t="str">
            <v xml:space="preserve">COTOVELO 45 GRAUS DE FERRO GALVANIZADO, COM ROSCA BSP, DE 2"                                                                                                                                                                                                                                                                                                                                                                                                                                              </v>
          </cell>
          <cell r="C1522" t="str">
            <v xml:space="preserve">UN    </v>
          </cell>
          <cell r="D1522">
            <v>37.909999999999997</v>
          </cell>
        </row>
        <row r="1523">
          <cell r="A1523">
            <v>3442</v>
          </cell>
          <cell r="B1523" t="str">
            <v xml:space="preserve">COTOVELO 45 GRAUS DE FERRO GALVANIZADO, COM ROSCA BSP, DE 3/4"                                                                                                                                                                                                                                                                                                                                                                                                                                            </v>
          </cell>
          <cell r="C1523" t="str">
            <v xml:space="preserve">UN    </v>
          </cell>
          <cell r="D1523">
            <v>8.98</v>
          </cell>
        </row>
        <row r="1524">
          <cell r="A1524">
            <v>3448</v>
          </cell>
          <cell r="B1524" t="str">
            <v xml:space="preserve">COTOVELO 45 GRAUS DE FERRO GALVANIZADO, COM ROSCA BSP, DE 3"                                                                                                                                                                                                                                                                                                                                                                                                                                              </v>
          </cell>
          <cell r="C1524" t="str">
            <v xml:space="preserve">UN    </v>
          </cell>
          <cell r="D1524">
            <v>107.14</v>
          </cell>
        </row>
        <row r="1525">
          <cell r="A1525">
            <v>3449</v>
          </cell>
          <cell r="B1525" t="str">
            <v xml:space="preserve">COTOVELO 45 GRAUS DE FERRO GALVANIZADO, COM ROSCA BSP, DE 4"                                                                                                                                                                                                                                                                                                                                                                                                                                              </v>
          </cell>
          <cell r="C1525" t="str">
            <v xml:space="preserve">UN    </v>
          </cell>
          <cell r="D1525">
            <v>187.74</v>
          </cell>
        </row>
        <row r="1526">
          <cell r="A1526">
            <v>37438</v>
          </cell>
          <cell r="B1526" t="str">
            <v xml:space="preserve">COTOVELO 45 GRAUS, PEAD PE 100, DE 125 MM, PARA ELETROFUSAO                                                                                                                                                                                                                                                                                                                                                                                                                                               </v>
          </cell>
          <cell r="C1526" t="str">
            <v xml:space="preserve">UN    </v>
          </cell>
          <cell r="D1526">
            <v>255.01</v>
          </cell>
        </row>
        <row r="1527">
          <cell r="A1527">
            <v>37439</v>
          </cell>
          <cell r="B1527" t="str">
            <v xml:space="preserve">COTOVELO 45 GRAUS, PEAD PE 100, DE 200 MM, PARA ELETROFUSAO                                                                                                                                                                                                                                                                                                                                                                                                                                               </v>
          </cell>
          <cell r="C1527" t="str">
            <v xml:space="preserve">UN    </v>
          </cell>
          <cell r="D1527">
            <v>1667.24</v>
          </cell>
        </row>
        <row r="1528">
          <cell r="A1528">
            <v>37435</v>
          </cell>
          <cell r="B1528" t="str">
            <v xml:space="preserve">COTOVELO 45 GRAUS, PEAD PE 100, DE 32 MM, PARA ELETROFUSAO                                                                                                                                                                                                                                                                                                                                                                                                                                                </v>
          </cell>
          <cell r="C1528" t="str">
            <v xml:space="preserve">UN    </v>
          </cell>
          <cell r="D1528">
            <v>29.97</v>
          </cell>
        </row>
        <row r="1529">
          <cell r="A1529">
            <v>37436</v>
          </cell>
          <cell r="B1529" t="str">
            <v xml:space="preserve">COTOVELO 45 GRAUS, PEAD PE 100, DE 40 MM, PARA ELETROFUSAO                                                                                                                                                                                                                                                                                                                                                                                                                                                </v>
          </cell>
          <cell r="C1529" t="str">
            <v xml:space="preserve">UN    </v>
          </cell>
          <cell r="D1529">
            <v>35.369999999999997</v>
          </cell>
        </row>
        <row r="1530">
          <cell r="A1530">
            <v>37437</v>
          </cell>
          <cell r="B1530" t="str">
            <v xml:space="preserve">COTOVELO 45 GRAUS, PEAD PE 100, DE 63 MM, PARA ELETROFUSAO                                                                                                                                                                                                                                                                                                                                                                                                                                                </v>
          </cell>
          <cell r="C1530" t="str">
            <v xml:space="preserve">UN    </v>
          </cell>
          <cell r="D1530">
            <v>51.15</v>
          </cell>
        </row>
        <row r="1531">
          <cell r="A1531">
            <v>3473</v>
          </cell>
          <cell r="B1531" t="str">
            <v xml:space="preserve">COTOVELO 90 GRAUS DE FERRO GALVANIZADO, COM ROSCA BSP MACHO/FEMEA, DE 1 1/2"                                                                                                                                                                                                                                                                                                                                                                                                                              </v>
          </cell>
          <cell r="C1531" t="str">
            <v xml:space="preserve">UN    </v>
          </cell>
          <cell r="D1531">
            <v>29.48</v>
          </cell>
        </row>
        <row r="1532">
          <cell r="A1532">
            <v>3474</v>
          </cell>
          <cell r="B1532" t="str">
            <v xml:space="preserve">COTOVELO 90 GRAUS DE FERRO GALVANIZADO, COM ROSCA BSP MACHO/FEMEA, DE 1 1/4"                                                                                                                                                                                                                                                                                                                                                                                                                              </v>
          </cell>
          <cell r="C1532" t="str">
            <v xml:space="preserve">UN    </v>
          </cell>
          <cell r="D1532">
            <v>24.3</v>
          </cell>
        </row>
        <row r="1533">
          <cell r="A1533">
            <v>3450</v>
          </cell>
          <cell r="B1533" t="str">
            <v xml:space="preserve">COTOVELO 90 GRAUS DE FERRO GALVANIZADO, COM ROSCA BSP MACHO/FEMEA, DE 1/2"                                                                                                                                                                                                                                                                                                                                                                                                                                </v>
          </cell>
          <cell r="C1533" t="str">
            <v xml:space="preserve">UN    </v>
          </cell>
          <cell r="D1533">
            <v>7.04</v>
          </cell>
        </row>
        <row r="1534">
          <cell r="A1534">
            <v>3443</v>
          </cell>
          <cell r="B1534" t="str">
            <v xml:space="preserve">COTOVELO 90 GRAUS DE FERRO GALVANIZADO, COM ROSCA BSP MACHO/FEMEA, DE 1"                                                                                                                                                                                                                                                                                                                                                                                                                                  </v>
          </cell>
          <cell r="C1534" t="str">
            <v xml:space="preserve">UN    </v>
          </cell>
          <cell r="D1534">
            <v>15.11</v>
          </cell>
        </row>
        <row r="1535">
          <cell r="A1535">
            <v>3453</v>
          </cell>
          <cell r="B1535" t="str">
            <v xml:space="preserve">COTOVELO 90 GRAUS DE FERRO GALVANIZADO, COM ROSCA BSP MACHO/FEMEA, DE 2 1/2"                                                                                                                                                                                                                                                                                                                                                                                                                              </v>
          </cell>
          <cell r="C1535" t="str">
            <v xml:space="preserve">UN    </v>
          </cell>
          <cell r="D1535">
            <v>86.04</v>
          </cell>
        </row>
        <row r="1536">
          <cell r="A1536">
            <v>3452</v>
          </cell>
          <cell r="B1536" t="str">
            <v xml:space="preserve">COTOVELO 90 GRAUS DE FERRO GALVANIZADO, COM ROSCA BSP MACHO/FEMEA, DE 2"                                                                                                                                                                                                                                                                                                                                                                                                                                  </v>
          </cell>
          <cell r="C1536" t="str">
            <v xml:space="preserve">UN    </v>
          </cell>
          <cell r="D1536">
            <v>42.47</v>
          </cell>
        </row>
        <row r="1537">
          <cell r="A1537">
            <v>3451</v>
          </cell>
          <cell r="B1537" t="str">
            <v xml:space="preserve">COTOVELO 90 GRAUS DE FERRO GALVANIZADO, COM ROSCA BSP MACHO/FEMEA, DE 3/4"                                                                                                                                                                                                                                                                                                                                                                                                                                </v>
          </cell>
          <cell r="C1537" t="str">
            <v xml:space="preserve">UN    </v>
          </cell>
          <cell r="D1537">
            <v>8.42</v>
          </cell>
        </row>
        <row r="1538">
          <cell r="A1538">
            <v>3454</v>
          </cell>
          <cell r="B1538" t="str">
            <v xml:space="preserve">COTOVELO 90 GRAUS DE FERRO GALVANIZADO, COM ROSCA BSP MACHO/FEMEA, DE 3"                                                                                                                                                                                                                                                                                                                                                                                                                                  </v>
          </cell>
          <cell r="C1538" t="str">
            <v xml:space="preserve">UN    </v>
          </cell>
          <cell r="D1538">
            <v>130.86000000000001</v>
          </cell>
        </row>
        <row r="1539">
          <cell r="A1539">
            <v>3458</v>
          </cell>
          <cell r="B1539" t="str">
            <v xml:space="preserve">COTOVELO 90 GRAUS DE FERRO GALVANIZADO, COM ROSCA BSP, DE 1 1/2"                                                                                                                                                                                                                                                                                                                                                                                                                                          </v>
          </cell>
          <cell r="C1539" t="str">
            <v xml:space="preserve">UN    </v>
          </cell>
          <cell r="D1539">
            <v>23.62</v>
          </cell>
        </row>
        <row r="1540">
          <cell r="A1540">
            <v>3457</v>
          </cell>
          <cell r="B1540" t="str">
            <v xml:space="preserve">COTOVELO 90 GRAUS DE FERRO GALVANIZADO, COM ROSCA BSP, DE 1 1/4"                                                                                                                                                                                                                                                                                                                                                                                                                                          </v>
          </cell>
          <cell r="C1540" t="str">
            <v xml:space="preserve">UN    </v>
          </cell>
          <cell r="D1540">
            <v>17.739999999999998</v>
          </cell>
        </row>
        <row r="1541">
          <cell r="A1541">
            <v>3455</v>
          </cell>
          <cell r="B1541" t="str">
            <v xml:space="preserve">COTOVELO 90 GRAUS DE FERRO GALVANIZADO, COM ROSCA BSP, DE 1/2"                                                                                                                                                                                                                                                                                                                                                                                                                                            </v>
          </cell>
          <cell r="C1541" t="str">
            <v xml:space="preserve">UN    </v>
          </cell>
          <cell r="D1541">
            <v>5.03</v>
          </cell>
        </row>
        <row r="1542">
          <cell r="A1542">
            <v>3472</v>
          </cell>
          <cell r="B1542" t="str">
            <v xml:space="preserve">COTOVELO 90 GRAUS DE FERRO GALVANIZADO, COM ROSCA BSP, DE 1"                                                                                                                                                                                                                                                                                                                                                                                                                                              </v>
          </cell>
          <cell r="C1542" t="str">
            <v xml:space="preserve">UN    </v>
          </cell>
          <cell r="D1542">
            <v>11.32</v>
          </cell>
        </row>
        <row r="1543">
          <cell r="A1543">
            <v>3470</v>
          </cell>
          <cell r="B1543" t="str">
            <v xml:space="preserve">COTOVELO 90 GRAUS DE FERRO GALVANIZADO, COM ROSCA BSP, DE 2 1/2"                                                                                                                                                                                                                                                                                                                                                                                                                                          </v>
          </cell>
          <cell r="C1543" t="str">
            <v xml:space="preserve">UN    </v>
          </cell>
          <cell r="D1543">
            <v>65.98</v>
          </cell>
        </row>
        <row r="1544">
          <cell r="A1544">
            <v>3471</v>
          </cell>
          <cell r="B1544" t="str">
            <v xml:space="preserve">COTOVELO 90 GRAUS DE FERRO GALVANIZADO, COM ROSCA BSP, DE 2"                                                                                                                                                                                                                                                                                                                                                                                                                                              </v>
          </cell>
          <cell r="C1544" t="str">
            <v xml:space="preserve">UN    </v>
          </cell>
          <cell r="D1544">
            <v>36.25</v>
          </cell>
        </row>
        <row r="1545">
          <cell r="A1545">
            <v>3456</v>
          </cell>
          <cell r="B1545" t="str">
            <v xml:space="preserve">COTOVELO 90 GRAUS DE FERRO GALVANIZADO, COM ROSCA BSP, DE 3/4"                                                                                                                                                                                                                                                                                                                                                                                                                                            </v>
          </cell>
          <cell r="C1545" t="str">
            <v xml:space="preserve">UN    </v>
          </cell>
          <cell r="D1545">
            <v>7.54</v>
          </cell>
        </row>
        <row r="1546">
          <cell r="A1546">
            <v>3459</v>
          </cell>
          <cell r="B1546" t="str">
            <v xml:space="preserve">COTOVELO 90 GRAUS DE FERRO GALVANIZADO, COM ROSCA BSP, DE 3"                                                                                                                                                                                                                                                                                                                                                                                                                                              </v>
          </cell>
          <cell r="C1546" t="str">
            <v xml:space="preserve">UN    </v>
          </cell>
          <cell r="D1546">
            <v>93.06</v>
          </cell>
        </row>
        <row r="1547">
          <cell r="A1547">
            <v>3469</v>
          </cell>
          <cell r="B1547" t="str">
            <v xml:space="preserve">COTOVELO 90 GRAUS DE FERRO GALVANIZADO, COM ROSCA BSP, DE 4"                                                                                                                                                                                                                                                                                                                                                                                                                                              </v>
          </cell>
          <cell r="C1547" t="str">
            <v xml:space="preserve">UN    </v>
          </cell>
          <cell r="D1547">
            <v>176.98</v>
          </cell>
        </row>
        <row r="1548">
          <cell r="A1548">
            <v>3460</v>
          </cell>
          <cell r="B1548" t="str">
            <v xml:space="preserve">COTOVELO 90 GRAUS DE FERRO GALVANIZADO, COM ROSCA BSP, DE 5"                                                                                                                                                                                                                                                                                                                                                                                                                                              </v>
          </cell>
          <cell r="C1548" t="str">
            <v xml:space="preserve">UN    </v>
          </cell>
          <cell r="D1548">
            <v>258.23</v>
          </cell>
        </row>
        <row r="1549">
          <cell r="A1549">
            <v>3461</v>
          </cell>
          <cell r="B1549" t="str">
            <v xml:space="preserve">COTOVELO 90 GRAUS DE FERRO GALVANIZADO, COM ROSCA BSP, DE 6"                                                                                                                                                                                                                                                                                                                                                                                                                                              </v>
          </cell>
          <cell r="C1549" t="str">
            <v xml:space="preserve">UN    </v>
          </cell>
          <cell r="D1549">
            <v>660.03</v>
          </cell>
        </row>
        <row r="1550">
          <cell r="A1550">
            <v>37433</v>
          </cell>
          <cell r="B1550" t="str">
            <v xml:space="preserve">COTOVELO 90 GRAUS, PEAD PE 100, DE 125 MM, PARA ELETROFUSAO                                                                                                                                                                                                                                                                                                                                                                                                                                               </v>
          </cell>
          <cell r="C1550" t="str">
            <v xml:space="preserve">UN    </v>
          </cell>
          <cell r="D1550">
            <v>255.01</v>
          </cell>
        </row>
        <row r="1551">
          <cell r="A1551">
            <v>37430</v>
          </cell>
          <cell r="B1551" t="str">
            <v xml:space="preserve">COTOVELO 90 GRAUS, PEAD PE 100, DE 20 MM, PARA ELETROFUSAO                                                                                                                                                                                                                                                                                                                                                                                                                                                </v>
          </cell>
          <cell r="C1551" t="str">
            <v xml:space="preserve">UN    </v>
          </cell>
          <cell r="D1551">
            <v>31.96</v>
          </cell>
        </row>
        <row r="1552">
          <cell r="A1552">
            <v>37434</v>
          </cell>
          <cell r="B1552" t="str">
            <v xml:space="preserve">COTOVELO 90 GRAUS, PEAD PE 100, DE 200 MM, PARA ELETROFUSAO                                                                                                                                                                                                                                                                                                                                                                                                                                               </v>
          </cell>
          <cell r="C1552" t="str">
            <v xml:space="preserve">UN    </v>
          </cell>
          <cell r="D1552">
            <v>2377.71</v>
          </cell>
        </row>
        <row r="1553">
          <cell r="A1553">
            <v>37431</v>
          </cell>
          <cell r="B1553" t="str">
            <v xml:space="preserve">COTOVELO 90 GRAUS, PEAD PE 100, DE 32 MM, PARA ELETROFUSAO                                                                                                                                                                                                                                                                                                                                                                                                                                                </v>
          </cell>
          <cell r="C1553" t="str">
            <v xml:space="preserve">UN    </v>
          </cell>
          <cell r="D1553">
            <v>43.35</v>
          </cell>
        </row>
        <row r="1554">
          <cell r="A1554">
            <v>37432</v>
          </cell>
          <cell r="B1554" t="str">
            <v xml:space="preserve">COTOVELO 90 GRAUS, PEAD PE 100, DE 63 MM, PARA ELETROFUSAO                                                                                                                                                                                                                                                                                                                                                                                                                                                </v>
          </cell>
          <cell r="C1554" t="str">
            <v xml:space="preserve">UN    </v>
          </cell>
          <cell r="D1554">
            <v>79.959999999999994</v>
          </cell>
        </row>
        <row r="1555">
          <cell r="A1555">
            <v>37413</v>
          </cell>
          <cell r="B1555" t="str">
            <v xml:space="preserve">COTOVELO/JOELHO COM ADAPTADOR, 90 GRAUS, EM POLIPROPILENO, PN 16, PARA TUBOS PEAD, 20 MM X 1/2" - LIGACAO PREDIAL DE AGUA                                                                                                                                                                                                                                                                                                                                                                                 </v>
          </cell>
          <cell r="C1555" t="str">
            <v xml:space="preserve">UN    </v>
          </cell>
          <cell r="D1555">
            <v>4.79</v>
          </cell>
        </row>
        <row r="1556">
          <cell r="A1556">
            <v>37414</v>
          </cell>
          <cell r="B1556" t="str">
            <v xml:space="preserve">COTOVELO/JOELHO COM ADAPTADOR, 90 GRAUS, EM POLIPROPILENO, PN 16, PARA TUBOS PEAD, 20 MM X 3/4" - LIGACAO PREDIAL DE AGUA                                                                                                                                                                                                                                                                                                                                                                                 </v>
          </cell>
          <cell r="C1556" t="str">
            <v xml:space="preserve">UN    </v>
          </cell>
          <cell r="D1556">
            <v>5.43</v>
          </cell>
        </row>
        <row r="1557">
          <cell r="A1557">
            <v>37415</v>
          </cell>
          <cell r="B1557" t="str">
            <v xml:space="preserve">COTOVELO/JOELHO COM ADAPTADOR, 90 GRAUS, EM POLIPROPILENO, PN 16, PARA TUBOS PEAD, 32 MM X 1" - LIGACAO PREDIAL DE AGUA                                                                                                                                                                                                                                                                                                                                                                                   </v>
          </cell>
          <cell r="C1557" t="str">
            <v xml:space="preserve">UN    </v>
          </cell>
          <cell r="D1557">
            <v>9.8800000000000008</v>
          </cell>
        </row>
        <row r="1558">
          <cell r="A1558">
            <v>37416</v>
          </cell>
          <cell r="B1558" t="str">
            <v xml:space="preserve">COTOVELO/JOELHO 90 GRAUS, EM POLIPROPILENO, PN 16, PARA TUBOS PEAD, 20 X 20 MM - LIGACAO PREDIAL DE AGUA                                                                                                                                                                                                                                                                                                                                                                                                  </v>
          </cell>
          <cell r="C1558" t="str">
            <v xml:space="preserve">UN    </v>
          </cell>
          <cell r="D1558">
            <v>4.4800000000000004</v>
          </cell>
        </row>
        <row r="1559">
          <cell r="A1559">
            <v>37417</v>
          </cell>
          <cell r="B1559" t="str">
            <v xml:space="preserve">COTOVELO/JOELHO 90 GRAUS, EM POLIPROPILENO, PN 16, PARA TUBOS PEAD, 32 X 32 MM - LIGACAO PREDIAL DE AGUA                                                                                                                                                                                                                                                                                                                                                                                                  </v>
          </cell>
          <cell r="C1559" t="str">
            <v xml:space="preserve">UN    </v>
          </cell>
          <cell r="D1559">
            <v>6.44</v>
          </cell>
        </row>
        <row r="1560">
          <cell r="A1560">
            <v>43590</v>
          </cell>
          <cell r="B1560" t="str">
            <v xml:space="preserve">CREMONA RETANGULAR INJETADA LISA COM CHAVE, COM CASTANHA / ALCA, EM LATAO, COM ACABAMENTO CROMADO, DE SOBREPOR / EMBUTIR                                                                                                                                                                                                                                                                                                                                                                                  </v>
          </cell>
          <cell r="C1560" t="str">
            <v xml:space="preserve">UN    </v>
          </cell>
          <cell r="D1560">
            <v>171.3</v>
          </cell>
        </row>
        <row r="1561">
          <cell r="A1561">
            <v>43589</v>
          </cell>
          <cell r="B1561" t="str">
            <v xml:space="preserve">CREMONA RETANGULAR INJETADA LISA, COM CASTANHA / ALCA, EM LATAO, COM ACABAMENTO CROMADO, DE SOBREPOR / EMBUTIR                                                                                                                                                                                                                                                                                                                                                                                            </v>
          </cell>
          <cell r="C1561" t="str">
            <v xml:space="preserve">UN    </v>
          </cell>
          <cell r="D1561">
            <v>30.99</v>
          </cell>
        </row>
        <row r="1562">
          <cell r="A1562">
            <v>34519</v>
          </cell>
          <cell r="B1562" t="str">
            <v xml:space="preserve">CRUZETA DE CONCRETO LEVE, COMP. 2000 MM SECAO, 90 X 90 MM                                                                                                                                                                                                                                                                                                                                                                                                                                                 </v>
          </cell>
          <cell r="C1562" t="str">
            <v xml:space="preserve">UN    </v>
          </cell>
          <cell r="D1562">
            <v>80.010000000000005</v>
          </cell>
        </row>
        <row r="1563">
          <cell r="A1563">
            <v>1649</v>
          </cell>
          <cell r="B1563" t="str">
            <v xml:space="preserve">CRUZETA DE FERRO GALVANIZADO, COM ROSCA BSP, DE 1 1/2"                                                                                                                                                                                                                                                                                                                                                                                                                                                    </v>
          </cell>
          <cell r="C1563" t="str">
            <v xml:space="preserve">UN    </v>
          </cell>
          <cell r="D1563">
            <v>55.72</v>
          </cell>
        </row>
        <row r="1564">
          <cell r="A1564">
            <v>1653</v>
          </cell>
          <cell r="B1564" t="str">
            <v xml:space="preserve">CRUZETA DE FERRO GALVANIZADO, COM ROSCA BSP, DE 1 1/4"                                                                                                                                                                                                                                                                                                                                                                                                                                                    </v>
          </cell>
          <cell r="C1564" t="str">
            <v xml:space="preserve">UN    </v>
          </cell>
          <cell r="D1564">
            <v>43.64</v>
          </cell>
        </row>
        <row r="1565">
          <cell r="A1565">
            <v>1647</v>
          </cell>
          <cell r="B1565" t="str">
            <v xml:space="preserve">CRUZETA DE FERRO GALVANIZADO, COM ROSCA BSP, DE 1/2"                                                                                                                                                                                                                                                                                                                                                                                                                                                      </v>
          </cell>
          <cell r="C1565" t="str">
            <v xml:space="preserve">UN    </v>
          </cell>
          <cell r="D1565">
            <v>15.63</v>
          </cell>
        </row>
        <row r="1566">
          <cell r="A1566">
            <v>1648</v>
          </cell>
          <cell r="B1566" t="str">
            <v xml:space="preserve">CRUZETA DE FERRO GALVANIZADO, COM ROSCA BSP, DE 1"                                                                                                                                                                                                                                                                                                                                                                                                                                                        </v>
          </cell>
          <cell r="C1566" t="str">
            <v xml:space="preserve">UN    </v>
          </cell>
          <cell r="D1566">
            <v>30.01</v>
          </cell>
        </row>
        <row r="1567">
          <cell r="A1567">
            <v>1651</v>
          </cell>
          <cell r="B1567" t="str">
            <v xml:space="preserve">CRUZETA DE FERRO GALVANIZADO, COM ROSCA BSP, DE 2 1/2"                                                                                                                                                                                                                                                                                                                                                                                                                                                    </v>
          </cell>
          <cell r="C1567" t="str">
            <v xml:space="preserve">UN    </v>
          </cell>
          <cell r="D1567">
            <v>139.22</v>
          </cell>
        </row>
        <row r="1568">
          <cell r="A1568">
            <v>1650</v>
          </cell>
          <cell r="B1568" t="str">
            <v xml:space="preserve">CRUZETA DE FERRO GALVANIZADO, COM ROSCA BSP, DE 2"                                                                                                                                                                                                                                                                                                                                                                                                                                                        </v>
          </cell>
          <cell r="C1568" t="str">
            <v xml:space="preserve">UN    </v>
          </cell>
          <cell r="D1568">
            <v>76.95</v>
          </cell>
        </row>
        <row r="1569">
          <cell r="A1569">
            <v>1654</v>
          </cell>
          <cell r="B1569" t="str">
            <v xml:space="preserve">CRUZETA DE FERRO GALVANIZADO, COM ROSCA BSP, DE 3/4"                                                                                                                                                                                                                                                                                                                                                                                                                                                      </v>
          </cell>
          <cell r="C1569" t="str">
            <v xml:space="preserve">UN    </v>
          </cell>
          <cell r="D1569">
            <v>21.45</v>
          </cell>
        </row>
        <row r="1570">
          <cell r="A1570">
            <v>1652</v>
          </cell>
          <cell r="B1570" t="str">
            <v xml:space="preserve">CRUZETA DE FERRO GALVANIZADO, COM ROSCA BSP, DE 3"                                                                                                                                                                                                                                                                                                                                                                                                                                                        </v>
          </cell>
          <cell r="C1570" t="str">
            <v xml:space="preserve">UN    </v>
          </cell>
          <cell r="D1570">
            <v>199.81</v>
          </cell>
        </row>
        <row r="1571">
          <cell r="A1571">
            <v>10510</v>
          </cell>
          <cell r="B1571" t="str">
            <v xml:space="preserve">CRUZETA DE MADEIRA TRATADA, *90 X 115 X 2400* MM, EM EUCALIPTO OU EQUIVALENTE DA REGIAO                                                                                                                                                                                                                                                                                                                                                                                                                   </v>
          </cell>
          <cell r="C1571" t="str">
            <v xml:space="preserve">UN    </v>
          </cell>
          <cell r="D1571">
            <v>161.12</v>
          </cell>
        </row>
        <row r="1572">
          <cell r="A1572">
            <v>1747</v>
          </cell>
          <cell r="B1572" t="str">
            <v xml:space="preserve">CUBA ACO INOX (AISI 304) DE EMBUTIR COM VALVULA DE 3 1/2 ", DE *56 X 33 X 12* CM                                                                                                                                                                                                                                                                                                                                                                                                                          </v>
          </cell>
          <cell r="C1572" t="str">
            <v xml:space="preserve">UN    </v>
          </cell>
          <cell r="D1572">
            <v>220.52</v>
          </cell>
        </row>
        <row r="1573">
          <cell r="A1573">
            <v>1744</v>
          </cell>
          <cell r="B1573" t="str">
            <v xml:space="preserve">CUBA ACO INOX (AISI 304) DE EMBUTIR COM VALVULA 3 1/2 ", DE *40 X 34 X 12* CM                                                                                                                                                                                                                                                                                                                                                                                                                             </v>
          </cell>
          <cell r="C1573" t="str">
            <v xml:space="preserve">UN    </v>
          </cell>
          <cell r="D1573">
            <v>152.74</v>
          </cell>
        </row>
        <row r="1574">
          <cell r="A1574">
            <v>1743</v>
          </cell>
          <cell r="B1574" t="str">
            <v xml:space="preserve">CUBA ACO INOX (AISI 304) DE EMBUTIR COM VALVULA 3 1/2 ", DE *46 X 30 X 12* CM                                                                                                                                                                                                                                                                                                                                                                                                                             </v>
          </cell>
          <cell r="C1574" t="str">
            <v xml:space="preserve">UN    </v>
          </cell>
          <cell r="D1574">
            <v>200.58</v>
          </cell>
        </row>
        <row r="1575">
          <cell r="A1575">
            <v>39640</v>
          </cell>
          <cell r="B1575" t="str">
            <v xml:space="preserve">CUMEEIRA ARTICULADA (ABA INFERIOR) PARA TELHA ONDULADA DE FIBROCIMENTO E = 4 MM, ABA *330* MM, COMPRIMENTO 500 MM (SEM AMIANTO)                                                                                                                                                                                                                                                                                                                                                                           </v>
          </cell>
          <cell r="C1575" t="str">
            <v xml:space="preserve">UN    </v>
          </cell>
          <cell r="D1575">
            <v>12.34</v>
          </cell>
        </row>
        <row r="1576">
          <cell r="A1576">
            <v>7216</v>
          </cell>
          <cell r="B1576" t="str">
            <v xml:space="preserve">CUMEEIRA NORMAL PARA TELHA ESTRUTURAL DE FIBROCIMENTO 2 ABAS, E = 6 MM, DE 1050 X 935 MM (SEM AMIANTO)                                                                                                                                                                                                                                                                                                                                                                                                    </v>
          </cell>
          <cell r="C1576" t="str">
            <v xml:space="preserve">UN    </v>
          </cell>
          <cell r="D1576">
            <v>66.31</v>
          </cell>
        </row>
        <row r="1577">
          <cell r="A1577">
            <v>20235</v>
          </cell>
          <cell r="B1577" t="str">
            <v xml:space="preserve">CUMEEIRA NORMAL PARA TELHA ONDULADA DE FIBROCIMENTO, E = 6 MM, ABA 300 MM, COMPRIMENTO 1100 MM (SEM AMIANTO)                                                                                                                                                                                                                                                                                                                                                                                              </v>
          </cell>
          <cell r="C1577" t="str">
            <v xml:space="preserve">UN    </v>
          </cell>
          <cell r="D1577">
            <v>53.31</v>
          </cell>
        </row>
        <row r="1578">
          <cell r="A1578">
            <v>7181</v>
          </cell>
          <cell r="B1578" t="str">
            <v xml:space="preserve">CUMEEIRA PARA TELHA CERAMICA, COMPRIMENTO DE *41* CM, RENDIMENTO DE *3* TELHAS/M                                                                                                                                                                                                                                                                                                                                                                                                                          </v>
          </cell>
          <cell r="C1578" t="str">
            <v xml:space="preserve">UN    </v>
          </cell>
          <cell r="D1578">
            <v>4.63</v>
          </cell>
        </row>
        <row r="1579">
          <cell r="A1579">
            <v>40742</v>
          </cell>
          <cell r="B1579" t="str">
            <v xml:space="preserve">CUMEEIRA PARA TELHA DE CONCRETO, PARA 2 AGUAS DE TELHADO, COR CINZA, RENDIMENTO DE *3* TELHAS/M                                                                                                                                                                                                                                                                                                                                                                                                           </v>
          </cell>
          <cell r="C1579" t="str">
            <v xml:space="preserve">UN    </v>
          </cell>
          <cell r="D1579">
            <v>10.47</v>
          </cell>
        </row>
        <row r="1580">
          <cell r="A1580">
            <v>7214</v>
          </cell>
          <cell r="B1580" t="str">
            <v xml:space="preserve">CUMEEIRA SHED PARA TELHA ONDULADA DE FIBROCIMENTO, E = 6 MM, ABA 280 MM, COMPRIMENTO 1100 MM (SEM AMIANTO)                                                                                                                                                                                                                                                                                                                                                                                                </v>
          </cell>
          <cell r="C1580" t="str">
            <v xml:space="preserve">UN    </v>
          </cell>
          <cell r="D1580">
            <v>64.760000000000005</v>
          </cell>
        </row>
        <row r="1581">
          <cell r="A1581">
            <v>7219</v>
          </cell>
          <cell r="B1581" t="str">
            <v xml:space="preserve">CUMEEIRA UNIVERSAL PARA TELHA ONDULADA DE FIBROCIMENTO, E = 6 MM, ABA 210 MM, COMPRIMENTO 1100 MM (SEM AMIANTO)                                                                                                                                                                                                                                                                                                                                                                                           </v>
          </cell>
          <cell r="C1581" t="str">
            <v xml:space="preserve">UN    </v>
          </cell>
          <cell r="D1581">
            <v>57.44</v>
          </cell>
        </row>
        <row r="1582">
          <cell r="A1582">
            <v>37972</v>
          </cell>
          <cell r="B1582" t="str">
            <v xml:space="preserve">CURVA CPVC, 90 GRAUS, SOLDAVEL, 22 MM, PARA AGUA QUENTE                                                                                                                                                                                                                                                                                                                                                                                                                                                   </v>
          </cell>
          <cell r="C1582" t="str">
            <v xml:space="preserve">UN    </v>
          </cell>
          <cell r="D1582">
            <v>7.21</v>
          </cell>
        </row>
        <row r="1583">
          <cell r="A1583">
            <v>37973</v>
          </cell>
          <cell r="B1583" t="str">
            <v xml:space="preserve">CURVA CPVC, 90 GRAUS, SOLDAVEL, 28 MM, PARA AGUA QUENTE                                                                                                                                                                                                                                                                                                                                                                                                                                                   </v>
          </cell>
          <cell r="C1583" t="str">
            <v xml:space="preserve">UN    </v>
          </cell>
          <cell r="D1583">
            <v>11.55</v>
          </cell>
        </row>
        <row r="1584">
          <cell r="A1584">
            <v>37971</v>
          </cell>
          <cell r="B1584" t="str">
            <v xml:space="preserve">CURVA CPVC, 90 GRAUS, SOLDAVEL,15 MM, PARA AGUA QUENTE                                                                                                                                                                                                                                                                                                                                                                                                                                                    </v>
          </cell>
          <cell r="C1584" t="str">
            <v xml:space="preserve">UN    </v>
          </cell>
          <cell r="D1584">
            <v>4.33</v>
          </cell>
        </row>
        <row r="1585">
          <cell r="A1585">
            <v>20094</v>
          </cell>
          <cell r="B1585" t="str">
            <v xml:space="preserve">CURVA CURTA PVC, PB, JE, 45 GRAUS, DN 100 MM, PARA REDE COLETORA ESGOTO (NBR 10569)                                                                                                                                                                                                                                                                                                                                                                                                                       </v>
          </cell>
          <cell r="C1585" t="str">
            <v xml:space="preserve">UN    </v>
          </cell>
          <cell r="D1585">
            <v>33.880000000000003</v>
          </cell>
        </row>
        <row r="1586">
          <cell r="A1586">
            <v>20095</v>
          </cell>
          <cell r="B1586" t="str">
            <v xml:space="preserve">CURVA CURTA PVC, PB, JE, 90 GRAUS, DN 100 MM, PARA REDE COLETORA ESGOTO (NBR 10569)                                                                                                                                                                                                                                                                                                                                                                                                                       </v>
          </cell>
          <cell r="C1586" t="str">
            <v xml:space="preserve">UN    </v>
          </cell>
          <cell r="D1586">
            <v>43.15</v>
          </cell>
        </row>
        <row r="1587">
          <cell r="A1587">
            <v>1954</v>
          </cell>
          <cell r="B1587" t="str">
            <v xml:space="preserve">CURVA DE PVC 45 GRAUS, SOLDAVEL, 110 MM, PARA AGUA FRIA PREDIAL (NBR 5648)                                                                                                                                                                                                                                                                                                                                                                                                                                </v>
          </cell>
          <cell r="C1587" t="str">
            <v xml:space="preserve">UN    </v>
          </cell>
          <cell r="D1587">
            <v>180.23</v>
          </cell>
        </row>
        <row r="1588">
          <cell r="A1588">
            <v>1926</v>
          </cell>
          <cell r="B1588" t="str">
            <v xml:space="preserve">CURVA DE PVC 45 GRAUS, SOLDAVEL, 20 MM, PARA AGUA FRIA PREDIAL (NBR 5648)                                                                                                                                                                                                                                                                                                                                                                                                                                 </v>
          </cell>
          <cell r="C1588" t="str">
            <v xml:space="preserve">UN    </v>
          </cell>
          <cell r="D1588">
            <v>2.38</v>
          </cell>
        </row>
        <row r="1589">
          <cell r="A1589">
            <v>1927</v>
          </cell>
          <cell r="B1589" t="str">
            <v xml:space="preserve">CURVA DE PVC 45 GRAUS, SOLDAVEL, 25 MM, PARA AGUA FRIA PREDIAL (NBR 5648)                                                                                                                                                                                                                                                                                                                                                                                                                                 </v>
          </cell>
          <cell r="C1589" t="str">
            <v xml:space="preserve">UN    </v>
          </cell>
          <cell r="D1589">
            <v>3.14</v>
          </cell>
        </row>
        <row r="1590">
          <cell r="A1590">
            <v>1923</v>
          </cell>
          <cell r="B1590" t="str">
            <v xml:space="preserve">CURVA DE PVC 45 GRAUS, SOLDAVEL, 32 MM, PARA AGUA FRIA PREDIAL (NBR 5648)                                                                                                                                                                                                                                                                                                                                                                                                                                 </v>
          </cell>
          <cell r="C1590" t="str">
            <v xml:space="preserve">UN    </v>
          </cell>
          <cell r="D1590">
            <v>5.14</v>
          </cell>
        </row>
        <row r="1591">
          <cell r="A1591">
            <v>1929</v>
          </cell>
          <cell r="B1591" t="str">
            <v xml:space="preserve">CURVA DE PVC 45 GRAUS, SOLDAVEL, 40 MM, PARA AGUA FRIA PREDIAL (NBR 5648)                                                                                                                                                                                                                                                                                                                                                                                                                                 </v>
          </cell>
          <cell r="C1591" t="str">
            <v xml:space="preserve">UN    </v>
          </cell>
          <cell r="D1591">
            <v>8.42</v>
          </cell>
        </row>
        <row r="1592">
          <cell r="A1592">
            <v>1930</v>
          </cell>
          <cell r="B1592" t="str">
            <v xml:space="preserve">CURVA DE PVC 45 GRAUS, SOLDAVEL, 50 MM, PARA AGUA FRIA PREDIAL (NBR 5648)                                                                                                                                                                                                                                                                                                                                                                                                                                 </v>
          </cell>
          <cell r="C1592" t="str">
            <v xml:space="preserve">UN    </v>
          </cell>
          <cell r="D1592">
            <v>16.32</v>
          </cell>
        </row>
        <row r="1593">
          <cell r="A1593">
            <v>1924</v>
          </cell>
          <cell r="B1593" t="str">
            <v xml:space="preserve">CURVA DE PVC 45 GRAUS, SOLDAVEL, 60 MM, PARA AGUA FRIA PREDIAL (NBR 5648)                                                                                                                                                                                                                                                                                                                                                                                                                                 </v>
          </cell>
          <cell r="C1593" t="str">
            <v xml:space="preserve">UN    </v>
          </cell>
          <cell r="D1593">
            <v>28.13</v>
          </cell>
        </row>
        <row r="1594">
          <cell r="A1594">
            <v>1922</v>
          </cell>
          <cell r="B1594" t="str">
            <v xml:space="preserve">CURVA DE PVC 45 GRAUS, SOLDAVEL, 75 MM, PARA AGUA FRIA PREDIAL (NBR 5648)                                                                                                                                                                                                                                                                                                                                                                                                                                 </v>
          </cell>
          <cell r="C1594" t="str">
            <v xml:space="preserve">UN    </v>
          </cell>
          <cell r="D1594">
            <v>41.78</v>
          </cell>
        </row>
        <row r="1595">
          <cell r="A1595">
            <v>1953</v>
          </cell>
          <cell r="B1595" t="str">
            <v xml:space="preserve">CURVA DE PVC 45 GRAUS, SOLDAVEL, 85 MM, PARA AGUA FRIA PREDIAL (NBR 5648)                                                                                                                                                                                                                                                                                                                                                                                                                                 </v>
          </cell>
          <cell r="C1595" t="str">
            <v xml:space="preserve">UN    </v>
          </cell>
          <cell r="D1595">
            <v>73.02</v>
          </cell>
        </row>
        <row r="1596">
          <cell r="A1596">
            <v>1962</v>
          </cell>
          <cell r="B1596" t="str">
            <v xml:space="preserve">CURVA DE PVC 90 GRAUS, SOLDAVEL, 110 MM, PARA AGUA FRIA PREDIAL (NBR 5648)                                                                                                                                                                                                                                                                                                                                                                                                                                </v>
          </cell>
          <cell r="C1596" t="str">
            <v xml:space="preserve">UN    </v>
          </cell>
          <cell r="D1596">
            <v>238.9</v>
          </cell>
        </row>
        <row r="1597">
          <cell r="A1597">
            <v>1955</v>
          </cell>
          <cell r="B1597" t="str">
            <v xml:space="preserve">CURVA DE PVC 90 GRAUS, SOLDAVEL, 20 MM, PARA AGUA FRIA PREDIAL (NBR 5648)                                                                                                                                                                                                                                                                                                                                                                                                                                 </v>
          </cell>
          <cell r="C1597" t="str">
            <v xml:space="preserve">UN    </v>
          </cell>
          <cell r="D1597">
            <v>3.16</v>
          </cell>
        </row>
        <row r="1598">
          <cell r="A1598">
            <v>1956</v>
          </cell>
          <cell r="B1598" t="str">
            <v xml:space="preserve">CURVA DE PVC 90 GRAUS, SOLDAVEL, 25 MM, PARA AGUA FRIA PREDIAL (NBR 5648)                                                                                                                                                                                                                                                                                                                                                                                                                                 </v>
          </cell>
          <cell r="C1598" t="str">
            <v xml:space="preserve">UN    </v>
          </cell>
          <cell r="D1598">
            <v>4.07</v>
          </cell>
        </row>
        <row r="1599">
          <cell r="A1599">
            <v>1957</v>
          </cell>
          <cell r="B1599" t="str">
            <v xml:space="preserve">CURVA DE PVC 90 GRAUS, SOLDAVEL, 32 MM, PARA AGUA FRIA PREDIAL (NBR 5648)                                                                                                                                                                                                                                                                                                                                                                                                                                 </v>
          </cell>
          <cell r="C1599" t="str">
            <v xml:space="preserve">UN    </v>
          </cell>
          <cell r="D1599">
            <v>9.26</v>
          </cell>
        </row>
        <row r="1600">
          <cell r="A1600">
            <v>1958</v>
          </cell>
          <cell r="B1600" t="str">
            <v xml:space="preserve">CURVA DE PVC 90 GRAUS, SOLDAVEL, 40 MM, PARA AGUA FRIA PREDIAL (NBR 5648)                                                                                                                                                                                                                                                                                                                                                                                                                                 </v>
          </cell>
          <cell r="C1600" t="str">
            <v xml:space="preserve">UN    </v>
          </cell>
          <cell r="D1600">
            <v>16.440000000000001</v>
          </cell>
        </row>
        <row r="1601">
          <cell r="A1601">
            <v>1959</v>
          </cell>
          <cell r="B1601" t="str">
            <v xml:space="preserve">CURVA DE PVC 90 GRAUS, SOLDAVEL, 50 MM, PARA AGUA FRIA PREDIAL (NBR 5648)                                                                                                                                                                                                                                                                                                                                                                                                                                 </v>
          </cell>
          <cell r="C1601" t="str">
            <v xml:space="preserve">UN    </v>
          </cell>
          <cell r="D1601">
            <v>20.04</v>
          </cell>
        </row>
        <row r="1602">
          <cell r="A1602">
            <v>1925</v>
          </cell>
          <cell r="B1602" t="str">
            <v xml:space="preserve">CURVA DE PVC 90 GRAUS, SOLDAVEL, 60 MM, PARA AGUA FRIA PREDIAL (NBR 5648)                                                                                                                                                                                                                                                                                                                                                                                                                                 </v>
          </cell>
          <cell r="C1602" t="str">
            <v xml:space="preserve">UN    </v>
          </cell>
          <cell r="D1602">
            <v>49.54</v>
          </cell>
        </row>
        <row r="1603">
          <cell r="A1603">
            <v>1960</v>
          </cell>
          <cell r="B1603" t="str">
            <v xml:space="preserve">CURVA DE PVC 90 GRAUS, SOLDAVEL, 75 MM, PARA AGUA FRIA PREDIAL (NBR 5648)                                                                                                                                                                                                                                                                                                                                                                                                                                 </v>
          </cell>
          <cell r="C1603" t="str">
            <v xml:space="preserve">UN    </v>
          </cell>
          <cell r="D1603">
            <v>70.430000000000007</v>
          </cell>
        </row>
        <row r="1604">
          <cell r="A1604">
            <v>1961</v>
          </cell>
          <cell r="B1604" t="str">
            <v xml:space="preserve">CURVA DE PVC 90 GRAUS, SOLDAVEL, 85 MM, PARA AGUA FRIA PREDIAL (NBR 5648)                                                                                                                                                                                                                                                                                                                                                                                                                                 </v>
          </cell>
          <cell r="C1604" t="str">
            <v xml:space="preserve">UN    </v>
          </cell>
          <cell r="D1604">
            <v>101.2</v>
          </cell>
        </row>
        <row r="1605">
          <cell r="A1605">
            <v>38426</v>
          </cell>
          <cell r="B1605" t="str">
            <v xml:space="preserve">CURVA DE PVC, 45 GRAUS, SERIE R, DN 100 MM, PARA ESGOTO OU AGUAS PLUVIAIS PREDIAIS                                                                                                                                                                                                                                                                                                                                                                                                                        </v>
          </cell>
          <cell r="C1605" t="str">
            <v xml:space="preserve">UN    </v>
          </cell>
          <cell r="D1605">
            <v>37.47</v>
          </cell>
        </row>
        <row r="1606">
          <cell r="A1606">
            <v>38423</v>
          </cell>
          <cell r="B1606" t="str">
            <v xml:space="preserve">CURVA DE PVC, 90 GRAUS, SERIE R, DN 100 MM, PARA ESGOTO OU AGUAS PLUVIAIS PREDIAIS                                                                                                                                                                                                                                                                                                                                                                                                                        </v>
          </cell>
          <cell r="C1606" t="str">
            <v xml:space="preserve">UN    </v>
          </cell>
          <cell r="D1606">
            <v>84.99</v>
          </cell>
        </row>
        <row r="1607">
          <cell r="A1607">
            <v>38421</v>
          </cell>
          <cell r="B1607" t="str">
            <v xml:space="preserve">CURVA DE PVC, 90 GRAUS, SERIE R, DN 50 MM, PARA ESGOTO OU AGUAS PLUVIAIS PREDIAIS                                                                                                                                                                                                                                                                                                                                                                                                                         </v>
          </cell>
          <cell r="C1607" t="str">
            <v xml:space="preserve">UN    </v>
          </cell>
          <cell r="D1607">
            <v>40.119999999999997</v>
          </cell>
        </row>
        <row r="1608">
          <cell r="A1608">
            <v>38422</v>
          </cell>
          <cell r="B1608" t="str">
            <v xml:space="preserve">CURVA DE PVC, 90 GRAUS, SERIE R, DN 75 MM, PARA ESGOTO OU AGUAS PLUVIAIS PREDIAIS                                                                                                                                                                                                                                                                                                                                                                                                                         </v>
          </cell>
          <cell r="C1608" t="str">
            <v xml:space="preserve">UN    </v>
          </cell>
          <cell r="D1608">
            <v>58.65</v>
          </cell>
        </row>
        <row r="1609">
          <cell r="A1609">
            <v>39866</v>
          </cell>
          <cell r="B1609" t="str">
            <v xml:space="preserve">CURVA DE TRANSPOSICAO BRONZE/LATAO (REF 736) SEM ANEL DE SOLDA, BOLSA X BOLSA, 15 MM                                                                                                                                                                                                                                                                                                                                                                                                                      </v>
          </cell>
          <cell r="C1609" t="str">
            <v xml:space="preserve">UN    </v>
          </cell>
          <cell r="D1609">
            <v>21.07</v>
          </cell>
        </row>
        <row r="1610">
          <cell r="A1610">
            <v>39867</v>
          </cell>
          <cell r="B1610" t="str">
            <v xml:space="preserve">CURVA DE TRANSPOSICAO BRONZE/LATAO (REF 736) SEM ANEL DE SOLDA, BOLSA X BOLSA, 22 MM                                                                                                                                                                                                                                                                                                                                                                                                                      </v>
          </cell>
          <cell r="C1610" t="str">
            <v xml:space="preserve">UN    </v>
          </cell>
          <cell r="D1610">
            <v>46.85</v>
          </cell>
        </row>
        <row r="1611">
          <cell r="A1611">
            <v>39868</v>
          </cell>
          <cell r="B1611" t="str">
            <v xml:space="preserve">CURVA DE TRANSPOSICAO BRONZE/LATAO (REF 736) SEM ANEL DE SOLDA, BOLSA X BOLSA, 28 MM                                                                                                                                                                                                                                                                                                                                                                                                                      </v>
          </cell>
          <cell r="C1611" t="str">
            <v xml:space="preserve">UN    </v>
          </cell>
          <cell r="D1611">
            <v>84.4</v>
          </cell>
        </row>
        <row r="1612">
          <cell r="A1612">
            <v>37999</v>
          </cell>
          <cell r="B1612" t="str">
            <v xml:space="preserve">CURVA DE TRANSPOSICAO, CPVC, SOLDAVEL, 15 MM                                                                                                                                                                                                                                                                                                                                                                                                                                                              </v>
          </cell>
          <cell r="C1612" t="str">
            <v xml:space="preserve">UN    </v>
          </cell>
          <cell r="D1612">
            <v>6.92</v>
          </cell>
        </row>
        <row r="1613">
          <cell r="A1613">
            <v>38000</v>
          </cell>
          <cell r="B1613" t="str">
            <v xml:space="preserve">CURVA DE TRANSPOSICAO, CPVC, SOLDAVEL, 22 MM                                                                                                                                                                                                                                                                                                                                                                                                                                                              </v>
          </cell>
          <cell r="C1613" t="str">
            <v xml:space="preserve">UN    </v>
          </cell>
          <cell r="D1613">
            <v>9.15</v>
          </cell>
        </row>
        <row r="1614">
          <cell r="A1614">
            <v>38129</v>
          </cell>
          <cell r="B1614" t="str">
            <v xml:space="preserve">CURVA DE TRANSPOSICAO, PVC SOLDAVEL, 20 MM, PARA AGUA FRIA PREDIAL                                                                                                                                                                                                                                                                                                                                                                                                                                        </v>
          </cell>
          <cell r="C1614" t="str">
            <v xml:space="preserve">UN    </v>
          </cell>
          <cell r="D1614">
            <v>5.47</v>
          </cell>
        </row>
        <row r="1615">
          <cell r="A1615">
            <v>38025</v>
          </cell>
          <cell r="B1615" t="str">
            <v xml:space="preserve">CURVA DE TRANSPOSICAO, PVC, SOLDAVEL, 25 MM, PARA AGUA FRIA PREDIAL                                                                                                                                                                                                                                                                                                                                                                                                                                       </v>
          </cell>
          <cell r="C1615" t="str">
            <v xml:space="preserve">UN    </v>
          </cell>
          <cell r="D1615">
            <v>9.15</v>
          </cell>
        </row>
        <row r="1616">
          <cell r="A1616">
            <v>38026</v>
          </cell>
          <cell r="B1616" t="str">
            <v xml:space="preserve">CURVA DE TRANSPOSICAO, PVC, SOLDAVEL, 32 MM, PARA AGUA FRIA PREDIAL                                                                                                                                                                                                                                                                                                                                                                                                                                       </v>
          </cell>
          <cell r="C1616" t="str">
            <v xml:space="preserve">UN    </v>
          </cell>
          <cell r="D1616">
            <v>24.49</v>
          </cell>
        </row>
        <row r="1617">
          <cell r="A1617">
            <v>1858</v>
          </cell>
          <cell r="B1617" t="str">
            <v xml:space="preserve">CURVA LONGA PVC, PB, JE, 45 GRAUS, DN 100 MM, PARA REDE COLETORA ESGOTO (NBR 10569)                                                                                                                                                                                                                                                                                                                                                                                                                       </v>
          </cell>
          <cell r="C1617" t="str">
            <v xml:space="preserve">UN    </v>
          </cell>
          <cell r="D1617">
            <v>47.45</v>
          </cell>
        </row>
        <row r="1618">
          <cell r="A1618">
            <v>1844</v>
          </cell>
          <cell r="B1618" t="str">
            <v xml:space="preserve">CURVA LONGA PVC, PB, JE, 45 GRAUS, DN 150 MM, PARA REDE COLETORA ESGOTO (NBR 10569)                                                                                                                                                                                                                                                                                                                                                                                                                       </v>
          </cell>
          <cell r="C1618" t="str">
            <v xml:space="preserve">UN    </v>
          </cell>
          <cell r="D1618">
            <v>174.93</v>
          </cell>
        </row>
        <row r="1619">
          <cell r="A1619">
            <v>1863</v>
          </cell>
          <cell r="B1619" t="str">
            <v xml:space="preserve">CURVA LONGA PVC, PB, JE, 90 GRAUS, DN 100 MM, PARA REDE COLETORA ESGOTO (NBR 10569)                                                                                                                                                                                                                                                                                                                                                                                                                       </v>
          </cell>
          <cell r="C1619" t="str">
            <v xml:space="preserve">UN    </v>
          </cell>
          <cell r="D1619">
            <v>68.849999999999994</v>
          </cell>
        </row>
        <row r="1620">
          <cell r="A1620">
            <v>1865</v>
          </cell>
          <cell r="B1620" t="str">
            <v xml:space="preserve">CURVA LONGA PVC, PB, JE, 90 GRAUS, DN 150 MM, PARA REDE COLETORA ESGOTO (NBR 10569)                                                                                                                                                                                                                                                                                                                                                                                                                       </v>
          </cell>
          <cell r="C1620" t="str">
            <v xml:space="preserve">UN    </v>
          </cell>
          <cell r="D1620">
            <v>251.2</v>
          </cell>
        </row>
        <row r="1621">
          <cell r="A1621">
            <v>36355</v>
          </cell>
          <cell r="B1621" t="str">
            <v xml:space="preserve">CURVA PPR 90 GRAUS, DN 20 MM, PARA AGUA QUENTE PREDIAL                                                                                                                                                                                                                                                                                                                                                                                                                                                    </v>
          </cell>
          <cell r="C1621" t="str">
            <v xml:space="preserve">UN    </v>
          </cell>
          <cell r="D1621">
            <v>8.14</v>
          </cell>
        </row>
        <row r="1622">
          <cell r="A1622">
            <v>36356</v>
          </cell>
          <cell r="B1622" t="str">
            <v xml:space="preserve">CURVA PPR 90 GRAUS, DN 25 MM, PARA AGUA QUENTE PREDIAL                                                                                                                                                                                                                                                                                                                                                                                                                                                    </v>
          </cell>
          <cell r="C1622" t="str">
            <v xml:space="preserve">UN    </v>
          </cell>
          <cell r="D1622">
            <v>13.68</v>
          </cell>
        </row>
        <row r="1623">
          <cell r="A1623">
            <v>1932</v>
          </cell>
          <cell r="B1623" t="str">
            <v xml:space="preserve">CURVA PVC CURTA 90 G, DN 50 MM, PARA ESGOTO PREDIAL                                                                                                                                                                                                                                                                                                                                                                                                                                                       </v>
          </cell>
          <cell r="C1623" t="str">
            <v xml:space="preserve">UN    </v>
          </cell>
          <cell r="D1623">
            <v>14.48</v>
          </cell>
        </row>
        <row r="1624">
          <cell r="A1624">
            <v>1933</v>
          </cell>
          <cell r="B1624" t="str">
            <v xml:space="preserve">CURVA PVC CURTA 90 GRAUS, DN 40 MM, PARA ESGOTO PREDIAL                                                                                                                                                                                                                                                                                                                                                                                                                                                   </v>
          </cell>
          <cell r="C1624" t="str">
            <v xml:space="preserve">UN    </v>
          </cell>
          <cell r="D1624">
            <v>6.37</v>
          </cell>
        </row>
        <row r="1625">
          <cell r="A1625">
            <v>1951</v>
          </cell>
          <cell r="B1625" t="str">
            <v xml:space="preserve">CURVA PVC CURTA 90 GRAUS, DN 75 MM, PARA ESGOTO PREDIAL                                                                                                                                                                                                                                                                                                                                                                                                                                                   </v>
          </cell>
          <cell r="C1625" t="str">
            <v xml:space="preserve">UN    </v>
          </cell>
          <cell r="D1625">
            <v>28.32</v>
          </cell>
        </row>
        <row r="1626">
          <cell r="A1626">
            <v>1966</v>
          </cell>
          <cell r="B1626" t="str">
            <v xml:space="preserve">CURVA PVC CURTA 90 GRAUS, 100 MM, PARA ESGOTO PREDIAL                                                                                                                                                                                                                                                                                                                                                                                                                                                     </v>
          </cell>
          <cell r="C1626" t="str">
            <v xml:space="preserve">UN    </v>
          </cell>
          <cell r="D1626">
            <v>32.590000000000003</v>
          </cell>
        </row>
        <row r="1627">
          <cell r="A1627">
            <v>1952</v>
          </cell>
          <cell r="B1627" t="str">
            <v xml:space="preserve">CURVA PVC LEVE, 90 GRAUS, COM PONTA E BOLSA LISA, DN 150 MM                                                                                                                                                                                                                                                                                                                                                                                                                                               </v>
          </cell>
          <cell r="C1627" t="str">
            <v xml:space="preserve">UN    </v>
          </cell>
          <cell r="D1627">
            <v>122.37</v>
          </cell>
        </row>
        <row r="1628">
          <cell r="A1628">
            <v>20104</v>
          </cell>
          <cell r="B1628" t="str">
            <v xml:space="preserve">CURVA PVC LEVE, 90 GRAUS, COM PONTA E BOLSA LISA, DN 250 MM                                                                                                                                                                                                                                                                                                                                                                                                                                               </v>
          </cell>
          <cell r="C1628" t="str">
            <v xml:space="preserve">UN    </v>
          </cell>
          <cell r="D1628">
            <v>904.2</v>
          </cell>
        </row>
        <row r="1629">
          <cell r="A1629">
            <v>20105</v>
          </cell>
          <cell r="B1629" t="str">
            <v xml:space="preserve">CURVA PVC LEVE, 90 GRAUS, COM PONTA E BOLSA LISA, DN 300 MM                                                                                                                                                                                                                                                                                                                                                                                                                                               </v>
          </cell>
          <cell r="C1629" t="str">
            <v xml:space="preserve">UN    </v>
          </cell>
          <cell r="D1629">
            <v>1408.37</v>
          </cell>
        </row>
        <row r="1630">
          <cell r="A1630">
            <v>1965</v>
          </cell>
          <cell r="B1630" t="str">
            <v xml:space="preserve">CURVA PVC LONGA 45 GRAUS, 100 MM, PARA ESGOTO PREDIAL                                                                                                                                                                                                                                                                                                                                                                                                                                                     </v>
          </cell>
          <cell r="C1630" t="str">
            <v xml:space="preserve">UN    </v>
          </cell>
          <cell r="D1630">
            <v>66.06</v>
          </cell>
        </row>
        <row r="1631">
          <cell r="A1631">
            <v>10765</v>
          </cell>
          <cell r="B1631" t="str">
            <v xml:space="preserve">CURVA PVC LONGA 45G, DN 50 MM, PARA ESGOTO PREDIAL                                                                                                                                                                                                                                                                                                                                                                                                                                                        </v>
          </cell>
          <cell r="C1631" t="str">
            <v xml:space="preserve">UN    </v>
          </cell>
          <cell r="D1631">
            <v>16.7</v>
          </cell>
        </row>
        <row r="1632">
          <cell r="A1632">
            <v>10767</v>
          </cell>
          <cell r="B1632" t="str">
            <v xml:space="preserve">CURVA PVC LONGA 45G, DN 75 MM, PARA ESGOTO PREDIAL                                                                                                                                                                                                                                                                                                                                                                                                                                                        </v>
          </cell>
          <cell r="C1632" t="str">
            <v xml:space="preserve">UN    </v>
          </cell>
          <cell r="D1632">
            <v>54.71</v>
          </cell>
        </row>
        <row r="1633">
          <cell r="A1633">
            <v>1970</v>
          </cell>
          <cell r="B1633" t="str">
            <v xml:space="preserve">CURVA PVC LONGA 90 GRAUS, 100 MM, PARA ESGOTO PREDIAL                                                                                                                                                                                                                                                                                                                                                                                                                                                     </v>
          </cell>
          <cell r="C1633" t="str">
            <v xml:space="preserve">UN    </v>
          </cell>
          <cell r="D1633">
            <v>68.569999999999993</v>
          </cell>
        </row>
        <row r="1634">
          <cell r="A1634">
            <v>1967</v>
          </cell>
          <cell r="B1634" t="str">
            <v xml:space="preserve">CURVA PVC LONGA 90 GRAUS, 40 MM, PARA ESGOTO PREDIAL                                                                                                                                                                                                                                                                                                                                                                                                                                                      </v>
          </cell>
          <cell r="C1634" t="str">
            <v xml:space="preserve">UN    </v>
          </cell>
          <cell r="D1634">
            <v>7.63</v>
          </cell>
        </row>
        <row r="1635">
          <cell r="A1635">
            <v>1968</v>
          </cell>
          <cell r="B1635" t="str">
            <v xml:space="preserve">CURVA PVC LONGA 90 GRAUS, 50 MM, PARA ESGOTO PREDIAL                                                                                                                                                                                                                                                                                                                                                                                                                                                      </v>
          </cell>
          <cell r="C1635" t="str">
            <v xml:space="preserve">UN    </v>
          </cell>
          <cell r="D1635">
            <v>15.98</v>
          </cell>
        </row>
        <row r="1636">
          <cell r="A1636">
            <v>1969</v>
          </cell>
          <cell r="B1636" t="str">
            <v xml:space="preserve">CURVA PVC LONGA 90 GRAUS, 75 MM, PARA ESGOTO PREDIAL                                                                                                                                                                                                                                                                                                                                                                                                                                                      </v>
          </cell>
          <cell r="C1636" t="str">
            <v xml:space="preserve">UN    </v>
          </cell>
          <cell r="D1636">
            <v>47.03</v>
          </cell>
        </row>
        <row r="1637">
          <cell r="A1637">
            <v>1839</v>
          </cell>
          <cell r="B1637" t="str">
            <v xml:space="preserve">CURVA PVC PBA, JE, PB, 22 GRAUS, DN 100 / DE 110 MM, PARA REDE AGUA (NBR 10351)                                                                                                                                                                                                                                                                                                                                                                                                                           </v>
          </cell>
          <cell r="C1637" t="str">
            <v xml:space="preserve">UN    </v>
          </cell>
          <cell r="D1637">
            <v>167.53</v>
          </cell>
        </row>
        <row r="1638">
          <cell r="A1638">
            <v>1835</v>
          </cell>
          <cell r="B1638" t="str">
            <v xml:space="preserve">CURVA PVC PBA, JE, PB, 22 GRAUS, DN 50 / DE 60 MM, PARA REDE AGUA (NBR 10351)                                                                                                                                                                                                                                                                                                                                                                                                                             </v>
          </cell>
          <cell r="C1638" t="str">
            <v xml:space="preserve">UN    </v>
          </cell>
          <cell r="D1638">
            <v>35.619999999999997</v>
          </cell>
        </row>
        <row r="1639">
          <cell r="A1639">
            <v>1823</v>
          </cell>
          <cell r="B1639" t="str">
            <v xml:space="preserve">CURVA PVC PBA, JE, PB, 22 GRAUS, DN 75 / DE 85 MM, PARA REDE AGUA (NBR 10351)                                                                                                                                                                                                                                                                                                                                                                                                                             </v>
          </cell>
          <cell r="C1639" t="str">
            <v xml:space="preserve">UN    </v>
          </cell>
          <cell r="D1639">
            <v>68.86</v>
          </cell>
        </row>
        <row r="1640">
          <cell r="A1640">
            <v>1827</v>
          </cell>
          <cell r="B1640" t="str">
            <v xml:space="preserve">CURVA PVC PBA, JE, PB, 45 GRAUS, DN 100 / DE 110 MM, PARA REDE AGUA (NBR 10351)                                                                                                                                                                                                                                                                                                                                                                                                                           </v>
          </cell>
          <cell r="C1640" t="str">
            <v xml:space="preserve">UN    </v>
          </cell>
          <cell r="D1640">
            <v>165.9</v>
          </cell>
        </row>
        <row r="1641">
          <cell r="A1641">
            <v>1831</v>
          </cell>
          <cell r="B1641" t="str">
            <v xml:space="preserve">CURVA PVC PBA, JE, PB, 45 GRAUS, DN 50 / DE 60 MM, PARA REDE AGUA (NBR 10351)                                                                                                                                                                                                                                                                                                                                                                                                                             </v>
          </cell>
          <cell r="C1641" t="str">
            <v xml:space="preserve">UN    </v>
          </cell>
          <cell r="D1641">
            <v>36.22</v>
          </cell>
        </row>
        <row r="1642">
          <cell r="A1642">
            <v>1825</v>
          </cell>
          <cell r="B1642" t="str">
            <v xml:space="preserve">CURVA PVC PBA, JE, PB, 45 GRAUS, DN 75 / DE 85 MM, PARA REDE AGUA (NBR 10351)                                                                                                                                                                                                                                                                                                                                                                                                                             </v>
          </cell>
          <cell r="C1642" t="str">
            <v xml:space="preserve">UN    </v>
          </cell>
          <cell r="D1642">
            <v>89.38</v>
          </cell>
        </row>
        <row r="1643">
          <cell r="A1643">
            <v>1828</v>
          </cell>
          <cell r="B1643" t="str">
            <v xml:space="preserve">CURVA PVC PBA, JE, PB, 90 GRAUS, DN 100 / DE 110 MM, PARA REDE AGUA (NBR 10351)                                                                                                                                                                                                                                                                                                                                                                                                                           </v>
          </cell>
          <cell r="C1643" t="str">
            <v xml:space="preserve">UN    </v>
          </cell>
          <cell r="D1643">
            <v>202.45</v>
          </cell>
        </row>
        <row r="1644">
          <cell r="A1644">
            <v>1845</v>
          </cell>
          <cell r="B1644" t="str">
            <v xml:space="preserve">CURVA PVC PBA, JE, PB, 90 GRAUS, DN 50 / DE 60 MM, PARA REDE AGUA (NBR 10351)                                                                                                                                                                                                                                                                                                                                                                                                                             </v>
          </cell>
          <cell r="C1644" t="str">
            <v xml:space="preserve">UN    </v>
          </cell>
          <cell r="D1644">
            <v>45.38</v>
          </cell>
        </row>
        <row r="1645">
          <cell r="A1645">
            <v>1824</v>
          </cell>
          <cell r="B1645" t="str">
            <v xml:space="preserve">CURVA PVC PBA, JE, PB, 90 GRAUS, DN 75 / DE 85 MM, PARA REDE AGUA (NBR 10351)                                                                                                                                                                                                                                                                                                                                                                                                                             </v>
          </cell>
          <cell r="C1645" t="str">
            <v xml:space="preserve">UN    </v>
          </cell>
          <cell r="D1645">
            <v>107.15</v>
          </cell>
        </row>
        <row r="1646">
          <cell r="A1646">
            <v>1941</v>
          </cell>
          <cell r="B1646" t="str">
            <v xml:space="preserve">CURVA PVC 90 GRAUS, ROSCAVEL, 1 1/2",  AGUA FRIA PREDIAL                                                                                                                                                                                                                                                                                                                                                                                                                                                  </v>
          </cell>
          <cell r="C1646" t="str">
            <v xml:space="preserve">UN    </v>
          </cell>
          <cell r="D1646">
            <v>35.31</v>
          </cell>
        </row>
        <row r="1647">
          <cell r="A1647">
            <v>1940</v>
          </cell>
          <cell r="B1647" t="str">
            <v xml:space="preserve">CURVA PVC 90 GRAUS, ROSCAVEL, 1 1/4",  AGUA FRIA PREDIAL                                                                                                                                                                                                                                                                                                                                                                                                                                                  </v>
          </cell>
          <cell r="C1647" t="str">
            <v xml:space="preserve">UN    </v>
          </cell>
          <cell r="D1647">
            <v>26.69</v>
          </cell>
        </row>
        <row r="1648">
          <cell r="A1648">
            <v>1937</v>
          </cell>
          <cell r="B1648" t="str">
            <v xml:space="preserve">CURVA PVC 90 GRAUS, ROSCAVEL, 1/2",  AGUA FRIA PREDIAL                                                                                                                                                                                                                                                                                                                                                                                                                                                    </v>
          </cell>
          <cell r="C1648" t="str">
            <v xml:space="preserve">UN    </v>
          </cell>
          <cell r="D1648">
            <v>5.54</v>
          </cell>
        </row>
        <row r="1649">
          <cell r="A1649">
            <v>1939</v>
          </cell>
          <cell r="B1649" t="str">
            <v xml:space="preserve">CURVA PVC 90 GRAUS, ROSCAVEL, 1",  AGUA FRIA PREDIAL                                                                                                                                                                                                                                                                                                                                                                                                                                                      </v>
          </cell>
          <cell r="C1649" t="str">
            <v xml:space="preserve">UN    </v>
          </cell>
          <cell r="D1649">
            <v>10.97</v>
          </cell>
        </row>
        <row r="1650">
          <cell r="A1650">
            <v>1942</v>
          </cell>
          <cell r="B1650" t="str">
            <v xml:space="preserve">CURVA PVC 90 GRAUS, ROSCAVEL, 2",  AGUA FRIA PREDIAL                                                                                                                                                                                                                                                                                                                                                                                                                                                      </v>
          </cell>
          <cell r="C1650" t="str">
            <v xml:space="preserve">UN    </v>
          </cell>
          <cell r="D1650">
            <v>50.38</v>
          </cell>
        </row>
        <row r="1651">
          <cell r="A1651">
            <v>1938</v>
          </cell>
          <cell r="B1651" t="str">
            <v xml:space="preserve">CURVA PVC 90 GRAUS, ROSCAVEL, 3/4",  AGUA FRIA PREDIAL                                                                                                                                                                                                                                                                                                                                                                                                                                                    </v>
          </cell>
          <cell r="C1651" t="str">
            <v xml:space="preserve">UN    </v>
          </cell>
          <cell r="D1651">
            <v>7.02</v>
          </cell>
        </row>
        <row r="1652">
          <cell r="A1652">
            <v>42692</v>
          </cell>
          <cell r="B1652" t="str">
            <v xml:space="preserve">CURVA PVC, BB, JE, 45 GRAUS, DN 200 MM, PARA TUBO CORRUGADO E/OU LISO, REDE COLETORA ESGOTO (NBR 10569)                                                                                                                                                                                                                                                                                                                                                                                                   </v>
          </cell>
          <cell r="C1652" t="str">
            <v xml:space="preserve">UN    </v>
          </cell>
          <cell r="D1652">
            <v>557.32000000000005</v>
          </cell>
        </row>
        <row r="1653">
          <cell r="A1653">
            <v>42693</v>
          </cell>
          <cell r="B1653" t="str">
            <v xml:space="preserve">CURVA PVC, BB, JE, 45 GRAUS, DN 250 MM, PARA TUBO CORRUGADO E/OU LISO, REDE COLETORA ESGOTO (NBR 10569)                                                                                                                                                                                                                                                                                                                                                                                                   </v>
          </cell>
          <cell r="C1653" t="str">
            <v xml:space="preserve">UN    </v>
          </cell>
          <cell r="D1653">
            <v>916.75</v>
          </cell>
        </row>
        <row r="1654">
          <cell r="A1654">
            <v>42695</v>
          </cell>
          <cell r="B1654" t="str">
            <v xml:space="preserve">CURVA PVC, BB, JE, 90 GRAUS, DN 200 MM, PARA TUBO CORRUGADO E/OU LISO, REDE COLETORA ESGOTO (NBR 10569)                                                                                                                                                                                                                                                                                                                                                                                                   </v>
          </cell>
          <cell r="C1654" t="str">
            <v xml:space="preserve">UN    </v>
          </cell>
          <cell r="D1654">
            <v>697.05</v>
          </cell>
        </row>
        <row r="1655">
          <cell r="A1655">
            <v>42694</v>
          </cell>
          <cell r="B1655" t="str">
            <v xml:space="preserve">CURVA PVC, BB, JE, 90 GRAUS, DN 250 MM, PARA TUBO CORRUGADO E/OU LISO, REDE COLETORA ESGOTO (NBR 10569)                                                                                                                                                                                                                                                                                                                                                                                                   </v>
          </cell>
          <cell r="C1655" t="str">
            <v xml:space="preserve">UN    </v>
          </cell>
          <cell r="D1655">
            <v>1030.51</v>
          </cell>
        </row>
        <row r="1656">
          <cell r="A1656">
            <v>20097</v>
          </cell>
          <cell r="B1656" t="str">
            <v xml:space="preserve">CURVA PVC, SERIE R, 87.30 GRAUS, CURTA, 100 MM, PARA ESGOTO OU AGUAS PLUVIAIS PREDIAIS (PARA PE-DE-COLUNA)                                                                                                                                                                                                                                                                                                                                                                                                </v>
          </cell>
          <cell r="C1656" t="str">
            <v xml:space="preserve">UN    </v>
          </cell>
          <cell r="D1656">
            <v>64.78</v>
          </cell>
        </row>
        <row r="1657">
          <cell r="A1657">
            <v>20098</v>
          </cell>
          <cell r="B1657" t="str">
            <v xml:space="preserve">CURVA PVC, SERIE R, 87.30 GRAUS, CURTA, 150 MM, PARA ESGOTO OU AGUAS PLUVIAIS PREDIAIS (PARA PE-DE-COLUNA)                                                                                                                                                                                                                                                                                                                                                                                                </v>
          </cell>
          <cell r="C1657" t="str">
            <v xml:space="preserve">UN    </v>
          </cell>
          <cell r="D1657">
            <v>218.41</v>
          </cell>
        </row>
        <row r="1658">
          <cell r="A1658">
            <v>20096</v>
          </cell>
          <cell r="B1658" t="str">
            <v xml:space="preserve">CURVA PVC, SERIE R, 87.30 GRAUS, CURTA, 75 MM, PARA ESGOTO OU AGUAS PLUVIAIS PREDIAIS (PARA PE-DE-COLUNA)                                                                                                                                                                                                                                                                                                                                                                                                 </v>
          </cell>
          <cell r="C1658" t="str">
            <v xml:space="preserve">UN    </v>
          </cell>
          <cell r="D1658">
            <v>42.38</v>
          </cell>
        </row>
        <row r="1659">
          <cell r="A1659">
            <v>1964</v>
          </cell>
          <cell r="B1659" t="str">
            <v xml:space="preserve">CURVA PVC, 45 GRAUS, CURTA, PB, DN 100 MM, PARA ESGOTO PREDIAL                                                                                                                                                                                                                                                                                                                                                                                                                                            </v>
          </cell>
          <cell r="C1659" t="str">
            <v xml:space="preserve">UN    </v>
          </cell>
          <cell r="D1659">
            <v>39.18</v>
          </cell>
        </row>
        <row r="1660">
          <cell r="A1660">
            <v>1880</v>
          </cell>
          <cell r="B1660" t="str">
            <v xml:space="preserve">CURVA 135 GRAUS, DE PVC RIGIDO ROSCAVEL, DE 1", PARA ELETRODUTO                                                                                                                                                                                                                                                                                                                                                                                                                                           </v>
          </cell>
          <cell r="C1660" t="str">
            <v xml:space="preserve">UN    </v>
          </cell>
          <cell r="D1660">
            <v>3.24</v>
          </cell>
        </row>
        <row r="1661">
          <cell r="A1661">
            <v>39274</v>
          </cell>
          <cell r="B1661" t="str">
            <v xml:space="preserve">CURVA 135 GRAUS, DE PVC RIGIDO ROSCAVEL, DE 3/4", PARA ELETRODUTO                                                                                                                                                                                                                                                                                                                                                                                                                                         </v>
          </cell>
          <cell r="C1661" t="str">
            <v xml:space="preserve">UN    </v>
          </cell>
          <cell r="D1661">
            <v>2.5099999999999998</v>
          </cell>
        </row>
        <row r="1662">
          <cell r="A1662">
            <v>2628</v>
          </cell>
          <cell r="B1662" t="str">
            <v xml:space="preserve">CURVA 135 GRAUS, PARA ELETRODUTO, EM ACO GALVANIZADO ELETROLITICO, DIAMETRO DE 100 MM (4")                                                                                                                                                                                                                                                                                                                                                                                                                </v>
          </cell>
          <cell r="C1662" t="str">
            <v xml:space="preserve">UN    </v>
          </cell>
          <cell r="D1662">
            <v>252.12</v>
          </cell>
        </row>
        <row r="1663">
          <cell r="A1663">
            <v>2622</v>
          </cell>
          <cell r="B1663" t="str">
            <v xml:space="preserve">CURVA 135 GRAUS, PARA ELETRODUTO, EM ACO GALVANIZADO ELETROLITICO, DIAMETRO DE 15 MM (1/2")                                                                                                                                                                                                                                                                                                                                                                                                               </v>
          </cell>
          <cell r="C1663" t="str">
            <v xml:space="preserve">UN    </v>
          </cell>
          <cell r="D1663">
            <v>5.99</v>
          </cell>
        </row>
        <row r="1664">
          <cell r="A1664">
            <v>2623</v>
          </cell>
          <cell r="B1664" t="str">
            <v xml:space="preserve">CURVA 135 GRAUS, PARA ELETRODUTO, EM ACO GALVANIZADO ELETROLITICO, DIAMETRO DE 20 MM (3/4")                                                                                                                                                                                                                                                                                                                                                                                                               </v>
          </cell>
          <cell r="C1664" t="str">
            <v xml:space="preserve">UN    </v>
          </cell>
          <cell r="D1664">
            <v>7.2</v>
          </cell>
        </row>
        <row r="1665">
          <cell r="A1665">
            <v>2624</v>
          </cell>
          <cell r="B1665" t="str">
            <v xml:space="preserve">CURVA 135 GRAUS, PARA ELETRODUTO, EM ACO GALVANIZADO ELETROLITICO, DIAMETRO DE 25 MM (1")                                                                                                                                                                                                                                                                                                                                                                                                                 </v>
          </cell>
          <cell r="C1665" t="str">
            <v xml:space="preserve">UN    </v>
          </cell>
          <cell r="D1665">
            <v>11.46</v>
          </cell>
        </row>
        <row r="1666">
          <cell r="A1666">
            <v>2625</v>
          </cell>
          <cell r="B1666" t="str">
            <v xml:space="preserve">CURVA 135 GRAUS, PARA ELETRODUTO, EM ACO GALVANIZADO ELETROLITICO, DIAMETRO DE 32 MM (1 1/4")                                                                                                                                                                                                                                                                                                                                                                                                             </v>
          </cell>
          <cell r="C1666" t="str">
            <v xml:space="preserve">UN    </v>
          </cell>
          <cell r="D1666">
            <v>24.19</v>
          </cell>
        </row>
        <row r="1667">
          <cell r="A1667">
            <v>2626</v>
          </cell>
          <cell r="B1667" t="str">
            <v xml:space="preserve">CURVA 135 GRAUS, PARA ELETRODUTO, EM ACO GALVANIZADO ELETROLITICO, DIAMETRO DE 40 MM (1 1/2")                                                                                                                                                                                                                                                                                                                                                                                                             </v>
          </cell>
          <cell r="C1667" t="str">
            <v xml:space="preserve">UN    </v>
          </cell>
          <cell r="D1667">
            <v>35.450000000000003</v>
          </cell>
        </row>
        <row r="1668">
          <cell r="A1668">
            <v>2630</v>
          </cell>
          <cell r="B1668" t="str">
            <v xml:space="preserve">CURVA 135 GRAUS, PARA ELETRODUTO, EM ACO GALVANIZADO ELETROLITICO, DIAMETRO DE 50 MM (2")                                                                                                                                                                                                                                                                                                                                                                                                                 </v>
          </cell>
          <cell r="C1668" t="str">
            <v xml:space="preserve">UN    </v>
          </cell>
          <cell r="D1668">
            <v>53.91</v>
          </cell>
        </row>
        <row r="1669">
          <cell r="A1669">
            <v>2627</v>
          </cell>
          <cell r="B1669" t="str">
            <v xml:space="preserve">CURVA 135 GRAUS, PARA ELETRODUTO, EM ACO GALVANIZADO ELETROLITICO, DIAMETRO DE 65 MM (2 1/2")                                                                                                                                                                                                                                                                                                                                                                                                             </v>
          </cell>
          <cell r="C1669" t="str">
            <v xml:space="preserve">UN    </v>
          </cell>
          <cell r="D1669">
            <v>94.96</v>
          </cell>
        </row>
        <row r="1670">
          <cell r="A1670">
            <v>2629</v>
          </cell>
          <cell r="B1670" t="str">
            <v xml:space="preserve">CURVA 135 GRAUS, PARA ELETRODUTO, EM ACO GALVANIZADO ELETROLITICO, DIAMETRO DE 80 MM (3")                                                                                                                                                                                                                                                                                                                                                                                                                 </v>
          </cell>
          <cell r="C1670" t="str">
            <v xml:space="preserve">UN    </v>
          </cell>
          <cell r="D1670">
            <v>128.44</v>
          </cell>
        </row>
        <row r="1671">
          <cell r="A1671">
            <v>12033</v>
          </cell>
          <cell r="B1671" t="str">
            <v xml:space="preserve">CURVA 180 GRAUS, DE PVC RIGIDO ROSCAVEL, DE 1 1/2", PARA ELETRODUTO                                                                                                                                                                                                                                                                                                                                                                                                                                       </v>
          </cell>
          <cell r="C1671" t="str">
            <v xml:space="preserve">UN    </v>
          </cell>
          <cell r="D1671">
            <v>10.36</v>
          </cell>
        </row>
        <row r="1672">
          <cell r="A1672">
            <v>40408</v>
          </cell>
          <cell r="B1672" t="str">
            <v xml:space="preserve">CURVA 180 GRAUS, DE PVC RIGIDO ROSCAVEL, DE 1 1/4", PARA ELETRODUTO                                                                                                                                                                                                                                                                                                                                                                                                                                       </v>
          </cell>
          <cell r="C1672" t="str">
            <v xml:space="preserve">UN    </v>
          </cell>
          <cell r="D1672">
            <v>6.8</v>
          </cell>
        </row>
        <row r="1673">
          <cell r="A1673">
            <v>40409</v>
          </cell>
          <cell r="B1673" t="str">
            <v xml:space="preserve">CURVA 180 GRAUS, DE PVC RIGIDO ROSCAVEL, DE 1/2", PARA ELETRODUTO                                                                                                                                                                                                                                                                                                                                                                                                                                         </v>
          </cell>
          <cell r="C1673" t="str">
            <v xml:space="preserve">UN    </v>
          </cell>
          <cell r="D1673">
            <v>2.41</v>
          </cell>
        </row>
        <row r="1674">
          <cell r="A1674">
            <v>39276</v>
          </cell>
          <cell r="B1674" t="str">
            <v xml:space="preserve">CURVA 180 GRAUS, DE PVC RIGIDO ROSCAVEL, DE 1", PARA ELETRODUTO                                                                                                                                                                                                                                                                                                                                                                                                                                           </v>
          </cell>
          <cell r="C1674" t="str">
            <v xml:space="preserve">UN    </v>
          </cell>
          <cell r="D1674">
            <v>6.13</v>
          </cell>
        </row>
        <row r="1675">
          <cell r="A1675">
            <v>39277</v>
          </cell>
          <cell r="B1675" t="str">
            <v xml:space="preserve">CURVA 180 GRAUS, DE PVC RIGIDO ROSCAVEL, DE 2", PARA ELETRODUTO                                                                                                                                                                                                                                                                                                                                                                                                                                           </v>
          </cell>
          <cell r="C1675" t="str">
            <v xml:space="preserve">UN    </v>
          </cell>
          <cell r="D1675">
            <v>16.55</v>
          </cell>
        </row>
        <row r="1676">
          <cell r="A1676">
            <v>12034</v>
          </cell>
          <cell r="B1676" t="str">
            <v xml:space="preserve">CURVA 180 GRAUS, DE PVC RIGIDO ROSCAVEL, DE 3/4", PARA ELETRODUTO                                                                                                                                                                                                                                                                                                                                                                                                                                         </v>
          </cell>
          <cell r="C1676" t="str">
            <v xml:space="preserve">UN    </v>
          </cell>
          <cell r="D1676">
            <v>4.6900000000000004</v>
          </cell>
        </row>
        <row r="1677">
          <cell r="A1677">
            <v>39879</v>
          </cell>
          <cell r="B1677" t="str">
            <v xml:space="preserve">CURVA 45 GRAUS DE COBRE (REF 606) SEM ANEL DE SOLDA, BOLSA X BOLSA, 15 MM                                                                                                                                                                                                                                                                                                                                                                                                                                 </v>
          </cell>
          <cell r="C1677" t="str">
            <v xml:space="preserve">UN    </v>
          </cell>
          <cell r="D1677">
            <v>5.92</v>
          </cell>
        </row>
        <row r="1678">
          <cell r="A1678">
            <v>39880</v>
          </cell>
          <cell r="B1678" t="str">
            <v xml:space="preserve">CURVA 45 GRAUS DE COBRE (REF 606) SEM ANEL DE SOLDA, BOLSA X BOLSA, 22 MM                                                                                                                                                                                                                                                                                                                                                                                                                                 </v>
          </cell>
          <cell r="C1678" t="str">
            <v xml:space="preserve">UN    </v>
          </cell>
          <cell r="D1678">
            <v>13.12</v>
          </cell>
        </row>
        <row r="1679">
          <cell r="A1679">
            <v>39881</v>
          </cell>
          <cell r="B1679" t="str">
            <v xml:space="preserve">CURVA 45 GRAUS DE COBRE (REF 606) SEM ANEL DE SOLDA, BOLSA X BOLSA, 28 MM                                                                                                                                                                                                                                                                                                                                                                                                                                 </v>
          </cell>
          <cell r="C1679" t="str">
            <v xml:space="preserve">UN    </v>
          </cell>
          <cell r="D1679">
            <v>21.05</v>
          </cell>
        </row>
        <row r="1680">
          <cell r="A1680">
            <v>39882</v>
          </cell>
          <cell r="B1680" t="str">
            <v xml:space="preserve">CURVA 45 GRAUS DE COBRE (REF 606) SEM ANEL DE SOLDA, BOLSA X BOLSA, 35 MM                                                                                                                                                                                                                                                                                                                                                                                                                                 </v>
          </cell>
          <cell r="C1680" t="str">
            <v xml:space="preserve">UN    </v>
          </cell>
          <cell r="D1680">
            <v>55.46</v>
          </cell>
        </row>
        <row r="1681">
          <cell r="A1681">
            <v>39883</v>
          </cell>
          <cell r="B1681" t="str">
            <v xml:space="preserve">CURVA 45 GRAUS DE COBRE (REF 606) SEM ANEL DE SOLDA, BOLSA X BOLSA, 42 MM                                                                                                                                                                                                                                                                                                                                                                                                                                 </v>
          </cell>
          <cell r="C1681" t="str">
            <v xml:space="preserve">UN    </v>
          </cell>
          <cell r="D1681">
            <v>88.56</v>
          </cell>
        </row>
        <row r="1682">
          <cell r="A1682">
            <v>39884</v>
          </cell>
          <cell r="B1682" t="str">
            <v xml:space="preserve">CURVA 45 GRAUS DE COBRE (REF 606) SEM ANEL DE SOLDA, BOLSA X BOLSA, 54 MM                                                                                                                                                                                                                                                                                                                                                                                                                                 </v>
          </cell>
          <cell r="C1682" t="str">
            <v xml:space="preserve">UN    </v>
          </cell>
          <cell r="D1682">
            <v>131.53</v>
          </cell>
        </row>
        <row r="1683">
          <cell r="A1683">
            <v>39885</v>
          </cell>
          <cell r="B1683" t="str">
            <v xml:space="preserve">CURVA 45 GRAUS DE COBRE (REF 606) SEM ANEL DE SOLDA, BOLSA X BOLSA, 66 MM                                                                                                                                                                                                                                                                                                                                                                                                                                 </v>
          </cell>
          <cell r="C1683" t="str">
            <v xml:space="preserve">UN    </v>
          </cell>
          <cell r="D1683">
            <v>312.60000000000002</v>
          </cell>
        </row>
        <row r="1684">
          <cell r="A1684">
            <v>1777</v>
          </cell>
          <cell r="B1684" t="str">
            <v xml:space="preserve">CURVA 45 GRAUS DE FERRO GALVANIZADO, COM ROSCA BSP FEMEA, DE 1 1/2"                                                                                                                                                                                                                                                                                                                                                                                                                                       </v>
          </cell>
          <cell r="C1684" t="str">
            <v xml:space="preserve">UN    </v>
          </cell>
          <cell r="D1684">
            <v>60.08</v>
          </cell>
        </row>
        <row r="1685">
          <cell r="A1685">
            <v>1819</v>
          </cell>
          <cell r="B1685" t="str">
            <v xml:space="preserve">CURVA 45 GRAUS DE FERRO GALVANIZADO, COM ROSCA BSP FEMEA, DE 1 1/4"                                                                                                                                                                                                                                                                                                                                                                                                                                       </v>
          </cell>
          <cell r="C1685" t="str">
            <v xml:space="preserve">UN    </v>
          </cell>
          <cell r="D1685">
            <v>43.71</v>
          </cell>
        </row>
        <row r="1686">
          <cell r="A1686">
            <v>1775</v>
          </cell>
          <cell r="B1686" t="str">
            <v xml:space="preserve">CURVA 45 GRAUS DE FERRO GALVANIZADO, COM ROSCA BSP FEMEA, DE 1/2"                                                                                                                                                                                                                                                                                                                                                                                                                                         </v>
          </cell>
          <cell r="C1686" t="str">
            <v xml:space="preserve">UN    </v>
          </cell>
          <cell r="D1686">
            <v>13.07</v>
          </cell>
        </row>
        <row r="1687">
          <cell r="A1687">
            <v>1776</v>
          </cell>
          <cell r="B1687" t="str">
            <v xml:space="preserve">CURVA 45 GRAUS DE FERRO GALVANIZADO, COM ROSCA BSP FEMEA, DE 1"                                                                                                                                                                                                                                                                                                                                                                                                                                           </v>
          </cell>
          <cell r="C1687" t="str">
            <v xml:space="preserve">UN    </v>
          </cell>
          <cell r="D1687">
            <v>35.56</v>
          </cell>
        </row>
        <row r="1688">
          <cell r="A1688">
            <v>1778</v>
          </cell>
          <cell r="B1688" t="str">
            <v xml:space="preserve">CURVA 45 GRAUS DE FERRO GALVANIZADO, COM ROSCA BSP FEMEA, DE 2 1/2"                                                                                                                                                                                                                                                                                                                                                                                                                                       </v>
          </cell>
          <cell r="C1688" t="str">
            <v xml:space="preserve">UN    </v>
          </cell>
          <cell r="D1688">
            <v>145.41999999999999</v>
          </cell>
        </row>
        <row r="1689">
          <cell r="A1689">
            <v>1818</v>
          </cell>
          <cell r="B1689" t="str">
            <v xml:space="preserve">CURVA 45 GRAUS DE FERRO GALVANIZADO, COM ROSCA BSP FEMEA, DE 2"                                                                                                                                                                                                                                                                                                                                                                                                                                           </v>
          </cell>
          <cell r="C1689" t="str">
            <v xml:space="preserve">UN    </v>
          </cell>
          <cell r="D1689">
            <v>96.53</v>
          </cell>
        </row>
        <row r="1690">
          <cell r="A1690">
            <v>1820</v>
          </cell>
          <cell r="B1690" t="str">
            <v xml:space="preserve">CURVA 45 GRAUS DE FERRO GALVANIZADO, COM ROSCA BSP FEMEA, DE 3/4"                                                                                                                                                                                                                                                                                                                                                                                                                                         </v>
          </cell>
          <cell r="C1690" t="str">
            <v xml:space="preserve">UN    </v>
          </cell>
          <cell r="D1690">
            <v>18.87</v>
          </cell>
        </row>
        <row r="1691">
          <cell r="A1691">
            <v>1779</v>
          </cell>
          <cell r="B1691" t="str">
            <v xml:space="preserve">CURVA 45 GRAUS DE FERRO GALVANIZADO, COM ROSCA BSP FEMEA, DE 3"                                                                                                                                                                                                                                                                                                                                                                                                                                           </v>
          </cell>
          <cell r="C1691" t="str">
            <v xml:space="preserve">UN    </v>
          </cell>
          <cell r="D1691">
            <v>211.5</v>
          </cell>
        </row>
        <row r="1692">
          <cell r="A1692">
            <v>1780</v>
          </cell>
          <cell r="B1692" t="str">
            <v xml:space="preserve">CURVA 45 GRAUS DE FERRO GALVANIZADO, COM ROSCA BSP FEMEA, DE 4"                                                                                                                                                                                                                                                                                                                                                                                                                                           </v>
          </cell>
          <cell r="C1692" t="str">
            <v xml:space="preserve">UN    </v>
          </cell>
          <cell r="D1692">
            <v>436.01</v>
          </cell>
        </row>
        <row r="1693">
          <cell r="A1693">
            <v>1783</v>
          </cell>
          <cell r="B1693" t="str">
            <v xml:space="preserve">CURVA 45 GRAUS DE FERRO GALVANIZADO, COM ROSCA BSP MACHO/FEMEA, DE 1 1/2"                                                                                                                                                                                                                                                                                                                                                                                                                                 </v>
          </cell>
          <cell r="C1693" t="str">
            <v xml:space="preserve">UN    </v>
          </cell>
          <cell r="D1693">
            <v>46.1</v>
          </cell>
        </row>
        <row r="1694">
          <cell r="A1694">
            <v>1782</v>
          </cell>
          <cell r="B1694" t="str">
            <v xml:space="preserve">CURVA 45 GRAUS DE FERRO GALVANIZADO, COM ROSCA BSP MACHO/FEMEA, DE 1 1/4"                                                                                                                                                                                                                                                                                                                                                                                                                                 </v>
          </cell>
          <cell r="C1694" t="str">
            <v xml:space="preserve">UN    </v>
          </cell>
          <cell r="D1694">
            <v>36.450000000000003</v>
          </cell>
        </row>
        <row r="1695">
          <cell r="A1695">
            <v>1817</v>
          </cell>
          <cell r="B1695" t="str">
            <v xml:space="preserve">CURVA 45 GRAUS DE FERRO GALVANIZADO, COM ROSCA BSP MACHO/FEMEA, DE 1/2"                                                                                                                                                                                                                                                                                                                                                                                                                                   </v>
          </cell>
          <cell r="C1695" t="str">
            <v xml:space="preserve">UN    </v>
          </cell>
          <cell r="D1695">
            <v>10.86</v>
          </cell>
        </row>
        <row r="1696">
          <cell r="A1696">
            <v>1781</v>
          </cell>
          <cell r="B1696" t="str">
            <v xml:space="preserve">CURVA 45 GRAUS DE FERRO GALVANIZADO, COM ROSCA BSP MACHO/FEMEA, DE 1"                                                                                                                                                                                                                                                                                                                                                                                                                                     </v>
          </cell>
          <cell r="C1696" t="str">
            <v xml:space="preserve">UN    </v>
          </cell>
          <cell r="D1696">
            <v>23.75</v>
          </cell>
        </row>
        <row r="1697">
          <cell r="A1697">
            <v>1784</v>
          </cell>
          <cell r="B1697" t="str">
            <v xml:space="preserve">CURVA 45 GRAUS DE FERRO GALVANIZADO, COM ROSCA BSP MACHO/FEMEA, DE 2 1/2"                                                                                                                                                                                                                                                                                                                                                                                                                                 </v>
          </cell>
          <cell r="C1697" t="str">
            <v xml:space="preserve">UN    </v>
          </cell>
          <cell r="D1697">
            <v>130.16999999999999</v>
          </cell>
        </row>
        <row r="1698">
          <cell r="A1698">
            <v>1810</v>
          </cell>
          <cell r="B1698" t="str">
            <v xml:space="preserve">CURVA 45 GRAUS DE FERRO GALVANIZADO, COM ROSCA BSP MACHO/FEMEA, DE 2"                                                                                                                                                                                                                                                                                                                                                                                                                                     </v>
          </cell>
          <cell r="C1698" t="str">
            <v xml:space="preserve">UN    </v>
          </cell>
          <cell r="D1698">
            <v>72.2</v>
          </cell>
        </row>
        <row r="1699">
          <cell r="A1699">
            <v>1811</v>
          </cell>
          <cell r="B1699" t="str">
            <v xml:space="preserve">CURVA 45 GRAUS DE FERRO GALVANIZADO, COM ROSCA BSP MACHO/FEMEA, DE 3/4"                                                                                                                                                                                                                                                                                                                                                                                                                                   </v>
          </cell>
          <cell r="C1699" t="str">
            <v xml:space="preserve">UN    </v>
          </cell>
          <cell r="D1699">
            <v>15.62</v>
          </cell>
        </row>
        <row r="1700">
          <cell r="A1700">
            <v>1812</v>
          </cell>
          <cell r="B1700" t="str">
            <v xml:space="preserve">CURVA 45 GRAUS DE FERRO GALVANIZADO, COM ROSCA BSP MACHO/FEMEA, DE 3"                                                                                                                                                                                                                                                                                                                                                                                                                                     </v>
          </cell>
          <cell r="C1700" t="str">
            <v xml:space="preserve">UN    </v>
          </cell>
          <cell r="D1700">
            <v>182.27</v>
          </cell>
        </row>
        <row r="1701">
          <cell r="A1701">
            <v>40386</v>
          </cell>
          <cell r="B1701" t="str">
            <v xml:space="preserve">CURVA 45 GRAUS EM ACO CARBONO, SOLDAVEL, PRESSAO 3.000 LBS, DN 1 1/2"                                                                                                                                                                                                                                                                                                                                                                                                                                     </v>
          </cell>
          <cell r="C1701" t="str">
            <v xml:space="preserve">UN    </v>
          </cell>
          <cell r="D1701">
            <v>95.63</v>
          </cell>
        </row>
        <row r="1702">
          <cell r="A1702">
            <v>40384</v>
          </cell>
          <cell r="B1702" t="str">
            <v xml:space="preserve">CURVA 45 GRAUS EM ACO CARBONO, SOLDAVEL, PRESSAO 3.000 LBS, DN 1 1/4"                                                                                                                                                                                                                                                                                                                                                                                                                                     </v>
          </cell>
          <cell r="C1702" t="str">
            <v xml:space="preserve">UN    </v>
          </cell>
          <cell r="D1702">
            <v>65.47</v>
          </cell>
        </row>
        <row r="1703">
          <cell r="A1703">
            <v>40379</v>
          </cell>
          <cell r="B1703" t="str">
            <v xml:space="preserve">CURVA 45 GRAUS EM ACO CARBONO, SOLDAVEL, PRESSAO 3.000 LBS, DN 1/2"                                                                                                                                                                                                                                                                                                                                                                                                                                       </v>
          </cell>
          <cell r="C1703" t="str">
            <v xml:space="preserve">UN    </v>
          </cell>
          <cell r="D1703">
            <v>22.63</v>
          </cell>
        </row>
        <row r="1704">
          <cell r="A1704">
            <v>40423</v>
          </cell>
          <cell r="B1704" t="str">
            <v xml:space="preserve">CURVA 45 GRAUS EM ACO CARBONO, SOLDAVEL, PRESSAO 3.000 LBS, DN 1"                                                                                                                                                                                                                                                                                                                                                                                                                                         </v>
          </cell>
          <cell r="C1704" t="str">
            <v xml:space="preserve">UN    </v>
          </cell>
          <cell r="D1704">
            <v>42.83</v>
          </cell>
        </row>
        <row r="1705">
          <cell r="A1705">
            <v>40389</v>
          </cell>
          <cell r="B1705" t="str">
            <v xml:space="preserve">CURVA 45 GRAUS EM ACO CARBONO, SOLDAVEL, PRESSAO 3.000 LBS, DN 2 1/2"                                                                                                                                                                                                                                                                                                                                                                                                                                     </v>
          </cell>
          <cell r="C1705" t="str">
            <v xml:space="preserve">UN    </v>
          </cell>
          <cell r="D1705">
            <v>271.62</v>
          </cell>
        </row>
        <row r="1706">
          <cell r="A1706">
            <v>40388</v>
          </cell>
          <cell r="B1706" t="str">
            <v xml:space="preserve">CURVA 45 GRAUS EM ACO CARBONO, SOLDAVEL, PRESSAO 3.000 LBS, DN 2"                                                                                                                                                                                                                                                                                                                                                                                                                                         </v>
          </cell>
          <cell r="C1706" t="str">
            <v xml:space="preserve">UN    </v>
          </cell>
          <cell r="D1706">
            <v>135.96</v>
          </cell>
        </row>
        <row r="1707">
          <cell r="A1707">
            <v>40381</v>
          </cell>
          <cell r="B1707" t="str">
            <v xml:space="preserve">CURVA 45 GRAUS EM ACO CARBONO, SOLDAVEL, PRESSAO 3.000 LBS, DN 3/4"                                                                                                                                                                                                                                                                                                                                                                                                                                       </v>
          </cell>
          <cell r="C1707" t="str">
            <v xml:space="preserve">UN    </v>
          </cell>
          <cell r="D1707">
            <v>30.18</v>
          </cell>
        </row>
        <row r="1708">
          <cell r="A1708">
            <v>40391</v>
          </cell>
          <cell r="B1708" t="str">
            <v xml:space="preserve">CURVA 45 GRAUS EM ACO CARBONO, SOLDAVEL, PRESSAO 3.000 LBS, DN 3"                                                                                                                                                                                                                                                                                                                                                                                                                                         </v>
          </cell>
          <cell r="C1708" t="str">
            <v xml:space="preserve">UN    </v>
          </cell>
          <cell r="D1708">
            <v>705</v>
          </cell>
        </row>
        <row r="1709">
          <cell r="A1709">
            <v>40414</v>
          </cell>
          <cell r="B1709" t="str">
            <v xml:space="preserve">CURVA 45 GRAUS RANHURADA EM FERRO FUNDIDO, DN 50 MM (2")                                                                                                                                                                                                                                                                                                                                                                                                                                                  </v>
          </cell>
          <cell r="C1709" t="str">
            <v xml:space="preserve">UN    </v>
          </cell>
          <cell r="D1709">
            <v>25.16</v>
          </cell>
        </row>
        <row r="1710">
          <cell r="A1710">
            <v>40416</v>
          </cell>
          <cell r="B1710" t="str">
            <v xml:space="preserve">CURVA 45 GRAUS RANHURADA EM FERRO FUNDIDO, DN 65 MM (2 1/2")                                                                                                                                                                                                                                                                                                                                                                                                                                              </v>
          </cell>
          <cell r="C1710" t="str">
            <v xml:space="preserve">UN    </v>
          </cell>
          <cell r="D1710">
            <v>34.78</v>
          </cell>
        </row>
        <row r="1711">
          <cell r="A1711">
            <v>40418</v>
          </cell>
          <cell r="B1711" t="str">
            <v xml:space="preserve">CURVA 45 GRAUS RANHURADA EM FERRO FUNDIDO, DN 80 MM (3")                                                                                                                                                                                                                                                                                                                                                                                                                                                  </v>
          </cell>
          <cell r="C1711" t="str">
            <v xml:space="preserve">UN    </v>
          </cell>
          <cell r="D1711">
            <v>41.48</v>
          </cell>
        </row>
        <row r="1712">
          <cell r="A1712">
            <v>2609</v>
          </cell>
          <cell r="B1712" t="str">
            <v xml:space="preserve">CURVA 45 GRAUS, PARA ELETRODUTO, EM ACO GALVANIZADO ELETROLITICO, DIAMETRO DE 20 MM (3/4")                                                                                                                                                                                                                                                                                                                                                                                                                </v>
          </cell>
          <cell r="C1712" t="str">
            <v xml:space="preserve">UN    </v>
          </cell>
          <cell r="D1712">
            <v>5.62</v>
          </cell>
        </row>
        <row r="1713">
          <cell r="A1713">
            <v>2634</v>
          </cell>
          <cell r="B1713" t="str">
            <v xml:space="preserve">CURVA 45 GRAUS, PARA ELETRODUTO, EM ACO GALVANIZADO ELETROLITICO, DIAMETRO DE 25 MM (1")                                                                                                                                                                                                                                                                                                                                                                                                                  </v>
          </cell>
          <cell r="C1713" t="str">
            <v xml:space="preserve">UN    </v>
          </cell>
          <cell r="D1713">
            <v>7.39</v>
          </cell>
        </row>
        <row r="1714">
          <cell r="A1714">
            <v>2611</v>
          </cell>
          <cell r="B1714" t="str">
            <v xml:space="preserve">CURVA 45 GRAUS, PARA ELETRODUTO, EM ACO GALVANIZADO ELETROLITICO, DIAMETRO DE 40 MM (1 1/2")                                                                                                                                                                                                                                                                                                                                                                                                              </v>
          </cell>
          <cell r="C1714" t="str">
            <v xml:space="preserve">UN    </v>
          </cell>
          <cell r="D1714">
            <v>20.82</v>
          </cell>
        </row>
        <row r="1715">
          <cell r="A1715">
            <v>34359</v>
          </cell>
          <cell r="B1715" t="str">
            <v xml:space="preserve">CURVA 90 GRAUS DE BARRA CHATA EM ALUMINIO 3/4 " X 1/4 " X 300 MM                                                                                                                                                                                                                                                                                                                                                                                                                                          </v>
          </cell>
          <cell r="C1715" t="str">
            <v xml:space="preserve">UN    </v>
          </cell>
          <cell r="D1715">
            <v>12.03</v>
          </cell>
        </row>
        <row r="1716">
          <cell r="A1716">
            <v>1789</v>
          </cell>
          <cell r="B1716" t="str">
            <v xml:space="preserve">CURVA 90 GRAUS DE FERRO GALVANIZADO, COM ROSCA BSP FEMEA, DE 1 1/2"                                                                                                                                                                                                                                                                                                                                                                                                                                       </v>
          </cell>
          <cell r="C1716" t="str">
            <v xml:space="preserve">UN    </v>
          </cell>
          <cell r="D1716">
            <v>57.66</v>
          </cell>
        </row>
        <row r="1717">
          <cell r="A1717">
            <v>1788</v>
          </cell>
          <cell r="B1717" t="str">
            <v xml:space="preserve">CURVA 90 GRAUS DE FERRO GALVANIZADO, COM ROSCA BSP FEMEA, DE 1 1/4"                                                                                                                                                                                                                                                                                                                                                                                                                                       </v>
          </cell>
          <cell r="C1717" t="str">
            <v xml:space="preserve">UN    </v>
          </cell>
          <cell r="D1717">
            <v>46.22</v>
          </cell>
        </row>
        <row r="1718">
          <cell r="A1718">
            <v>1786</v>
          </cell>
          <cell r="B1718" t="str">
            <v xml:space="preserve">CURVA 90 GRAUS DE FERRO GALVANIZADO, COM ROSCA BSP FEMEA, DE 1/2"                                                                                                                                                                                                                                                                                                                                                                                                                                         </v>
          </cell>
          <cell r="C1718" t="str">
            <v xml:space="preserve">UN    </v>
          </cell>
          <cell r="D1718">
            <v>11.47</v>
          </cell>
        </row>
        <row r="1719">
          <cell r="A1719">
            <v>1787</v>
          </cell>
          <cell r="B1719" t="str">
            <v xml:space="preserve">CURVA 90 GRAUS DE FERRO GALVANIZADO, COM ROSCA BSP FEMEA, DE 1"                                                                                                                                                                                                                                                                                                                                                                                                                                           </v>
          </cell>
          <cell r="C1719" t="str">
            <v xml:space="preserve">UN    </v>
          </cell>
          <cell r="D1719">
            <v>27.48</v>
          </cell>
        </row>
        <row r="1720">
          <cell r="A1720">
            <v>1791</v>
          </cell>
          <cell r="B1720" t="str">
            <v xml:space="preserve">CURVA 90 GRAUS DE FERRO GALVANIZADO, COM ROSCA BSP FEMEA, DE 2 1/2"                                                                                                                                                                                                                                                                                                                                                                                                                                       </v>
          </cell>
          <cell r="C1720" t="str">
            <v xml:space="preserve">UN    </v>
          </cell>
          <cell r="D1720">
            <v>166.65</v>
          </cell>
        </row>
        <row r="1721">
          <cell r="A1721">
            <v>1790</v>
          </cell>
          <cell r="B1721" t="str">
            <v xml:space="preserve">CURVA 90 GRAUS DE FERRO GALVANIZADO, COM ROSCA BSP FEMEA, DE 2"                                                                                                                                                                                                                                                                                                                                                                                                                                           </v>
          </cell>
          <cell r="C1721" t="str">
            <v xml:space="preserve">UN    </v>
          </cell>
          <cell r="D1721">
            <v>96.03</v>
          </cell>
        </row>
        <row r="1722">
          <cell r="A1722">
            <v>1813</v>
          </cell>
          <cell r="B1722" t="str">
            <v xml:space="preserve">CURVA 90 GRAUS DE FERRO GALVANIZADO, COM ROSCA BSP FEMEA, DE 3/4"                                                                                                                                                                                                                                                                                                                                                                                                                                         </v>
          </cell>
          <cell r="C1722" t="str">
            <v xml:space="preserve">UN    </v>
          </cell>
          <cell r="D1722">
            <v>18.21</v>
          </cell>
        </row>
        <row r="1723">
          <cell r="A1723">
            <v>1792</v>
          </cell>
          <cell r="B1723" t="str">
            <v xml:space="preserve">CURVA 90 GRAUS DE FERRO GALVANIZADO, COM ROSCA BSP FEMEA, DE 3"                                                                                                                                                                                                                                                                                                                                                                                                                                           </v>
          </cell>
          <cell r="C1723" t="str">
            <v xml:space="preserve">UN    </v>
          </cell>
          <cell r="D1723">
            <v>224.95</v>
          </cell>
        </row>
        <row r="1724">
          <cell r="A1724">
            <v>1793</v>
          </cell>
          <cell r="B1724" t="str">
            <v xml:space="preserve">CURVA 90 GRAUS DE FERRO GALVANIZADO, COM ROSCA BSP FEMEA, DE 4"                                                                                                                                                                                                                                                                                                                                                                                                                                           </v>
          </cell>
          <cell r="C1724" t="str">
            <v xml:space="preserve">UN    </v>
          </cell>
          <cell r="D1724">
            <v>454.54</v>
          </cell>
        </row>
        <row r="1725">
          <cell r="A1725">
            <v>1809</v>
          </cell>
          <cell r="B1725" t="str">
            <v xml:space="preserve">CURVA 90 GRAUS DE FERRO GALVANIZADO, COM ROSCA BSP MACHO/FEMEA, DE 1 1/2"                                                                                                                                                                                                                                                                                                                                                                                                                                 </v>
          </cell>
          <cell r="C1725" t="str">
            <v xml:space="preserve">UN    </v>
          </cell>
          <cell r="D1725">
            <v>54.06</v>
          </cell>
        </row>
        <row r="1726">
          <cell r="A1726">
            <v>1814</v>
          </cell>
          <cell r="B1726" t="str">
            <v xml:space="preserve">CURVA 90 GRAUS DE FERRO GALVANIZADO, COM ROSCA BSP MACHO/FEMEA, DE 1 1/4"                                                                                                                                                                                                                                                                                                                                                                                                                                 </v>
          </cell>
          <cell r="C1726" t="str">
            <v xml:space="preserve">UN    </v>
          </cell>
          <cell r="D1726">
            <v>44.41</v>
          </cell>
        </row>
        <row r="1727">
          <cell r="A1727">
            <v>1803</v>
          </cell>
          <cell r="B1727" t="str">
            <v xml:space="preserve">CURVA 90 GRAUS DE FERRO GALVANIZADO, COM ROSCA BSP MACHO/FEMEA, DE 1/2"                                                                                                                                                                                                                                                                                                                                                                                                                                   </v>
          </cell>
          <cell r="C1727" t="str">
            <v xml:space="preserve">UN    </v>
          </cell>
          <cell r="D1727">
            <v>11.22</v>
          </cell>
        </row>
        <row r="1728">
          <cell r="A1728">
            <v>1805</v>
          </cell>
          <cell r="B1728" t="str">
            <v xml:space="preserve">CURVA 90 GRAUS DE FERRO GALVANIZADO, COM ROSCA BSP MACHO/FEMEA, DE 1"                                                                                                                                                                                                                                                                                                                                                                                                                                     </v>
          </cell>
          <cell r="C1728" t="str">
            <v xml:space="preserve">UN    </v>
          </cell>
          <cell r="D1728">
            <v>25.77</v>
          </cell>
        </row>
        <row r="1729">
          <cell r="A1729">
            <v>1821</v>
          </cell>
          <cell r="B1729" t="str">
            <v xml:space="preserve">CURVA 90 GRAUS DE FERRO GALVANIZADO, COM ROSCA BSP MACHO/FEMEA, DE 2 1/2"                                                                                                                                                                                                                                                                                                                                                                                                                                 </v>
          </cell>
          <cell r="C1729" t="str">
            <v xml:space="preserve">UN    </v>
          </cell>
          <cell r="D1729">
            <v>152.25</v>
          </cell>
        </row>
        <row r="1730">
          <cell r="A1730">
            <v>1806</v>
          </cell>
          <cell r="B1730" t="str">
            <v xml:space="preserve">CURVA 90 GRAUS DE FERRO GALVANIZADO, COM ROSCA BSP MACHO/FEMEA, DE 2"                                                                                                                                                                                                                                                                                                                                                                                                                                     </v>
          </cell>
          <cell r="C1730" t="str">
            <v xml:space="preserve">UN    </v>
          </cell>
          <cell r="D1730">
            <v>90.62</v>
          </cell>
        </row>
        <row r="1731">
          <cell r="A1731">
            <v>1804</v>
          </cell>
          <cell r="B1731" t="str">
            <v xml:space="preserve">CURVA 90 GRAUS DE FERRO GALVANIZADO, COM ROSCA BSP MACHO/FEMEA, DE 3/4"                                                                                                                                                                                                                                                                                                                                                                                                                                   </v>
          </cell>
          <cell r="C1731" t="str">
            <v xml:space="preserve">UN    </v>
          </cell>
          <cell r="D1731">
            <v>15.97</v>
          </cell>
        </row>
        <row r="1732">
          <cell r="A1732">
            <v>1807</v>
          </cell>
          <cell r="B1732" t="str">
            <v xml:space="preserve">CURVA 90 GRAUS DE FERRO GALVANIZADO, COM ROSCA BSP MACHO/FEMEA, DE 3"                                                                                                                                                                                                                                                                                                                                                                                                                                     </v>
          </cell>
          <cell r="C1732" t="str">
            <v xml:space="preserve">UN    </v>
          </cell>
          <cell r="D1732">
            <v>217.75</v>
          </cell>
        </row>
        <row r="1733">
          <cell r="A1733">
            <v>1808</v>
          </cell>
          <cell r="B1733" t="str">
            <v xml:space="preserve">CURVA 90 GRAUS DE FERRO GALVANIZADO, COM ROSCA BSP MACHO/FEMEA, DE 4"                                                                                                                                                                                                                                                                                                                                                                                                                                     </v>
          </cell>
          <cell r="C1733" t="str">
            <v xml:space="preserve">UN    </v>
          </cell>
          <cell r="D1733">
            <v>436.55</v>
          </cell>
        </row>
        <row r="1734">
          <cell r="A1734">
            <v>1797</v>
          </cell>
          <cell r="B1734" t="str">
            <v xml:space="preserve">CURVA 90 GRAUS DE FERRO GALVANIZADO, COM ROSCA BSP MACHO, DE 1 1/2"                                                                                                                                                                                                                                                                                                                                                                                                                                       </v>
          </cell>
          <cell r="C1734" t="str">
            <v xml:space="preserve">UN    </v>
          </cell>
          <cell r="D1734">
            <v>65.47</v>
          </cell>
        </row>
        <row r="1735">
          <cell r="A1735">
            <v>1796</v>
          </cell>
          <cell r="B1735" t="str">
            <v xml:space="preserve">CURVA 90 GRAUS DE FERRO GALVANIZADO, COM ROSCA BSP MACHO, DE 1 1/4"                                                                                                                                                                                                                                                                                                                                                                                                                                       </v>
          </cell>
          <cell r="C1735" t="str">
            <v xml:space="preserve">UN    </v>
          </cell>
          <cell r="D1735">
            <v>50.22</v>
          </cell>
        </row>
        <row r="1736">
          <cell r="A1736">
            <v>1794</v>
          </cell>
          <cell r="B1736" t="str">
            <v xml:space="preserve">CURVA 90 GRAUS DE FERRO GALVANIZADO, COM ROSCA BSP MACHO, DE 1/2"                                                                                                                                                                                                                                                                                                                                                                                                                                         </v>
          </cell>
          <cell r="C1736" t="str">
            <v xml:space="preserve">UN    </v>
          </cell>
          <cell r="D1736">
            <v>11.99</v>
          </cell>
        </row>
        <row r="1737">
          <cell r="A1737">
            <v>1816</v>
          </cell>
          <cell r="B1737" t="str">
            <v xml:space="preserve">CURVA 90 GRAUS DE FERRO GALVANIZADO, COM ROSCA BSP MACHO, DE 1"                                                                                                                                                                                                                                                                                                                                                                                                                                           </v>
          </cell>
          <cell r="C1737" t="str">
            <v xml:space="preserve">UN    </v>
          </cell>
          <cell r="D1737">
            <v>27.03</v>
          </cell>
        </row>
        <row r="1738">
          <cell r="A1738">
            <v>1815</v>
          </cell>
          <cell r="B1738" t="str">
            <v xml:space="preserve">CURVA 90 GRAUS DE FERRO GALVANIZADO, COM ROSCA BSP MACHO, DE 2 1/2"                                                                                                                                                                                                                                                                                                                                                                                                                                       </v>
          </cell>
          <cell r="C1738" t="str">
            <v xml:space="preserve">UN    </v>
          </cell>
          <cell r="D1738">
            <v>207.6</v>
          </cell>
        </row>
        <row r="1739">
          <cell r="A1739">
            <v>1798</v>
          </cell>
          <cell r="B1739" t="str">
            <v xml:space="preserve">CURVA 90 GRAUS DE FERRO GALVANIZADO, COM ROSCA BSP MACHO, DE 2"                                                                                                                                                                                                                                                                                                                                                                                                                                           </v>
          </cell>
          <cell r="C1739" t="str">
            <v xml:space="preserve">UN    </v>
          </cell>
          <cell r="D1739">
            <v>92.89</v>
          </cell>
        </row>
        <row r="1740">
          <cell r="A1740">
            <v>1795</v>
          </cell>
          <cell r="B1740" t="str">
            <v xml:space="preserve">CURVA 90 GRAUS DE FERRO GALVANIZADO, COM ROSCA BSP MACHO, DE 3/4"                                                                                                                                                                                                                                                                                                                                                                                                                                         </v>
          </cell>
          <cell r="C1740" t="str">
            <v xml:space="preserve">UN    </v>
          </cell>
          <cell r="D1740">
            <v>16.61</v>
          </cell>
        </row>
        <row r="1741">
          <cell r="A1741">
            <v>1799</v>
          </cell>
          <cell r="B1741" t="str">
            <v xml:space="preserve">CURVA 90 GRAUS DE FERRO GALVANIZADO, COM ROSCA BSP MACHO, DE 3"                                                                                                                                                                                                                                                                                                                                                                                                                                           </v>
          </cell>
          <cell r="C1741" t="str">
            <v xml:space="preserve">UN    </v>
          </cell>
          <cell r="D1741">
            <v>270.38</v>
          </cell>
        </row>
        <row r="1742">
          <cell r="A1742">
            <v>1800</v>
          </cell>
          <cell r="B1742" t="str">
            <v xml:space="preserve">CURVA 90 GRAUS DE FERRO GALVANIZADO, COM ROSCA BSP MACHO, DE 4"                                                                                                                                                                                                                                                                                                                                                                                                                                           </v>
          </cell>
          <cell r="C1742" t="str">
            <v xml:space="preserve">UN    </v>
          </cell>
          <cell r="D1742">
            <v>516.19000000000005</v>
          </cell>
        </row>
        <row r="1743">
          <cell r="A1743">
            <v>1802</v>
          </cell>
          <cell r="B1743" t="str">
            <v xml:space="preserve">CURVA 90 GRAUS DE FERRO GALVANIZADO, COM ROSCA BSP MACHO, DE 6"                                                                                                                                                                                                                                                                                                                                                                                                                                           </v>
          </cell>
          <cell r="C1743" t="str">
            <v xml:space="preserve">UN    </v>
          </cell>
          <cell r="D1743">
            <v>1291.21</v>
          </cell>
        </row>
        <row r="1744">
          <cell r="A1744">
            <v>40385</v>
          </cell>
          <cell r="B1744" t="str">
            <v xml:space="preserve">CURVA 90 GRAUS EM ACO CARBONO, RAIO CURTO, SOLDAVEL, PRESSAO 3.000 LBS, DN 1 1/2"                                                                                                                                                                                                                                                                                                                                                                                                                         </v>
          </cell>
          <cell r="C1744" t="str">
            <v xml:space="preserve">UN    </v>
          </cell>
          <cell r="D1744">
            <v>95.63</v>
          </cell>
        </row>
        <row r="1745">
          <cell r="A1745">
            <v>40383</v>
          </cell>
          <cell r="B1745" t="str">
            <v xml:space="preserve">CURVA 90 GRAUS EM ACO CARBONO, RAIO CURTO, SOLDAVEL, PRESSAO 3.000 LBS, DN 1 1/4"                                                                                                                                                                                                                                                                                                                                                                                                                         </v>
          </cell>
          <cell r="C1745" t="str">
            <v xml:space="preserve">UN    </v>
          </cell>
          <cell r="D1745">
            <v>65.47</v>
          </cell>
        </row>
        <row r="1746">
          <cell r="A1746">
            <v>40378</v>
          </cell>
          <cell r="B1746" t="str">
            <v xml:space="preserve">CURVA 90 GRAUS EM ACO CARBONO, RAIO CURTO, SOLDAVEL, PRESSAO 3.000 LBS, DN 1/2"                                                                                                                                                                                                                                                                                                                                                                                                                           </v>
          </cell>
          <cell r="C1746" t="str">
            <v xml:space="preserve">UN    </v>
          </cell>
          <cell r="D1746">
            <v>22.63</v>
          </cell>
        </row>
        <row r="1747">
          <cell r="A1747">
            <v>40382</v>
          </cell>
          <cell r="B1747" t="str">
            <v xml:space="preserve">CURVA 90 GRAUS EM ACO CARBONO, RAIO CURTO, SOLDAVEL, PRESSAO 3.000 LBS, DN 1"                                                                                                                                                                                                                                                                                                                                                                                                                             </v>
          </cell>
          <cell r="C1747" t="str">
            <v xml:space="preserve">UN    </v>
          </cell>
          <cell r="D1747">
            <v>42.83</v>
          </cell>
        </row>
        <row r="1748">
          <cell r="A1748">
            <v>40422</v>
          </cell>
          <cell r="B1748" t="str">
            <v xml:space="preserve">CURVA 90 GRAUS EM ACO CARBONO, RAIO CURTO, SOLDAVEL, PRESSAO 3.000 LBS, DN 2 1/2"                                                                                                                                                                                                                                                                                                                                                                                                                         </v>
          </cell>
          <cell r="C1748" t="str">
            <v xml:space="preserve">UN    </v>
          </cell>
          <cell r="D1748">
            <v>291.79000000000002</v>
          </cell>
        </row>
        <row r="1749">
          <cell r="A1749">
            <v>40387</v>
          </cell>
          <cell r="B1749" t="str">
            <v xml:space="preserve">CURVA 90 GRAUS EM ACO CARBONO, RAIO CURTO, SOLDAVEL, PRESSAO 3.000 LBS, DN 2"                                                                                                                                                                                                                                                                                                                                                                                                                             </v>
          </cell>
          <cell r="C1749" t="str">
            <v xml:space="preserve">UN    </v>
          </cell>
          <cell r="D1749">
            <v>148.57</v>
          </cell>
        </row>
        <row r="1750">
          <cell r="A1750">
            <v>40380</v>
          </cell>
          <cell r="B1750" t="str">
            <v xml:space="preserve">CURVA 90 GRAUS EM ACO CARBONO, RAIO CURTO, SOLDAVEL, PRESSAO 3.000 LBS, DN 3/4"                                                                                                                                                                                                                                                                                                                                                                                                                           </v>
          </cell>
          <cell r="C1750" t="str">
            <v xml:space="preserve">UN    </v>
          </cell>
          <cell r="D1750">
            <v>30.18</v>
          </cell>
        </row>
        <row r="1751">
          <cell r="A1751">
            <v>40390</v>
          </cell>
          <cell r="B1751" t="str">
            <v xml:space="preserve">CURVA 90 GRAUS EM ACO CARBONO, RAIO CURTO, SOLDAVEL, PRESSAO 3.000 LBS, DN 3"                                                                                                                                                                                                                                                                                                                                                                                                                             </v>
          </cell>
          <cell r="C1751" t="str">
            <v xml:space="preserve">UN    </v>
          </cell>
          <cell r="D1751">
            <v>614.54</v>
          </cell>
        </row>
        <row r="1752">
          <cell r="A1752">
            <v>40413</v>
          </cell>
          <cell r="B1752" t="str">
            <v xml:space="preserve">CURVA 90 GRAUS RANHURADA EM FERRO FUNDIDO, DN 50 MM (2")                                                                                                                                                                                                                                                                                                                                                                                                                                                  </v>
          </cell>
          <cell r="C1752" t="str">
            <v xml:space="preserve">UN    </v>
          </cell>
          <cell r="D1752">
            <v>27.33</v>
          </cell>
        </row>
        <row r="1753">
          <cell r="A1753">
            <v>40415</v>
          </cell>
          <cell r="B1753" t="str">
            <v xml:space="preserve">CURVA 90 GRAUS RANHURADA EM FERRO FUNDIDO, DN 65 MM (2 1/2")                                                                                                                                                                                                                                                                                                                                                                                                                                              </v>
          </cell>
          <cell r="C1753" t="str">
            <v xml:space="preserve">UN    </v>
          </cell>
          <cell r="D1753">
            <v>38.950000000000003</v>
          </cell>
        </row>
        <row r="1754">
          <cell r="A1754">
            <v>40417</v>
          </cell>
          <cell r="B1754" t="str">
            <v xml:space="preserve">CURVA 90 GRAUS RANHURADA EM FERRO FUNDIDO, DN 80 MM (3")                                                                                                                                                                                                                                                                                                                                                                                                                                                  </v>
          </cell>
          <cell r="C1754" t="str">
            <v xml:space="preserve">UN    </v>
          </cell>
          <cell r="D1754">
            <v>45.95</v>
          </cell>
        </row>
        <row r="1755">
          <cell r="A1755">
            <v>39271</v>
          </cell>
          <cell r="B1755" t="str">
            <v xml:space="preserve">CURVA 90 GRAUS, CURTA, DE PVC RIGIDO ROSCAVEL, DE 1/2", PARA ELETRODUTO                                                                                                                                                                                                                                                                                                                                                                                                                                   </v>
          </cell>
          <cell r="C1755" t="str">
            <v xml:space="preserve">UN    </v>
          </cell>
          <cell r="D1755">
            <v>2.08</v>
          </cell>
        </row>
        <row r="1756">
          <cell r="A1756">
            <v>39273</v>
          </cell>
          <cell r="B1756" t="str">
            <v xml:space="preserve">CURVA 90 GRAUS, CURTA, DE PVC RIGIDO ROSCAVEL, DE 1", PARA ELETRODUTO                                                                                                                                                                                                                                                                                                                                                                                                                                     </v>
          </cell>
          <cell r="C1756" t="str">
            <v xml:space="preserve">UN    </v>
          </cell>
          <cell r="D1756">
            <v>3.54</v>
          </cell>
        </row>
        <row r="1757">
          <cell r="A1757">
            <v>39272</v>
          </cell>
          <cell r="B1757" t="str">
            <v xml:space="preserve">CURVA 90 GRAUS, CURTA, DE PVC RIGIDO ROSCAVEL, DE 3/4", PARA ELETRODUTO                                                                                                                                                                                                                                                                                                                                                                                                                                   </v>
          </cell>
          <cell r="C1757" t="str">
            <v xml:space="preserve">UN    </v>
          </cell>
          <cell r="D1757">
            <v>2.56</v>
          </cell>
        </row>
        <row r="1758">
          <cell r="A1758">
            <v>1875</v>
          </cell>
          <cell r="B1758" t="str">
            <v xml:space="preserve">CURVA 90 GRAUS, LONGA, DE PVC RIGIDO ROSCAVEL, DE 1 1/2", PARA ELETRODUTO                                                                                                                                                                                                                                                                                                                                                                                                                                 </v>
          </cell>
          <cell r="C1758" t="str">
            <v xml:space="preserve">UN    </v>
          </cell>
          <cell r="D1758">
            <v>5.66</v>
          </cell>
        </row>
        <row r="1759">
          <cell r="A1759">
            <v>1874</v>
          </cell>
          <cell r="B1759" t="str">
            <v xml:space="preserve">CURVA 90 GRAUS, LONGA, DE PVC RIGIDO ROSCAVEL, DE 1 1/4", PARA ELETRODUTO                                                                                                                                                                                                                                                                                                                                                                                                                                 </v>
          </cell>
          <cell r="C1759" t="str">
            <v xml:space="preserve">UN    </v>
          </cell>
          <cell r="D1759">
            <v>4.67</v>
          </cell>
        </row>
        <row r="1760">
          <cell r="A1760">
            <v>1870</v>
          </cell>
          <cell r="B1760" t="str">
            <v xml:space="preserve">CURVA 90 GRAUS, LONGA, DE PVC RIGIDO ROSCAVEL, DE 1/2", PARA ELETRODUTO                                                                                                                                                                                                                                                                                                                                                                                                                                   </v>
          </cell>
          <cell r="C1760" t="str">
            <v xml:space="preserve">UN    </v>
          </cell>
          <cell r="D1760">
            <v>2.7</v>
          </cell>
        </row>
        <row r="1761">
          <cell r="A1761">
            <v>1884</v>
          </cell>
          <cell r="B1761" t="str">
            <v xml:space="preserve">CURVA 90 GRAUS, LONGA, DE PVC RIGIDO ROSCAVEL, DE 1", PARA ELETRODUTO                                                                                                                                                                                                                                                                                                                                                                                                                                     </v>
          </cell>
          <cell r="C1761" t="str">
            <v xml:space="preserve">UN    </v>
          </cell>
          <cell r="D1761">
            <v>4.1399999999999997</v>
          </cell>
        </row>
        <row r="1762">
          <cell r="A1762">
            <v>1887</v>
          </cell>
          <cell r="B1762" t="str">
            <v xml:space="preserve">CURVA 90 GRAUS, LONGA, DE PVC RIGIDO ROSCAVEL, DE 2 1/2", PARA ELETRODUTO                                                                                                                                                                                                                                                                                                                                                                                                                                 </v>
          </cell>
          <cell r="C1762" t="str">
            <v xml:space="preserve">UN    </v>
          </cell>
          <cell r="D1762">
            <v>23.47</v>
          </cell>
        </row>
        <row r="1763">
          <cell r="A1763">
            <v>1876</v>
          </cell>
          <cell r="B1763" t="str">
            <v xml:space="preserve">CURVA 90 GRAUS, LONGA, DE PVC RIGIDO ROSCAVEL, DE 2", PARA ELETRODUTO                                                                                                                                                                                                                                                                                                                                                                                                                                     </v>
          </cell>
          <cell r="C1763" t="str">
            <v xml:space="preserve">UN    </v>
          </cell>
          <cell r="D1763">
            <v>9.1999999999999993</v>
          </cell>
        </row>
        <row r="1764">
          <cell r="A1764">
            <v>1879</v>
          </cell>
          <cell r="B1764" t="str">
            <v xml:space="preserve">CURVA 90 GRAUS, LONGA, DE PVC RIGIDO ROSCAVEL, DE 3/4", PARA ELETRODUTO                                                                                                                                                                                                                                                                                                                                                                                                                                   </v>
          </cell>
          <cell r="C1764" t="str">
            <v xml:space="preserve">UN    </v>
          </cell>
          <cell r="D1764">
            <v>2.73</v>
          </cell>
        </row>
        <row r="1765">
          <cell r="A1765">
            <v>1877</v>
          </cell>
          <cell r="B1765" t="str">
            <v xml:space="preserve">CURVA 90 GRAUS, LONGA, DE PVC RIGIDO ROSCAVEL, DE 3", PARA ELETRODUTO                                                                                                                                                                                                                                                                                                                                                                                                                                     </v>
          </cell>
          <cell r="C1765" t="str">
            <v xml:space="preserve">UN    </v>
          </cell>
          <cell r="D1765">
            <v>23.5</v>
          </cell>
        </row>
        <row r="1766">
          <cell r="A1766">
            <v>1878</v>
          </cell>
          <cell r="B1766" t="str">
            <v xml:space="preserve">CURVA 90 GRAUS, LONGA, DE PVC RIGIDO ROSCAVEL, DE 4", PARA ELETRODUTO                                                                                                                                                                                                                                                                                                                                                                                                                                     </v>
          </cell>
          <cell r="C1766" t="str">
            <v xml:space="preserve">UN    </v>
          </cell>
          <cell r="D1766">
            <v>47.23</v>
          </cell>
        </row>
        <row r="1767">
          <cell r="A1767">
            <v>2621</v>
          </cell>
          <cell r="B1767" t="str">
            <v xml:space="preserve">CURVA 90 GRAUS, PARA ELETRODUTO, EM ACO GALVANIZADO ELETROLITICO, DIAMETRO DE 100 MM (4")                                                                                                                                                                                                                                                                                                                                                                                                                 </v>
          </cell>
          <cell r="C1767" t="str">
            <v xml:space="preserve">UN    </v>
          </cell>
          <cell r="D1767">
            <v>178.13</v>
          </cell>
        </row>
        <row r="1768">
          <cell r="A1768">
            <v>2616</v>
          </cell>
          <cell r="B1768" t="str">
            <v xml:space="preserve">CURVA 90 GRAUS, PARA ELETRODUTO, EM ACO GALVANIZADO ELETROLITICO, DIAMETRO DE 15 MM (1/2")                                                                                                                                                                                                                                                                                                                                                                                                                </v>
          </cell>
          <cell r="C1768" t="str">
            <v xml:space="preserve">UN    </v>
          </cell>
          <cell r="D1768">
            <v>5.04</v>
          </cell>
        </row>
        <row r="1769">
          <cell r="A1769">
            <v>2633</v>
          </cell>
          <cell r="B1769" t="str">
            <v xml:space="preserve">CURVA 90 GRAUS, PARA ELETRODUTO, EM ACO GALVANIZADO ELETROLITICO, DIAMETRO DE 20 MM (3/4")                                                                                                                                                                                                                                                                                                                                                                                                                </v>
          </cell>
          <cell r="C1769" t="str">
            <v xml:space="preserve">UN    </v>
          </cell>
          <cell r="D1769">
            <v>5.7</v>
          </cell>
        </row>
        <row r="1770">
          <cell r="A1770">
            <v>2617</v>
          </cell>
          <cell r="B1770" t="str">
            <v xml:space="preserve">CURVA 90 GRAUS, PARA ELETRODUTO, EM ACO GALVANIZADO ELETROLITICO, DIAMETRO DE 25 MM (1")                                                                                                                                                                                                                                                                                                                                                                                                                  </v>
          </cell>
          <cell r="C1770" t="str">
            <v xml:space="preserve">UN    </v>
          </cell>
          <cell r="D1770">
            <v>7.75</v>
          </cell>
        </row>
        <row r="1771">
          <cell r="A1771">
            <v>2618</v>
          </cell>
          <cell r="B1771" t="str">
            <v xml:space="preserve">CURVA 90 GRAUS, PARA ELETRODUTO, EM ACO GALVANIZADO ELETROLITICO, DIAMETRO DE 32 MM (1 1/4")                                                                                                                                                                                                                                                                                                                                                                                                              </v>
          </cell>
          <cell r="C1771" t="str">
            <v xml:space="preserve">UN    </v>
          </cell>
          <cell r="D1771">
            <v>17.64</v>
          </cell>
        </row>
        <row r="1772">
          <cell r="A1772">
            <v>2632</v>
          </cell>
          <cell r="B1772" t="str">
            <v xml:space="preserve">CURVA 90 GRAUS, PARA ELETRODUTO, EM ACO GALVANIZADO ELETROLITICO, DIAMETRO DE 40 MM (1 1/2")                                                                                                                                                                                                                                                                                                                                                                                                              </v>
          </cell>
          <cell r="C1772" t="str">
            <v xml:space="preserve">UN    </v>
          </cell>
          <cell r="D1772">
            <v>21.52</v>
          </cell>
        </row>
        <row r="1773">
          <cell r="A1773">
            <v>2631</v>
          </cell>
          <cell r="B1773" t="str">
            <v xml:space="preserve">CURVA 90 GRAUS, PARA ELETRODUTO, EM ACO GALVANIZADO ELETROLITICO, DIAMETRO DE 50 MM (2")                                                                                                                                                                                                                                                                                                                                                                                                                  </v>
          </cell>
          <cell r="C1773" t="str">
            <v xml:space="preserve">UN    </v>
          </cell>
          <cell r="D1773">
            <v>31.6</v>
          </cell>
        </row>
        <row r="1774">
          <cell r="A1774">
            <v>2619</v>
          </cell>
          <cell r="B1774" t="str">
            <v xml:space="preserve">CURVA 90 GRAUS, PARA ELETRODUTO, EM ACO GALVANIZADO ELETROLITICO, DIAMETRO DE 65 MM (2 1/2")                                                                                                                                                                                                                                                                                                                                                                                                              </v>
          </cell>
          <cell r="C1774" t="str">
            <v xml:space="preserve">UN    </v>
          </cell>
          <cell r="D1774">
            <v>80</v>
          </cell>
        </row>
        <row r="1775">
          <cell r="A1775">
            <v>2620</v>
          </cell>
          <cell r="B1775" t="str">
            <v xml:space="preserve">CURVA 90 GRAUS, PARA ELETRODUTO, EM ACO GALVANIZADO ELETROLITICO, DIAMETRO DE 80 MM (3")                                                                                                                                                                                                                                                                                                                                                                                                                  </v>
          </cell>
          <cell r="C1775" t="str">
            <v xml:space="preserve">UN    </v>
          </cell>
          <cell r="D1775">
            <v>105.03</v>
          </cell>
        </row>
        <row r="1776">
          <cell r="A1776">
            <v>44472</v>
          </cell>
          <cell r="B1776" t="str">
            <v xml:space="preserve">DENTE PARA  FRESADORA                                                                                                                                                                                                                                                                                                                                                                                                                                                                                     </v>
          </cell>
          <cell r="C1776" t="str">
            <v xml:space="preserve">UN    </v>
          </cell>
          <cell r="D1776">
            <v>63.58</v>
          </cell>
        </row>
        <row r="1777">
          <cell r="A1777">
            <v>38369</v>
          </cell>
          <cell r="B1777" t="str">
            <v xml:space="preserve">DESEMPENADEIRA DE ACO DENTADA 12 X *25* CM, DENTES 8 X 8 MM, CABO FECHADO DE MADEIRA                                                                                                                                                                                                                                                                                                                                                                                                                      </v>
          </cell>
          <cell r="C1777" t="str">
            <v xml:space="preserve">UN    </v>
          </cell>
          <cell r="D1777">
            <v>21.22</v>
          </cell>
        </row>
        <row r="1778">
          <cell r="A1778">
            <v>38370</v>
          </cell>
          <cell r="B1778" t="str">
            <v xml:space="preserve">DESEMPENADEIRA DE ACO LISA 12 X *25* CM COM CABO FECHADO DE MADEIRA                                                                                                                                                                                                                                                                                                                                                                                                                                       </v>
          </cell>
          <cell r="C1778" t="str">
            <v xml:space="preserve">UN    </v>
          </cell>
          <cell r="D1778">
            <v>21.22</v>
          </cell>
        </row>
        <row r="1779">
          <cell r="A1779">
            <v>38372</v>
          </cell>
          <cell r="B1779" t="str">
            <v xml:space="preserve">DESEMPENADEIRA PLASTICA LISA *14 X 27* CM                                                                                                                                                                                                                                                                                                                                                                                                                                                                 </v>
          </cell>
          <cell r="C1779" t="str">
            <v xml:space="preserve">UN    </v>
          </cell>
          <cell r="D1779">
            <v>24.05</v>
          </cell>
        </row>
        <row r="1780">
          <cell r="A1780">
            <v>2357</v>
          </cell>
          <cell r="B1780" t="str">
            <v xml:space="preserve">DESENHISTA COPISTA (HORISTA)                                                                                                                                                                                                                                                                                                                                                                                                                                                                              </v>
          </cell>
          <cell r="C1780" t="str">
            <v xml:space="preserve">H     </v>
          </cell>
          <cell r="D1780">
            <v>7.57</v>
          </cell>
        </row>
        <row r="1781">
          <cell r="A1781">
            <v>40806</v>
          </cell>
          <cell r="B1781" t="str">
            <v xml:space="preserve">DESENHISTA COPISTA (MENSALISTA)                                                                                                                                                                                                                                                                                                                                                                                                                                                                           </v>
          </cell>
          <cell r="C1781" t="str">
            <v xml:space="preserve">MES   </v>
          </cell>
          <cell r="D1781">
            <v>1340.49</v>
          </cell>
        </row>
        <row r="1782">
          <cell r="A1782">
            <v>2355</v>
          </cell>
          <cell r="B1782" t="str">
            <v xml:space="preserve">DESENHISTA DETALHISTA (HORISTA)                                                                                                                                                                                                                                                                                                                                                                                                                                                                           </v>
          </cell>
          <cell r="C1782" t="str">
            <v xml:space="preserve">H     </v>
          </cell>
          <cell r="D1782">
            <v>16.309999999999999</v>
          </cell>
        </row>
        <row r="1783">
          <cell r="A1783">
            <v>40805</v>
          </cell>
          <cell r="B1783" t="str">
            <v xml:space="preserve">DESENHISTA DETALHISTA (MENSALISTA)                                                                                                                                                                                                                                                                                                                                                                                                                                                                        </v>
          </cell>
          <cell r="C1783" t="str">
            <v xml:space="preserve">MES   </v>
          </cell>
          <cell r="D1783">
            <v>2885.08</v>
          </cell>
        </row>
        <row r="1784">
          <cell r="A1784">
            <v>2358</v>
          </cell>
          <cell r="B1784" t="str">
            <v xml:space="preserve">DESENHISTA PROJETISTA (HORISTA)                                                                                                                                                                                                                                                                                                                                                                                                                                                                           </v>
          </cell>
          <cell r="C1784" t="str">
            <v xml:space="preserve">H     </v>
          </cell>
          <cell r="D1784">
            <v>17.62</v>
          </cell>
        </row>
        <row r="1785">
          <cell r="A1785">
            <v>40807</v>
          </cell>
          <cell r="B1785" t="str">
            <v xml:space="preserve">DESENHISTA PROJETISTA (MENSALISTA)                                                                                                                                                                                                                                                                                                                                                                                                                                                                        </v>
          </cell>
          <cell r="C1785" t="str">
            <v xml:space="preserve">MES   </v>
          </cell>
          <cell r="D1785">
            <v>3117.74</v>
          </cell>
        </row>
        <row r="1786">
          <cell r="A1786">
            <v>2359</v>
          </cell>
          <cell r="B1786" t="str">
            <v xml:space="preserve">DESENHISTA TECNICO AUXILIAR (HORISTA)                                                                                                                                                                                                                                                                                                                                                                                                                                                                     </v>
          </cell>
          <cell r="C1786" t="str">
            <v xml:space="preserve">H     </v>
          </cell>
          <cell r="D1786">
            <v>11.12</v>
          </cell>
        </row>
        <row r="1787">
          <cell r="A1787">
            <v>40808</v>
          </cell>
          <cell r="B1787" t="str">
            <v xml:space="preserve">DESENHISTA TECNICO AUXILIAR (MENSALISTA)                                                                                                                                                                                                                                                                                                                                                                                                                                                                  </v>
          </cell>
          <cell r="C1787" t="str">
            <v xml:space="preserve">MES   </v>
          </cell>
          <cell r="D1787">
            <v>1966.7</v>
          </cell>
        </row>
        <row r="1788">
          <cell r="A1788">
            <v>44330</v>
          </cell>
          <cell r="B1788" t="str">
            <v xml:space="preserve">DESINFETANTE PRONTO USO                                                                                                                                                                                                                                                                                                                                                                                                                                                                                   </v>
          </cell>
          <cell r="C1788" t="str">
            <v xml:space="preserve">L     </v>
          </cell>
          <cell r="D1788">
            <v>7.44</v>
          </cell>
        </row>
        <row r="1789">
          <cell r="A1789">
            <v>43144</v>
          </cell>
          <cell r="B1789" t="str">
            <v xml:space="preserve">DESMOLDANTE PARA CONCRETO ESTAMPADO                                                                                                                                                                                                                                                                                                                                                                                                                                                                       </v>
          </cell>
          <cell r="C1789" t="str">
            <v xml:space="preserve">KG    </v>
          </cell>
          <cell r="D1789">
            <v>43.84</v>
          </cell>
        </row>
        <row r="1790">
          <cell r="A1790">
            <v>39397</v>
          </cell>
          <cell r="B1790" t="str">
            <v xml:space="preserve">DESMOLDANTE PARA FORMAS METALICAS A BASE DE OLEO VEGETAL                                                                                                                                                                                                                                                                                                                                                                                                                                                  </v>
          </cell>
          <cell r="C1790" t="str">
            <v xml:space="preserve">L     </v>
          </cell>
          <cell r="D1790">
            <v>19.98</v>
          </cell>
        </row>
        <row r="1791">
          <cell r="A1791">
            <v>2692</v>
          </cell>
          <cell r="B1791" t="str">
            <v xml:space="preserve">DESMOLDANTE PROTETOR PARA FORMAS DE MADEIRA, DE BASE OLEOSA EMULSIONADA EM AGUA                                                                                                                                                                                                                                                                                                                                                                                                                           </v>
          </cell>
          <cell r="C1791" t="str">
            <v xml:space="preserve">L     </v>
          </cell>
          <cell r="D1791">
            <v>8.06</v>
          </cell>
        </row>
        <row r="1792">
          <cell r="A1792">
            <v>44329</v>
          </cell>
          <cell r="B1792" t="str">
            <v xml:space="preserve">DETERGENTE NEUTRO USO GERAL, CONCENTRADO                                                                                                                                                                                                                                                                                                                                                                                                                                                                  </v>
          </cell>
          <cell r="C1792" t="str">
            <v xml:space="preserve">L     </v>
          </cell>
          <cell r="D1792">
            <v>9.76</v>
          </cell>
        </row>
        <row r="1793">
          <cell r="A1793">
            <v>5318</v>
          </cell>
          <cell r="B1793" t="str">
            <v xml:space="preserve">DILUENTE AGUARRAS                                                                                                                                                                                                                                                                                                                                                                                                                                                                                         </v>
          </cell>
          <cell r="C1793" t="str">
            <v xml:space="preserve">L     </v>
          </cell>
          <cell r="D1793">
            <v>15.78</v>
          </cell>
        </row>
        <row r="1794">
          <cell r="A1794">
            <v>5330</v>
          </cell>
          <cell r="B1794" t="str">
            <v xml:space="preserve">DILUENTE EPOXI                                                                                                                                                                                                                                                                                                                                                                                                                                                                                            </v>
          </cell>
          <cell r="C1794" t="str">
            <v xml:space="preserve">L     </v>
          </cell>
          <cell r="D1794">
            <v>35.97</v>
          </cell>
        </row>
        <row r="1795">
          <cell r="A1795">
            <v>44532</v>
          </cell>
          <cell r="B1795" t="str">
            <v xml:space="preserve">DISCO DE BORRACHA PARA LIXADEIRA RIGIDO 7 " COM ARRUELA  CENTRAL                                                                                                                                                                                                                                                                                                                                                                                                                                          </v>
          </cell>
          <cell r="C1795" t="str">
            <v xml:space="preserve">UN    </v>
          </cell>
          <cell r="D1795">
            <v>42.1</v>
          </cell>
        </row>
        <row r="1796">
          <cell r="A1796">
            <v>44531</v>
          </cell>
          <cell r="B1796" t="str">
            <v xml:space="preserve">DISCO DE CORTE DIAMANTADO SEGMENTADO DIAMETRO DE 180 MM PARA ESMERILHADEIRA  7 "                                                                                                                                                                                                                                                                                                                                                                                                                          </v>
          </cell>
          <cell r="C1796" t="str">
            <v xml:space="preserve">UN    </v>
          </cell>
          <cell r="D1796">
            <v>133.81</v>
          </cell>
        </row>
        <row r="1797">
          <cell r="A1797">
            <v>38140</v>
          </cell>
          <cell r="B1797" t="str">
            <v xml:space="preserve">DISCO DE CORTE DIAMANTADO SEGMENTADO PARA CONCRETO, DIAMETRO DE 110 MM, FURO DE 20 MM                                                                                                                                                                                                                                                                                                                                                                                                                     </v>
          </cell>
          <cell r="C1797" t="str">
            <v xml:space="preserve">UN    </v>
          </cell>
          <cell r="D1797">
            <v>32.450000000000003</v>
          </cell>
        </row>
        <row r="1798">
          <cell r="A1798">
            <v>13887</v>
          </cell>
          <cell r="B1798" t="str">
            <v xml:space="preserve">DISCO DE CORTE DIAMANTADO SEGMENTADO PARA CONCRETO, DIAMETRO DE 350 MM, FURO DE 1 " (14 X 1 ")                                                                                                                                                                                                                                                                                                                                                                                                            </v>
          </cell>
          <cell r="C1798" t="str">
            <v xml:space="preserve">UN    </v>
          </cell>
          <cell r="D1798">
            <v>768.27</v>
          </cell>
        </row>
        <row r="1799">
          <cell r="A1799">
            <v>44495</v>
          </cell>
          <cell r="B1799" t="str">
            <v xml:space="preserve">DISCO DE CORTE PARA METAL COM DUAS TELAS 12 X 1/8 X 3/4 "  (300 X 3,2 X 19,05 MM)                                                                                                                                                                                                                                                                                                                                                                                                                         </v>
          </cell>
          <cell r="C1799" t="str">
            <v xml:space="preserve">UN    </v>
          </cell>
          <cell r="D1799">
            <v>34.200000000000003</v>
          </cell>
        </row>
        <row r="1800">
          <cell r="A1800">
            <v>44533</v>
          </cell>
          <cell r="B1800" t="str">
            <v xml:space="preserve">DISCO DE DESBASTE PARA METAL FERROSO EM GERAL, COM TRES TELAS,  9 X 1/4 X 7/8 " ( 228,6 X 6,4 X 22,2 MM)                                                                                                                                                                                                                                                                                                                                                                                                  </v>
          </cell>
          <cell r="C1800" t="str">
            <v xml:space="preserve">UN    </v>
          </cell>
          <cell r="D1800">
            <v>32.299999999999997</v>
          </cell>
        </row>
        <row r="1801">
          <cell r="A1801">
            <v>44534</v>
          </cell>
          <cell r="B1801" t="str">
            <v xml:space="preserve">DISCO DE LIXA PARA METAL, DIAMETRO = 180 MM, GRAO  120                                                                                                                                                                                                                                                                                                                                                                                                                                                    </v>
          </cell>
          <cell r="C1801" t="str">
            <v xml:space="preserve">UN    </v>
          </cell>
          <cell r="D1801">
            <v>8.42</v>
          </cell>
        </row>
        <row r="1802">
          <cell r="A1802">
            <v>34544</v>
          </cell>
          <cell r="B1802" t="str">
            <v xml:space="preserve">DISJUNTOR  TERMOMAGNETICO TRIPOLAR 3 X 400 A / ICC - 25 KA                                                                                                                                                                                                                                                                                                                                                                                                                                                </v>
          </cell>
          <cell r="C1802" t="str">
            <v xml:space="preserve">UN    </v>
          </cell>
          <cell r="D1802">
            <v>1660.09</v>
          </cell>
        </row>
        <row r="1803">
          <cell r="A1803">
            <v>34729</v>
          </cell>
          <cell r="B1803" t="str">
            <v xml:space="preserve">DISJUNTOR TERMICO E MAGNETICO AJUSTAVEIS, TRIPOLAR DE 100 ATE 250A, CAPACIDADE DE INTERRUPCAO DE 35KA                                                                                                                                                                                                                                                                                                                                                                                                     </v>
          </cell>
          <cell r="C1803" t="str">
            <v xml:space="preserve">UN    </v>
          </cell>
          <cell r="D1803">
            <v>1305.9100000000001</v>
          </cell>
        </row>
        <row r="1804">
          <cell r="A1804">
            <v>34734</v>
          </cell>
          <cell r="B1804" t="str">
            <v xml:space="preserve">DISJUNTOR TERMICO E MAGNETICO AJUSTAVEIS, TRIPOLAR DE 300 ATE 400A, CAPACIDADE DE INTERRUPCAO DE 35KA                                                                                                                                                                                                                                                                                                                                                                                                     </v>
          </cell>
          <cell r="C1804" t="str">
            <v xml:space="preserve">UN    </v>
          </cell>
          <cell r="D1804">
            <v>2021.97</v>
          </cell>
        </row>
        <row r="1805">
          <cell r="A1805">
            <v>34738</v>
          </cell>
          <cell r="B1805" t="str">
            <v xml:space="preserve">DISJUNTOR TERMICO E MAGNETICO AJUSTAVEIS, TRIPOLAR DE 450 ATE 600A, CAPACIDADE DE INTERRUPCAO DE 35KA                                                                                                                                                                                                                                                                                                                                                                                                     </v>
          </cell>
          <cell r="C1805" t="str">
            <v xml:space="preserve">UN    </v>
          </cell>
          <cell r="D1805">
            <v>4723.96</v>
          </cell>
        </row>
        <row r="1806">
          <cell r="A1806">
            <v>2391</v>
          </cell>
          <cell r="B1806" t="str">
            <v xml:space="preserve">DISJUNTOR TERMOMAGNETICO TRIPOLAR 125A                                                                                                                                                                                                                                                                                                                                                                                                                                                                    </v>
          </cell>
          <cell r="C1806" t="str">
            <v xml:space="preserve">UN    </v>
          </cell>
          <cell r="D1806">
            <v>384.21</v>
          </cell>
        </row>
        <row r="1807">
          <cell r="A1807">
            <v>2374</v>
          </cell>
          <cell r="B1807" t="str">
            <v xml:space="preserve">DISJUNTOR TERMOMAGNETICO TRIPOLAR 150 A / 600 V, TIPO FXD / ICC - 35 KA                                                                                                                                                                                                                                                                                                                                                                                                                                   </v>
          </cell>
          <cell r="C1807" t="str">
            <v xml:space="preserve">UN    </v>
          </cell>
          <cell r="D1807">
            <v>435.88</v>
          </cell>
        </row>
        <row r="1808">
          <cell r="A1808">
            <v>2377</v>
          </cell>
          <cell r="B1808" t="str">
            <v xml:space="preserve">DISJUNTOR TERMOMAGNETICO TRIPOLAR 200 A / 600 V, TIPO FXD / ICC - 35 KA                                                                                                                                                                                                                                                                                                                                                                                                                                   </v>
          </cell>
          <cell r="C1808" t="str">
            <v xml:space="preserve">UN    </v>
          </cell>
          <cell r="D1808">
            <v>611.71</v>
          </cell>
        </row>
        <row r="1809">
          <cell r="A1809">
            <v>2393</v>
          </cell>
          <cell r="B1809" t="str">
            <v xml:space="preserve">DISJUNTOR TERMOMAGNETICO TRIPOLAR 250 A / 600 V, TIPO FXD                                                                                                                                                                                                                                                                                                                                                                                                                                                 </v>
          </cell>
          <cell r="C1809" t="str">
            <v xml:space="preserve">UN    </v>
          </cell>
          <cell r="D1809">
            <v>1024.3900000000001</v>
          </cell>
        </row>
        <row r="1810">
          <cell r="A1810">
            <v>34705</v>
          </cell>
          <cell r="B1810" t="str">
            <v xml:space="preserve">DISJUNTOR TERMOMAGNETICO TRIPOLAR 3  X 250 A/ICC - 25 KA                                                                                                                                                                                                                                                                                                                                                                                                                                                  </v>
          </cell>
          <cell r="C1810" t="str">
            <v xml:space="preserve">UN    </v>
          </cell>
          <cell r="D1810">
            <v>895.98</v>
          </cell>
        </row>
        <row r="1811">
          <cell r="A1811">
            <v>34707</v>
          </cell>
          <cell r="B1811" t="str">
            <v xml:space="preserve">DISJUNTOR TERMOMAGNETICO TRIPOLAR 3 X 350 A/ICC - 25 KA                                                                                                                                                                                                                                                                                                                                                                                                                                                   </v>
          </cell>
          <cell r="C1811" t="str">
            <v xml:space="preserve">UN    </v>
          </cell>
          <cell r="D1811">
            <v>1660.26</v>
          </cell>
        </row>
        <row r="1812">
          <cell r="A1812">
            <v>2378</v>
          </cell>
          <cell r="B1812" t="str">
            <v xml:space="preserve">DISJUNTOR TERMOMAGNETICO TRIPOLAR 300 A / 600 V, TIPO JXD / ICC - 40 KA                                                                                                                                                                                                                                                                                                                                                                                                                                   </v>
          </cell>
          <cell r="C1812" t="str">
            <v xml:space="preserve">UN    </v>
          </cell>
          <cell r="D1812">
            <v>1407.14</v>
          </cell>
        </row>
        <row r="1813">
          <cell r="A1813">
            <v>2379</v>
          </cell>
          <cell r="B1813" t="str">
            <v xml:space="preserve">DISJUNTOR TERMOMAGNETICO TRIPOLAR 400 A / 600 V, TIPO JXD / ICC - 40 KA                                                                                                                                                                                                                                                                                                                                                                                                                                   </v>
          </cell>
          <cell r="C1813" t="str">
            <v xml:space="preserve">UN    </v>
          </cell>
          <cell r="D1813">
            <v>1407.14</v>
          </cell>
        </row>
        <row r="1814">
          <cell r="A1814">
            <v>2376</v>
          </cell>
          <cell r="B1814" t="str">
            <v xml:space="preserve">DISJUNTOR TERMOMAGNETICO TRIPOLAR 600 A / 600 V, TIPO LXD / ICC - 40 KA                                                                                                                                                                                                                                                                                                                                                                                                                                   </v>
          </cell>
          <cell r="C1814" t="str">
            <v xml:space="preserve">UN    </v>
          </cell>
          <cell r="D1814">
            <v>2317.54</v>
          </cell>
        </row>
        <row r="1815">
          <cell r="A1815">
            <v>2394</v>
          </cell>
          <cell r="B1815" t="str">
            <v xml:space="preserve">DISJUNTOR TERMOMAGNETICO TRIPOLAR 800 A / 600 V, TIPO LMXD                                                                                                                                                                                                                                                                                                                                                                                                                                                </v>
          </cell>
          <cell r="C1815" t="str">
            <v xml:space="preserve">UN    </v>
          </cell>
          <cell r="D1815">
            <v>4954.49</v>
          </cell>
        </row>
        <row r="1816">
          <cell r="A1816">
            <v>34686</v>
          </cell>
          <cell r="B1816" t="str">
            <v xml:space="preserve">DISJUNTOR TIPO DIN / IEC, MONOPOLAR DE 40  ATE 50A                                                                                                                                                                                                                                                                                                                                                                                                                                                        </v>
          </cell>
          <cell r="C1816" t="str">
            <v xml:space="preserve">UN    </v>
          </cell>
          <cell r="D1816">
            <v>14.87</v>
          </cell>
        </row>
        <row r="1817">
          <cell r="A1817">
            <v>34616</v>
          </cell>
          <cell r="B1817" t="str">
            <v xml:space="preserve">DISJUNTOR TIPO DIN/IEC, BIPOLAR DE 6 ATE 32A                                                                                                                                                                                                                                                                                                                                                                                                                                                              </v>
          </cell>
          <cell r="C1817" t="str">
            <v xml:space="preserve">UN    </v>
          </cell>
          <cell r="D1817">
            <v>57.49</v>
          </cell>
        </row>
        <row r="1818">
          <cell r="A1818">
            <v>34623</v>
          </cell>
          <cell r="B1818" t="str">
            <v xml:space="preserve">DISJUNTOR TIPO DIN/IEC, BIPOLAR 40 ATE 50A                                                                                                                                                                                                                                                                                                                                                                                                                                                                </v>
          </cell>
          <cell r="C1818" t="str">
            <v xml:space="preserve">UN    </v>
          </cell>
          <cell r="D1818">
            <v>56.61</v>
          </cell>
        </row>
        <row r="1819">
          <cell r="A1819">
            <v>34628</v>
          </cell>
          <cell r="B1819" t="str">
            <v xml:space="preserve">DISJUNTOR TIPO DIN/IEC, BIPOLAR 63 A                                                                                                                                                                                                                                                                                                                                                                                                                                                                      </v>
          </cell>
          <cell r="C1819" t="str">
            <v xml:space="preserve">UN    </v>
          </cell>
          <cell r="D1819">
            <v>81.08</v>
          </cell>
        </row>
        <row r="1820">
          <cell r="A1820">
            <v>34653</v>
          </cell>
          <cell r="B1820" t="str">
            <v xml:space="preserve">DISJUNTOR TIPO DIN/IEC, MONOPOLAR DE 6  ATE  32A                                                                                                                                                                                                                                                                                                                                                                                                                                                          </v>
          </cell>
          <cell r="C1820" t="str">
            <v xml:space="preserve">UN    </v>
          </cell>
          <cell r="D1820">
            <v>10.029999999999999</v>
          </cell>
        </row>
        <row r="1821">
          <cell r="A1821">
            <v>34688</v>
          </cell>
          <cell r="B1821" t="str">
            <v xml:space="preserve">DISJUNTOR TIPO DIN/IEC, MONOPOLAR DE 63 A                                                                                                                                                                                                                                                                                                                                                                                                                                                                 </v>
          </cell>
          <cell r="C1821" t="str">
            <v xml:space="preserve">UN    </v>
          </cell>
          <cell r="D1821">
            <v>18.170000000000002</v>
          </cell>
        </row>
        <row r="1822">
          <cell r="A1822">
            <v>34709</v>
          </cell>
          <cell r="B1822" t="str">
            <v xml:space="preserve">DISJUNTOR TIPO DIN/IEC, TRIPOLAR DE 10 ATE 50A                                                                                                                                                                                                                                                                                                                                                                                                                                                            </v>
          </cell>
          <cell r="C1822" t="str">
            <v xml:space="preserve">UN    </v>
          </cell>
          <cell r="D1822">
            <v>70.44</v>
          </cell>
        </row>
        <row r="1823">
          <cell r="A1823">
            <v>34714</v>
          </cell>
          <cell r="B1823" t="str">
            <v xml:space="preserve">DISJUNTOR TIPO DIN/IEC, TRIPOLAR 63 A                                                                                                                                                                                                                                                                                                                                                                                                                                                                     </v>
          </cell>
          <cell r="C1823" t="str">
            <v xml:space="preserve">UN    </v>
          </cell>
          <cell r="D1823">
            <v>84.13</v>
          </cell>
        </row>
        <row r="1824">
          <cell r="A1824">
            <v>2388</v>
          </cell>
          <cell r="B1824" t="str">
            <v xml:space="preserve">DISJUNTOR TIPO NEMA, BIPOLAR 10  ATE  50 A, TENSAO MAXIMA 415 V                                                                                                                                                                                                                                                                                                                                                                                                                                           </v>
          </cell>
          <cell r="C1824" t="str">
            <v xml:space="preserve">UN    </v>
          </cell>
          <cell r="D1824">
            <v>69.91</v>
          </cell>
        </row>
        <row r="1825">
          <cell r="A1825">
            <v>34606</v>
          </cell>
          <cell r="B1825" t="str">
            <v xml:space="preserve">DISJUNTOR TIPO NEMA, BIPOLAR 60 ATE 100A, TENSAO MAXIMA 415 V                                                                                                                                                                                                                                                                                                                                                                                                                                             </v>
          </cell>
          <cell r="C1825" t="str">
            <v xml:space="preserve">UN    </v>
          </cell>
          <cell r="D1825">
            <v>107.24</v>
          </cell>
        </row>
        <row r="1826">
          <cell r="A1826">
            <v>34689</v>
          </cell>
          <cell r="B1826" t="str">
            <v xml:space="preserve">DISJUNTOR TIPO NEMA, MONOPOLAR DE 60 ATE 70A, TENSAO MAXIMA DE 240 V                                                                                                                                                                                                                                                                                                                                                                                                                                      </v>
          </cell>
          <cell r="C1826" t="str">
            <v xml:space="preserve">UN    </v>
          </cell>
          <cell r="D1826">
            <v>34.14</v>
          </cell>
        </row>
        <row r="1827">
          <cell r="A1827">
            <v>2370</v>
          </cell>
          <cell r="B1827" t="str">
            <v xml:space="preserve">DISJUNTOR TIPO NEMA, MONOPOLAR 10 ATE 30A, TENSAO MAXIMA DE 240 V                                                                                                                                                                                                                                                                                                                                                                                                                                         </v>
          </cell>
          <cell r="C1827" t="str">
            <v xml:space="preserve">UN    </v>
          </cell>
          <cell r="D1827">
            <v>12.99</v>
          </cell>
        </row>
        <row r="1828">
          <cell r="A1828">
            <v>2386</v>
          </cell>
          <cell r="B1828" t="str">
            <v xml:space="preserve">DISJUNTOR TIPO NEMA, MONOPOLAR 35  ATE  50 A, TENSAO MAXIMA DE 240 V                                                                                                                                                                                                                                                                                                                                                                                                                                      </v>
          </cell>
          <cell r="C1828" t="str">
            <v xml:space="preserve">UN    </v>
          </cell>
          <cell r="D1828">
            <v>21.79</v>
          </cell>
        </row>
        <row r="1829">
          <cell r="A1829">
            <v>2392</v>
          </cell>
          <cell r="B1829" t="str">
            <v xml:space="preserve">DISJUNTOR TIPO NEMA, TRIPOLAR 10  ATE  50A, TENSAO MAXIMA DE 415 V                                                                                                                                                                                                                                                                                                                                                                                                                                        </v>
          </cell>
          <cell r="C1829" t="str">
            <v xml:space="preserve">UN    </v>
          </cell>
          <cell r="D1829">
            <v>87.2</v>
          </cell>
        </row>
        <row r="1830">
          <cell r="A1830">
            <v>2373</v>
          </cell>
          <cell r="B1830" t="str">
            <v xml:space="preserve">DISJUNTOR TIPO NEMA, TRIPOLAR 60 ATE 100 A, TENSAO MAXIMA DE 415 V                                                                                                                                                                                                                                                                                                                                                                                                                                        </v>
          </cell>
          <cell r="C1830" t="str">
            <v xml:space="preserve">UN    </v>
          </cell>
          <cell r="D1830">
            <v>122.86</v>
          </cell>
        </row>
        <row r="1831">
          <cell r="A1831">
            <v>39465</v>
          </cell>
          <cell r="B1831" t="str">
            <v xml:space="preserve">DISPOSITIVO DPS CLASSE II, 1 POLO, TENSAO MAXIMA DE 175 V, CORRENTE MAXIMA DE *20* KA (TIPO AC)                                                                                                                                                                                                                                                                                                                                                                                                           </v>
          </cell>
          <cell r="C1831" t="str">
            <v xml:space="preserve">UN    </v>
          </cell>
          <cell r="D1831">
            <v>75.05</v>
          </cell>
        </row>
        <row r="1832">
          <cell r="A1832">
            <v>39466</v>
          </cell>
          <cell r="B1832" t="str">
            <v xml:space="preserve">DISPOSITIVO DPS CLASSE II, 1 POLO, TENSAO MAXIMA DE 175 V, CORRENTE MAXIMA DE *30* KA (TIPO AC)                                                                                                                                                                                                                                                                                                                                                                                                           </v>
          </cell>
          <cell r="C1832" t="str">
            <v xml:space="preserve">UN    </v>
          </cell>
          <cell r="D1832">
            <v>84.43</v>
          </cell>
        </row>
        <row r="1833">
          <cell r="A1833">
            <v>39467</v>
          </cell>
          <cell r="B1833" t="str">
            <v xml:space="preserve">DISPOSITIVO DPS CLASSE II, 1 POLO, TENSAO MAXIMA DE 175 V, CORRENTE MAXIMA DE *45* KA (TIPO AC)                                                                                                                                                                                                                                                                                                                                                                                                           </v>
          </cell>
          <cell r="C1833" t="str">
            <v xml:space="preserve">UN    </v>
          </cell>
          <cell r="D1833">
            <v>108</v>
          </cell>
        </row>
        <row r="1834">
          <cell r="A1834">
            <v>39468</v>
          </cell>
          <cell r="B1834" t="str">
            <v xml:space="preserve">DISPOSITIVO DPS CLASSE II, 1 POLO, TENSAO MAXIMA DE 175 V, CORRENTE MAXIMA DE *90* KA (TIPO AC)                                                                                                                                                                                                                                                                                                                                                                                                           </v>
          </cell>
          <cell r="C1834" t="str">
            <v xml:space="preserve">UN    </v>
          </cell>
          <cell r="D1834">
            <v>191.97</v>
          </cell>
        </row>
        <row r="1835">
          <cell r="A1835">
            <v>39469</v>
          </cell>
          <cell r="B1835" t="str">
            <v xml:space="preserve">DISPOSITIVO DPS CLASSE II, 1 POLO, TENSAO MAXIMA DE 275 V, CORRENTE MAXIMA DE *20* KA (TIPO AC)                                                                                                                                                                                                                                                                                                                                                                                                           </v>
          </cell>
          <cell r="C1835" t="str">
            <v xml:space="preserve">UN    </v>
          </cell>
          <cell r="D1835">
            <v>78.19</v>
          </cell>
        </row>
        <row r="1836">
          <cell r="A1836">
            <v>39470</v>
          </cell>
          <cell r="B1836" t="str">
            <v xml:space="preserve">DISPOSITIVO DPS CLASSE II, 1 POLO, TENSAO MAXIMA DE 275 V, CORRENTE MAXIMA DE *30* KA (TIPO AC)                                                                                                                                                                                                                                                                                                                                                                                                           </v>
          </cell>
          <cell r="C1836" t="str">
            <v xml:space="preserve">UN    </v>
          </cell>
          <cell r="D1836">
            <v>96.08</v>
          </cell>
        </row>
        <row r="1837">
          <cell r="A1837">
            <v>39471</v>
          </cell>
          <cell r="B1837" t="str">
            <v xml:space="preserve">DISPOSITIVO DPS CLASSE II, 1 POLO, TENSAO MAXIMA DE 275 V, CORRENTE MAXIMA DE *45* KA (TIPO AC)                                                                                                                                                                                                                                                                                                                                                                                                           </v>
          </cell>
          <cell r="C1837" t="str">
            <v xml:space="preserve">UN    </v>
          </cell>
          <cell r="D1837">
            <v>115.46</v>
          </cell>
        </row>
        <row r="1838">
          <cell r="A1838">
            <v>39472</v>
          </cell>
          <cell r="B1838" t="str">
            <v xml:space="preserve">DISPOSITIVO DPS CLASSE II, 1 POLO, TENSAO MAXIMA DE 275 V, CORRENTE MAXIMA DE *90* KA (TIPO AC)                                                                                                                                                                                                                                                                                                                                                                                                           </v>
          </cell>
          <cell r="C1838" t="str">
            <v xml:space="preserve">UN    </v>
          </cell>
          <cell r="D1838">
            <v>200.62</v>
          </cell>
        </row>
        <row r="1839">
          <cell r="A1839">
            <v>39473</v>
          </cell>
          <cell r="B1839" t="str">
            <v xml:space="preserve">DISPOSITIVO DPS CLASSE II, 1 POLO, TENSAO MAXIMA DE 385 V, CORRENTE MAXIMA DE *20* KA (TIPO AC)                                                                                                                                                                                                                                                                                                                                                                                                           </v>
          </cell>
          <cell r="C1839" t="str">
            <v xml:space="preserve">UN    </v>
          </cell>
          <cell r="D1839">
            <v>129.6</v>
          </cell>
        </row>
        <row r="1840">
          <cell r="A1840">
            <v>39474</v>
          </cell>
          <cell r="B1840" t="str">
            <v xml:space="preserve">DISPOSITIVO DPS CLASSE II, 1 POLO, TENSAO MAXIMA DE 385 V, CORRENTE MAXIMA DE *30* KA (TIPO AC)                                                                                                                                                                                                                                                                                                                                                                                                           </v>
          </cell>
          <cell r="C1840" t="str">
            <v xml:space="preserve">UN    </v>
          </cell>
          <cell r="D1840">
            <v>138.16</v>
          </cell>
        </row>
        <row r="1841">
          <cell r="A1841">
            <v>39475</v>
          </cell>
          <cell r="B1841" t="str">
            <v xml:space="preserve">DISPOSITIVO DPS CLASSE II, 1 POLO, TENSAO MAXIMA DE 385 V, CORRENTE MAXIMA DE *45* KA (TIPO AC)                                                                                                                                                                                                                                                                                                                                                                                                           </v>
          </cell>
          <cell r="C1841" t="str">
            <v xml:space="preserve">UN    </v>
          </cell>
          <cell r="D1841">
            <v>156.76</v>
          </cell>
        </row>
        <row r="1842">
          <cell r="A1842">
            <v>39476</v>
          </cell>
          <cell r="B1842" t="str">
            <v xml:space="preserve">DISPOSITIVO DPS CLASSE II, 1 POLO, TENSAO MAXIMA DE 385 V, CORRENTE MAXIMA DE *90* KA (TIPO AC)                                                                                                                                                                                                                                                                                                                                                                                                           </v>
          </cell>
          <cell r="C1842" t="str">
            <v xml:space="preserve">UN    </v>
          </cell>
          <cell r="D1842">
            <v>295.08</v>
          </cell>
        </row>
        <row r="1843">
          <cell r="A1843">
            <v>39477</v>
          </cell>
          <cell r="B1843" t="str">
            <v xml:space="preserve">DISPOSITIVO DPS CLASSE II, 1 POLO, TENSAO MAXIMA DE 460 V, CORRENTE MAXIMA DE *20* KA (TIPO AC)                                                                                                                                                                                                                                                                                                                                                                                                           </v>
          </cell>
          <cell r="C1843" t="str">
            <v xml:space="preserve">UN    </v>
          </cell>
          <cell r="D1843">
            <v>144.58000000000001</v>
          </cell>
        </row>
        <row r="1844">
          <cell r="A1844">
            <v>39478</v>
          </cell>
          <cell r="B1844" t="str">
            <v xml:space="preserve">DISPOSITIVO DPS CLASSE II, 1 POLO, TENSAO MAXIMA DE 460 V, CORRENTE MAXIMA DE *30* KA (TIPO AC)                                                                                                                                                                                                                                                                                                                                                                                                           </v>
          </cell>
          <cell r="C1844" t="str">
            <v xml:space="preserve">UN    </v>
          </cell>
          <cell r="D1844">
            <v>149.06</v>
          </cell>
        </row>
        <row r="1845">
          <cell r="A1845">
            <v>39479</v>
          </cell>
          <cell r="B1845" t="str">
            <v xml:space="preserve">DISPOSITIVO DPS CLASSE II, 1 POLO, TENSAO MAXIMA DE 460 V, CORRENTE MAXIMA DE *45* KA (TIPO AC)                                                                                                                                                                                                                                                                                                                                                                                                           </v>
          </cell>
          <cell r="C1845" t="str">
            <v xml:space="preserve">UN    </v>
          </cell>
          <cell r="D1845">
            <v>175.62</v>
          </cell>
        </row>
        <row r="1846">
          <cell r="A1846">
            <v>39480</v>
          </cell>
          <cell r="B1846" t="str">
            <v xml:space="preserve">DISPOSITIVO DPS CLASSE II, 1 POLO, TENSAO MAXIMA DE 460 V, CORRENTE MAXIMA DE *90* KA (TIPO AC)                                                                                                                                                                                                                                                                                                                                                                                                           </v>
          </cell>
          <cell r="C1846" t="str">
            <v xml:space="preserve">UN    </v>
          </cell>
          <cell r="D1846">
            <v>362.39</v>
          </cell>
        </row>
        <row r="1847">
          <cell r="A1847">
            <v>39459</v>
          </cell>
          <cell r="B1847" t="str">
            <v xml:space="preserve">DISPOSITIVO DR, 2 POLOS, SENSIBILIDADE DE 30 MA, CORRENTE DE 100 A, TIPO AC                                                                                                                                                                                                                                                                                                                                                                                                                               </v>
          </cell>
          <cell r="C1847" t="str">
            <v xml:space="preserve">UN    </v>
          </cell>
          <cell r="D1847">
            <v>307.58</v>
          </cell>
        </row>
        <row r="1848">
          <cell r="A1848">
            <v>39445</v>
          </cell>
          <cell r="B1848" t="str">
            <v xml:space="preserve">DISPOSITIVO DR, 2 POLOS, SENSIBILIDADE DE 30 MA, CORRENTE DE 25 A, TIPO AC                                                                                                                                                                                                                                                                                                                                                                                                                                </v>
          </cell>
          <cell r="C1848" t="str">
            <v xml:space="preserve">UN    </v>
          </cell>
          <cell r="D1848">
            <v>154.43</v>
          </cell>
        </row>
        <row r="1849">
          <cell r="A1849">
            <v>39446</v>
          </cell>
          <cell r="B1849" t="str">
            <v xml:space="preserve">DISPOSITIVO DR, 2 POLOS, SENSIBILIDADE DE 30 MA, CORRENTE DE 40 A, TIPO AC                                                                                                                                                                                                                                                                                                                                                                                                                                </v>
          </cell>
          <cell r="C1849" t="str">
            <v xml:space="preserve">UN    </v>
          </cell>
          <cell r="D1849">
            <v>157.18</v>
          </cell>
        </row>
        <row r="1850">
          <cell r="A1850">
            <v>39447</v>
          </cell>
          <cell r="B1850" t="str">
            <v xml:space="preserve">DISPOSITIVO DR, 2 POLOS, SENSIBILIDADE DE 30 MA, CORRENTE DE 63 A, TIPO AC                                                                                                                                                                                                                                                                                                                                                                                                                                </v>
          </cell>
          <cell r="C1850" t="str">
            <v xml:space="preserve">UN    </v>
          </cell>
          <cell r="D1850">
            <v>168.09</v>
          </cell>
        </row>
        <row r="1851">
          <cell r="A1851">
            <v>39448</v>
          </cell>
          <cell r="B1851" t="str">
            <v xml:space="preserve">DISPOSITIVO DR, 2 POLOS, SENSIBILIDADE DE 30 MA, CORRENTE DE 80 A, TIPO AC                                                                                                                                                                                                                                                                                                                                                                                                                                </v>
          </cell>
          <cell r="C1851" t="str">
            <v xml:space="preserve">UN    </v>
          </cell>
          <cell r="D1851">
            <v>286.62</v>
          </cell>
        </row>
        <row r="1852">
          <cell r="A1852">
            <v>39450</v>
          </cell>
          <cell r="B1852" t="str">
            <v xml:space="preserve">DISPOSITIVO DR, 2 POLOS, SENSIBILIDADE DE 300 MA, CORRENTE DE 25 A, TIPO AC                                                                                                                                                                                                                                                                                                                                                                                                                               </v>
          </cell>
          <cell r="C1852" t="str">
            <v xml:space="preserve">UN    </v>
          </cell>
          <cell r="D1852">
            <v>174.87</v>
          </cell>
        </row>
        <row r="1853">
          <cell r="A1853">
            <v>39451</v>
          </cell>
          <cell r="B1853" t="str">
            <v xml:space="preserve">DISPOSITIVO DR, 2 POLOS, SENSIBILIDADE DE 300 MA, CORRENTE DE 40 A, TIPO AC                                                                                                                                                                                                                                                                                                                                                                                                                               </v>
          </cell>
          <cell r="C1853" t="str">
            <v xml:space="preserve">UN    </v>
          </cell>
          <cell r="D1853">
            <v>190.73</v>
          </cell>
        </row>
        <row r="1854">
          <cell r="A1854">
            <v>39452</v>
          </cell>
          <cell r="B1854" t="str">
            <v xml:space="preserve">DISPOSITIVO DR, 2 POLOS, SENSIBILIDADE DE 300 MA, CORRENTE DE 63 A, TIPO AC                                                                                                                                                                                                                                                                                                                                                                                                                               </v>
          </cell>
          <cell r="C1854" t="str">
            <v xml:space="preserve">UN    </v>
          </cell>
          <cell r="D1854">
            <v>191.87</v>
          </cell>
        </row>
        <row r="1855">
          <cell r="A1855">
            <v>39523</v>
          </cell>
          <cell r="B1855" t="str">
            <v xml:space="preserve">DISPOSITIVO DR, 2 POLOS, SENSIBILIDADE DE 300 MA, CORRENTE DE 80 A, TIPO  AC                                                                                                                                                                                                                                                                                                                                                                                                                              </v>
          </cell>
          <cell r="C1855" t="str">
            <v xml:space="preserve">UN    </v>
          </cell>
          <cell r="D1855">
            <v>321.08999999999997</v>
          </cell>
        </row>
        <row r="1856">
          <cell r="A1856">
            <v>39449</v>
          </cell>
          <cell r="B1856" t="str">
            <v xml:space="preserve">DISPOSITIVO DR, 4 POLOS, SENSIBILIDADE DE 30 MA, CORRENTE DE 100 A, TIPO AC                                                                                                                                                                                                                                                                                                                                                                                                                               </v>
          </cell>
          <cell r="C1856" t="str">
            <v xml:space="preserve">UN    </v>
          </cell>
          <cell r="D1856">
            <v>355.59</v>
          </cell>
        </row>
        <row r="1857">
          <cell r="A1857">
            <v>39455</v>
          </cell>
          <cell r="B1857" t="str">
            <v xml:space="preserve">DISPOSITIVO DR, 4 POLOS, SENSIBILIDADE DE 30 MA, CORRENTE DE 25 A, TIPO AC                                                                                                                                                                                                                                                                                                                                                                                                                                </v>
          </cell>
          <cell r="C1857" t="str">
            <v xml:space="preserve">UN    </v>
          </cell>
          <cell r="D1857">
            <v>175.95</v>
          </cell>
        </row>
        <row r="1858">
          <cell r="A1858">
            <v>39456</v>
          </cell>
          <cell r="B1858" t="str">
            <v xml:space="preserve">DISPOSITIVO DR, 4 POLOS, SENSIBILIDADE DE 30 MA, CORRENTE DE 40 A, TIPO AC                                                                                                                                                                                                                                                                                                                                                                                                                                </v>
          </cell>
          <cell r="C1858" t="str">
            <v xml:space="preserve">UN    </v>
          </cell>
          <cell r="D1858">
            <v>176.08</v>
          </cell>
        </row>
        <row r="1859">
          <cell r="A1859">
            <v>39457</v>
          </cell>
          <cell r="B1859" t="str">
            <v xml:space="preserve">DISPOSITIVO DR, 4 POLOS, SENSIBILIDADE DE 30 MA, CORRENTE DE 63 A, TIPO AC                                                                                                                                                                                                                                                                                                                                                                                                                                </v>
          </cell>
          <cell r="C1859" t="str">
            <v xml:space="preserve">UN    </v>
          </cell>
          <cell r="D1859">
            <v>191.96</v>
          </cell>
        </row>
        <row r="1860">
          <cell r="A1860">
            <v>39458</v>
          </cell>
          <cell r="B1860" t="str">
            <v xml:space="preserve">DISPOSITIVO DR, 4 POLOS, SENSIBILIDADE DE 30 MA, CORRENTE DE 80 A, TIPO AC                                                                                                                                                                                                                                                                                                                                                                                                                                </v>
          </cell>
          <cell r="C1860" t="str">
            <v xml:space="preserve">UN    </v>
          </cell>
          <cell r="D1860">
            <v>358.21</v>
          </cell>
        </row>
        <row r="1861">
          <cell r="A1861">
            <v>39464</v>
          </cell>
          <cell r="B1861" t="str">
            <v xml:space="preserve">DISPOSITIVO DR, 4 POLOS, SENSIBILIDADE DE 300 MA, CORRENTE DE 100 A, TIPO AC                                                                                                                                                                                                                                                                                                                                                                                                                              </v>
          </cell>
          <cell r="C1861" t="str">
            <v xml:space="preserve">UN    </v>
          </cell>
          <cell r="D1861">
            <v>576.03</v>
          </cell>
        </row>
        <row r="1862">
          <cell r="A1862">
            <v>39460</v>
          </cell>
          <cell r="B1862" t="str">
            <v xml:space="preserve">DISPOSITIVO DR, 4 POLOS, SENSIBILIDADE DE 300 MA, CORRENTE DE 25 A, TIPO AC                                                                                                                                                                                                                                                                                                                                                                                                                               </v>
          </cell>
          <cell r="C1862" t="str">
            <v xml:space="preserve">UN    </v>
          </cell>
          <cell r="D1862">
            <v>218.47</v>
          </cell>
        </row>
        <row r="1863">
          <cell r="A1863">
            <v>39461</v>
          </cell>
          <cell r="B1863" t="str">
            <v xml:space="preserve">DISPOSITIVO DR, 4 POLOS, SENSIBILIDADE DE 300 MA, CORRENTE DE 40 A, TIPO AC                                                                                                                                                                                                                                                                                                                                                                                                                               </v>
          </cell>
          <cell r="C1863" t="str">
            <v xml:space="preserve">UN    </v>
          </cell>
          <cell r="D1863">
            <v>256</v>
          </cell>
        </row>
        <row r="1864">
          <cell r="A1864">
            <v>39462</v>
          </cell>
          <cell r="B1864" t="str">
            <v xml:space="preserve">DISPOSITIVO DR, 4 POLOS, SENSIBILIDADE DE 300 MA, CORRENTE DE 63 A, TIPO AC                                                                                                                                                                                                                                                                                                                                                                                                                               </v>
          </cell>
          <cell r="C1864" t="str">
            <v xml:space="preserve">UN    </v>
          </cell>
          <cell r="D1864">
            <v>246.72</v>
          </cell>
        </row>
        <row r="1865">
          <cell r="A1865">
            <v>39463</v>
          </cell>
          <cell r="B1865" t="str">
            <v xml:space="preserve">DISPOSITIVO DR, 4 POLOS, SENSIBILIDADE DE 300 MA, CORRENTE DE 80 A, TIPO AC                                                                                                                                                                                                                                                                                                                                                                                                                               </v>
          </cell>
          <cell r="C1865" t="str">
            <v xml:space="preserve">UN    </v>
          </cell>
          <cell r="D1865">
            <v>571.55999999999995</v>
          </cell>
        </row>
        <row r="1866">
          <cell r="A1866">
            <v>26039</v>
          </cell>
          <cell r="B1866" t="str">
            <v xml:space="preserve">DISTRIBUIDOR DE AGREGADOS AUTOPROPELIDO, CAP 3 M3, A DIESEL, 6 CC, 176 CV                                                                                                                                                                                                                                                                                                                                                                                                                                 </v>
          </cell>
          <cell r="C1866" t="str">
            <v xml:space="preserve">UN    </v>
          </cell>
          <cell r="D1866">
            <v>423288.64</v>
          </cell>
        </row>
        <row r="1867">
          <cell r="A1867">
            <v>2401</v>
          </cell>
          <cell r="B1867" t="str">
            <v xml:space="preserve">DISTRIBUIDOR DE AGREGADOS REBOCAVEL, CAPACIDADE 1,9 M3, LARGURA DE TRABALHO 3,66 M                                                                                                                                                                                                                                                                                                                                                                                                                        </v>
          </cell>
          <cell r="C1867" t="str">
            <v xml:space="preserve">UN    </v>
          </cell>
          <cell r="D1867">
            <v>97361.08</v>
          </cell>
        </row>
        <row r="1868">
          <cell r="A1868">
            <v>38870</v>
          </cell>
          <cell r="B1868" t="str">
            <v xml:space="preserve">DISTRIBUIDOR METALICO, COM ROSCA, 2 SAIDAS, DN 1" X 1/2", PARA CONEXAO COM ANEL DESLIZANTE EM TUBO PEX                                                                                                                                                                                                                                                                                                                                                                                                    </v>
          </cell>
          <cell r="C1868" t="str">
            <v xml:space="preserve">UN    </v>
          </cell>
          <cell r="D1868">
            <v>39.07</v>
          </cell>
        </row>
        <row r="1869">
          <cell r="A1869">
            <v>38869</v>
          </cell>
          <cell r="B1869" t="str">
            <v xml:space="preserve">DISTRIBUIDOR METALICO, COM ROSCA, 2 SAIDAS, DN 3/4" X 1/2", PARA CONEXAO COM ANEL DESLIZANTE EM TUBO PEX                                                                                                                                                                                                                                                                                                                                                                                                  </v>
          </cell>
          <cell r="C1869" t="str">
            <v xml:space="preserve">UN    </v>
          </cell>
          <cell r="D1869">
            <v>34.47</v>
          </cell>
        </row>
        <row r="1870">
          <cell r="A1870">
            <v>38872</v>
          </cell>
          <cell r="B1870" t="str">
            <v xml:space="preserve">DISTRIBUIDOR METALICO, COM ROSCA, 3 SAIDAS, DN 1" X 1/2", PARA CONEXAO COM ANEL DESLIZANTE EM TUBO PEX                                                                                                                                                                                                                                                                                                                                                                                                    </v>
          </cell>
          <cell r="C1870" t="str">
            <v xml:space="preserve">UN    </v>
          </cell>
          <cell r="D1870">
            <v>53.37</v>
          </cell>
        </row>
        <row r="1871">
          <cell r="A1871">
            <v>38871</v>
          </cell>
          <cell r="B1871" t="str">
            <v xml:space="preserve">DISTRIBUIDOR METALICO, COM ROSCA, 3 SAIDAS, DN 3/4" X 1/2", PARA CONEXAO COM ANEL DESLIZANTE EM TUBO PEX                                                                                                                                                                                                                                                                                                                                                                                                  </v>
          </cell>
          <cell r="C1871" t="str">
            <v xml:space="preserve">UN    </v>
          </cell>
          <cell r="D1871">
            <v>42.93</v>
          </cell>
        </row>
        <row r="1872">
          <cell r="A1872">
            <v>39283</v>
          </cell>
          <cell r="B1872" t="str">
            <v xml:space="preserve">DISTRIBUIDOR, PLASTICO, 2 SAIDAS, DN 32 X 16 MM, PARA CONEXAO COM CRIMPAGEM EM TUBO PEX                                                                                                                                                                                                                                                                                                                                                                                                                   </v>
          </cell>
          <cell r="C1872" t="str">
            <v xml:space="preserve">UN    </v>
          </cell>
          <cell r="D1872">
            <v>133.72999999999999</v>
          </cell>
        </row>
        <row r="1873">
          <cell r="A1873">
            <v>39284</v>
          </cell>
          <cell r="B1873" t="str">
            <v xml:space="preserve">DISTRIBUIDOR, PLASTICO, 2 SAIDAS, DN 32 X 20 MM, PARA CONEXAO COM CRIMPAGEM EM TUBO PEX                                                                                                                                                                                                                                                                                                                                                                                                                   </v>
          </cell>
          <cell r="C1873" t="str">
            <v xml:space="preserve">UN    </v>
          </cell>
          <cell r="D1873">
            <v>144.91999999999999</v>
          </cell>
        </row>
        <row r="1874">
          <cell r="A1874">
            <v>39285</v>
          </cell>
          <cell r="B1874" t="str">
            <v xml:space="preserve">DISTRIBUIDOR, PLASTICO, 2 SAIDAS, DN 32 X 25 MM, PARA CONEXAO COM CRIMPAGEM EM TUBO PEX                                                                                                                                                                                                                                                                                                                                                                                                                   </v>
          </cell>
          <cell r="C1874" t="str">
            <v xml:space="preserve">UN    </v>
          </cell>
          <cell r="D1874">
            <v>147</v>
          </cell>
        </row>
        <row r="1875">
          <cell r="A1875">
            <v>39286</v>
          </cell>
          <cell r="B1875" t="str">
            <v xml:space="preserve">DISTRIBUIDOR, PLASTICO, 3 SAIDAS, DN 32 X 16 MM, PARA CONEXAO COM CRIMPAGEM EM TUBO PEX                                                                                                                                                                                                                                                                                                                                                                                                                   </v>
          </cell>
          <cell r="C1875" t="str">
            <v xml:space="preserve">UN    </v>
          </cell>
          <cell r="D1875">
            <v>143.80000000000001</v>
          </cell>
        </row>
        <row r="1876">
          <cell r="A1876">
            <v>39287</v>
          </cell>
          <cell r="B1876" t="str">
            <v xml:space="preserve">DISTRIBUIDOR, PLASTICO, 3 SAIDAS, DN 32 X 20 MM, PARA CONEXAO COM CRIMPAGEM EM TUBO PEX                                                                                                                                                                                                                                                                                                                                                                                                                   </v>
          </cell>
          <cell r="C1876" t="str">
            <v xml:space="preserve">UN    </v>
          </cell>
          <cell r="D1876">
            <v>168.85</v>
          </cell>
        </row>
        <row r="1877">
          <cell r="A1877">
            <v>39288</v>
          </cell>
          <cell r="B1877" t="str">
            <v xml:space="preserve">DISTRIBUIDOR, PLASTICO, 3 SAIDAS, DN 32 X 25 MM, PARA CONEXAO COM CRIMPAGEM EM TUBO PEX                                                                                                                                                                                                                                                                                                                                                                                                                   </v>
          </cell>
          <cell r="C1877" t="str">
            <v xml:space="preserve">UN    </v>
          </cell>
          <cell r="D1877">
            <v>180.2</v>
          </cell>
        </row>
        <row r="1878">
          <cell r="A1878">
            <v>44476</v>
          </cell>
          <cell r="B1878" t="str">
            <v xml:space="preserve">DIVISORIA EM GRANITO, COM DUAS FACES POLIDAS, TIPO ANDORINHA/ QUARTZ/ CASTELO/ CORUMBA OU OUTROS EQUIVALENTES DA REGIAO, E=  *3,0*  CM                                                                                                                                                                                                                                                                                                                                                                    </v>
          </cell>
          <cell r="C1878" t="str">
            <v xml:space="preserve">M2    </v>
          </cell>
          <cell r="D1878">
            <v>644.08000000000004</v>
          </cell>
        </row>
        <row r="1879">
          <cell r="A1879">
            <v>10629</v>
          </cell>
          <cell r="B1879" t="str">
            <v xml:space="preserve">DIVISORIA EM MARMORE, COM DUAS FACES POLIDAS, BRANCO COMUM, E=  *3,0* CM                                                                                                                                                                                                                                                                                                                                                                                                                                  </v>
          </cell>
          <cell r="C1879" t="str">
            <v xml:space="preserve">M2    </v>
          </cell>
          <cell r="D1879">
            <v>621.09</v>
          </cell>
        </row>
        <row r="1880">
          <cell r="A1880">
            <v>10698</v>
          </cell>
          <cell r="B1880" t="str">
            <v xml:space="preserve">DIVISORIA, PLACA  PRE-MOLDADA EM GRANILITE, MARMORITE OU GRANITINA,  E = *3 CM                                                                                                                                                                                                                                                                                                                                                                                                                            </v>
          </cell>
          <cell r="C1880" t="str">
            <v xml:space="preserve">M2    </v>
          </cell>
          <cell r="D1880">
            <v>166.43</v>
          </cell>
        </row>
        <row r="1881">
          <cell r="A1881">
            <v>40521</v>
          </cell>
          <cell r="B1881" t="str">
            <v xml:space="preserve">DOBRADEIRA ELETROMECANICA DE VERGALHAO, PARA ACO DE DIAMETRO ATE 1 1/2 "Â, MOTOR ELETRICO TRIFASICO, POTENCIA DE 3 HP ATE 5 HP                                                                                                                                                                                                                                                                                                                                                                           </v>
          </cell>
          <cell r="C1881" t="str">
            <v xml:space="preserve">UN    </v>
          </cell>
          <cell r="D1881">
            <v>128551.76</v>
          </cell>
        </row>
        <row r="1882">
          <cell r="A1882">
            <v>2432</v>
          </cell>
          <cell r="B1882" t="str">
            <v xml:space="preserve">DOBRADICA EM ACO/FERRO, 3 1/2" X  3", E= 1,9  A 2 MM, COM ANEL,  CROMADO OU ZINCADO, TAMPA BOLA, COM PARAFUSOS                                                                                                                                                                                                                                                                                                                                                                                            </v>
          </cell>
          <cell r="C1882" t="str">
            <v xml:space="preserve">UN    </v>
          </cell>
          <cell r="D1882">
            <v>26.47</v>
          </cell>
        </row>
        <row r="1883">
          <cell r="A1883">
            <v>2433</v>
          </cell>
          <cell r="B1883" t="str">
            <v xml:space="preserve">DOBRADICA EM ACO/FERRO, 3" X 2 1/2", E= 1,2 A 1,8 MM, SEM ANEL,  CROMADO OU ZINCADO, TAMPA CHATA, COM PARAFUSOS                                                                                                                                                                                                                                                                                                                                                                                           </v>
          </cell>
          <cell r="C1883" t="str">
            <v xml:space="preserve">UN    </v>
          </cell>
          <cell r="D1883">
            <v>8.9700000000000006</v>
          </cell>
        </row>
        <row r="1884">
          <cell r="A1884">
            <v>2420</v>
          </cell>
          <cell r="B1884" t="str">
            <v xml:space="preserve">DOBRADICA EM ACO/FERRO, 3" X 2 1/2", E= 1,9 A 2 MM, SEM ANEL,  CROMADO OU ZINCADO, TAMPA BOLA, COM PARAFUSOS                                                                                                                                                                                                                                                                                                                                                                                              </v>
          </cell>
          <cell r="C1884" t="str">
            <v xml:space="preserve">UN    </v>
          </cell>
          <cell r="D1884">
            <v>15.4</v>
          </cell>
        </row>
        <row r="1885">
          <cell r="A1885">
            <v>11447</v>
          </cell>
          <cell r="B1885" t="str">
            <v xml:space="preserve">DOBRADICA EM LATAO, 3 " X 2 1/2 ", E= 1,9 A 2 MM, COM ANEL, CROMADO, TAMPA BOLA, COM PARAFUSOS                                                                                                                                                                                                                                                                                                                                                                                                            </v>
          </cell>
          <cell r="C1885" t="str">
            <v xml:space="preserve">UN    </v>
          </cell>
          <cell r="D1885">
            <v>30.44</v>
          </cell>
        </row>
        <row r="1886">
          <cell r="A1886">
            <v>11451</v>
          </cell>
          <cell r="B1886" t="str">
            <v xml:space="preserve">DOBRADICA TIPO VAI-E-VEM EM ACO/FERRO, TAMANHO 3'', GALVANIZADO, COM PARAFUSOS                                                                                                                                                                                                                                                                                                                                                                                                                            </v>
          </cell>
          <cell r="C1886" t="str">
            <v xml:space="preserve">UN    </v>
          </cell>
          <cell r="D1886">
            <v>81.599999999999994</v>
          </cell>
        </row>
        <row r="1887">
          <cell r="A1887">
            <v>11116</v>
          </cell>
          <cell r="B1887" t="str">
            <v xml:space="preserve">DOMOS INDIVIDUAL EM ACRILICO BRANCO *95 X 95* CM, SEM INSTALACAO                                                                                                                                                                                                                                                                                                                                                                                                                                          </v>
          </cell>
          <cell r="C1887" t="str">
            <v xml:space="preserve">UN    </v>
          </cell>
          <cell r="D1887">
            <v>778.31</v>
          </cell>
        </row>
        <row r="1888">
          <cell r="A1888">
            <v>38411</v>
          </cell>
          <cell r="B1888" t="str">
            <v xml:space="preserve">DOSADOR DE AREIA, CAPACIDADE DE *26* LITROS                                                                                                                                                                                                                                                                                                                                                                                                                                                               </v>
          </cell>
          <cell r="C1888" t="str">
            <v xml:space="preserve">UN    </v>
          </cell>
          <cell r="D1888">
            <v>1817.97</v>
          </cell>
        </row>
        <row r="1889">
          <cell r="A1889">
            <v>38189</v>
          </cell>
          <cell r="B1889" t="str">
            <v xml:space="preserve">DUCHA / CHUVEIRO METALICO, DE PAREDE, ARTICULAVEL, COM BRACO/CANO, SEM DESVIADOR                                                                                                                                                                                                                                                                                                                                                                                                                          </v>
          </cell>
          <cell r="C1889" t="str">
            <v xml:space="preserve">UN    </v>
          </cell>
          <cell r="D1889">
            <v>161.07</v>
          </cell>
        </row>
        <row r="1890">
          <cell r="A1890">
            <v>38190</v>
          </cell>
          <cell r="B1890" t="str">
            <v xml:space="preserve">DUCHA / CHUVEIRO METALICO, DE PAREDE, ARTICULAVEL, COM DESVIADOR E DUCHA MANUAL                                                                                                                                                                                                                                                                                                                                                                                                                           </v>
          </cell>
          <cell r="C1890" t="str">
            <v xml:space="preserve">UN    </v>
          </cell>
          <cell r="D1890">
            <v>339.33</v>
          </cell>
        </row>
        <row r="1891">
          <cell r="A1891">
            <v>7608</v>
          </cell>
          <cell r="B1891" t="str">
            <v xml:space="preserve">DUCHA / CHUVEIRO PLASTICO SIMPLES, 5 '', BRANCO, PARA ACOPLAR EM HASTE 1/2 ", AGUA FRIA                                                                                                                                                                                                                                                                                                                                                                                                                   </v>
          </cell>
          <cell r="C1891" t="str">
            <v xml:space="preserve">UN    </v>
          </cell>
          <cell r="D1891">
            <v>14.03</v>
          </cell>
        </row>
        <row r="1892">
          <cell r="A1892">
            <v>1370</v>
          </cell>
          <cell r="B1892" t="str">
            <v xml:space="preserve">DUCHA HIGIENICA PLASTICA COM REGISTRO METALICO 1/2 "                                                                                                                                                                                                                                                                                                                                                                                                                                                      </v>
          </cell>
          <cell r="C1892" t="str">
            <v xml:space="preserve">UN    </v>
          </cell>
          <cell r="D1892">
            <v>115</v>
          </cell>
        </row>
        <row r="1893">
          <cell r="A1893">
            <v>36516</v>
          </cell>
          <cell r="B1893" t="str">
            <v xml:space="preserve">DUMPER COM CAPACIDADE DE CARGA DE 1700 KG, PARTIDA ELETRICA, MOTOR DIESEL COM POTENCIA DE 16 CV                                                                                                                                                                                                                                                                                                                                                                                                           </v>
          </cell>
          <cell r="C1893" t="str">
            <v xml:space="preserve">UN    </v>
          </cell>
          <cell r="D1893">
            <v>134649.51</v>
          </cell>
        </row>
        <row r="1894">
          <cell r="A1894">
            <v>34777</v>
          </cell>
          <cell r="B1894" t="str">
            <v xml:space="preserve">ELEMENTO VAZADO CERAMICO DIAGONAL (TIPO FLOR/QUADRADO/XIS) 25 X 18 X 7 CM                                                                                                                                                                                                                                                                                                                                                                                                                                 </v>
          </cell>
          <cell r="C1894" t="str">
            <v xml:space="preserve">UN    </v>
          </cell>
          <cell r="D1894">
            <v>3.46</v>
          </cell>
        </row>
        <row r="1895">
          <cell r="A1895">
            <v>7272</v>
          </cell>
          <cell r="B1895" t="str">
            <v xml:space="preserve">ELEMENTO VAZADO CERAMICO QUADRADO (TIPO RETO OU REDONDO), *7 A 9 X 20 X 20* CM (L X A X C)                                                                                                                                                                                                                                                                                                                                                                                                                </v>
          </cell>
          <cell r="C1895" t="str">
            <v xml:space="preserve">UN    </v>
          </cell>
          <cell r="D1895">
            <v>2.92</v>
          </cell>
        </row>
        <row r="1896">
          <cell r="A1896">
            <v>10605</v>
          </cell>
          <cell r="B1896" t="str">
            <v xml:space="preserve">ELEMENTO VAZADO DE CONCRETO, QUADRICULADO, 1 FURO *10 X 10 X 10* CM                                                                                                                                                                                                                                                                                                                                                                                                                                       </v>
          </cell>
          <cell r="C1896" t="str">
            <v xml:space="preserve">UN    </v>
          </cell>
          <cell r="D1896">
            <v>4.9000000000000004</v>
          </cell>
        </row>
        <row r="1897">
          <cell r="A1897">
            <v>10604</v>
          </cell>
          <cell r="B1897" t="str">
            <v xml:space="preserve">ELEMENTO VAZADO DE CONCRETO, QUADRICULADO, 1 FURO *20 X 10 X 7* CM                                                                                                                                                                                                                                                                                                                                                                                                                                        </v>
          </cell>
          <cell r="C1897" t="str">
            <v xml:space="preserve">UN    </v>
          </cell>
          <cell r="D1897">
            <v>11.42</v>
          </cell>
        </row>
        <row r="1898">
          <cell r="A1898">
            <v>672</v>
          </cell>
          <cell r="B1898" t="str">
            <v xml:space="preserve">ELEMENTO VAZADO DE CONCRETO, QUADRICULADO, 1 FURO *20 X 20 X 6,5* CM                                                                                                                                                                                                                                                                                                                                                                                                                                      </v>
          </cell>
          <cell r="C1898" t="str">
            <v xml:space="preserve">UN    </v>
          </cell>
          <cell r="D1898">
            <v>15.71</v>
          </cell>
        </row>
        <row r="1899">
          <cell r="A1899">
            <v>668</v>
          </cell>
          <cell r="B1899" t="str">
            <v xml:space="preserve">ELEMENTO VAZADO DE CONCRETO, QUADRICULADO, 16 FUROS *29 X 29 X 6* CM                                                                                                                                                                                                                                                                                                                                                                                                                                      </v>
          </cell>
          <cell r="C1899" t="str">
            <v xml:space="preserve">UN    </v>
          </cell>
          <cell r="D1899">
            <v>18.97</v>
          </cell>
        </row>
        <row r="1900">
          <cell r="A1900">
            <v>10578</v>
          </cell>
          <cell r="B1900" t="str">
            <v xml:space="preserve">ELEMENTO VAZADO DE CONCRETO, QUADRICULADO, 16 FUROS *33 X 33 X 10* CM                                                                                                                                                                                                                                                                                                                                                                                                                                     </v>
          </cell>
          <cell r="C1900" t="str">
            <v xml:space="preserve">UN    </v>
          </cell>
          <cell r="D1900">
            <v>22.09</v>
          </cell>
        </row>
        <row r="1901">
          <cell r="A1901">
            <v>666</v>
          </cell>
          <cell r="B1901" t="str">
            <v xml:space="preserve">ELEMENTO VAZADO DE CONCRETO, QUADRICULADO, 16 FUROS *40 X 40 X 7* CM                                                                                                                                                                                                                                                                                                                                                                                                                                      </v>
          </cell>
          <cell r="C1901" t="str">
            <v xml:space="preserve">UN    </v>
          </cell>
          <cell r="D1901">
            <v>24.57</v>
          </cell>
        </row>
        <row r="1902">
          <cell r="A1902">
            <v>665</v>
          </cell>
          <cell r="B1902" t="str">
            <v xml:space="preserve">ELEMENTO VAZADO DE CONCRETO, QUADRICULADO, 16 FUROS *50 X 50 X 7* CM                                                                                                                                                                                                                                                                                                                                                                                                                                      </v>
          </cell>
          <cell r="C1902" t="str">
            <v xml:space="preserve">UN    </v>
          </cell>
          <cell r="D1902">
            <v>32.85</v>
          </cell>
        </row>
        <row r="1903">
          <cell r="A1903">
            <v>10577</v>
          </cell>
          <cell r="B1903" t="str">
            <v xml:space="preserve">ELEMENTO VAZADO DE CONCRETO, QUADRICULADO, 25 FUROS *50 X 50 X 5* CM                                                                                                                                                                                                                                                                                                                                                                                                                                      </v>
          </cell>
          <cell r="C1903" t="str">
            <v xml:space="preserve">UN    </v>
          </cell>
          <cell r="D1903">
            <v>29.14</v>
          </cell>
        </row>
        <row r="1904">
          <cell r="A1904">
            <v>10583</v>
          </cell>
          <cell r="B1904" t="str">
            <v xml:space="preserve">ELEMENTO VAZADO DE CONCRETO, VENEZIANA *39 X 22 X 15* CM                                                                                                                                                                                                                                                                                                                                                                                                                                                  </v>
          </cell>
          <cell r="C1904" t="str">
            <v xml:space="preserve">UN    </v>
          </cell>
          <cell r="D1904">
            <v>15.14</v>
          </cell>
        </row>
        <row r="1905">
          <cell r="A1905">
            <v>10579</v>
          </cell>
          <cell r="B1905" t="str">
            <v xml:space="preserve">ELEMENTO VAZADO DE CONCRETO, VENEZIANA *39 X 29 X 10* CM                                                                                                                                                                                                                                                                                                                                                                                                                                                  </v>
          </cell>
          <cell r="C1905" t="str">
            <v xml:space="preserve">UN    </v>
          </cell>
          <cell r="D1905">
            <v>26.39</v>
          </cell>
        </row>
        <row r="1906">
          <cell r="A1906">
            <v>10582</v>
          </cell>
          <cell r="B1906" t="str">
            <v xml:space="preserve">ELEMENTO VAZADO DE CONCRETO, VENEZIANA *40 X 10 X 10* CM                                                                                                                                                                                                                                                                                                                                                                                                                                                  </v>
          </cell>
          <cell r="C1906" t="str">
            <v xml:space="preserve">UN    </v>
          </cell>
          <cell r="D1906">
            <v>13.33</v>
          </cell>
        </row>
        <row r="1907">
          <cell r="A1907">
            <v>2436</v>
          </cell>
          <cell r="B1907" t="str">
            <v xml:space="preserve">ELETRICISTA (HORISTA)                                                                                                                                                                                                                                                                                                                                                                                                                                                                                     </v>
          </cell>
          <cell r="C1907" t="str">
            <v xml:space="preserve">H     </v>
          </cell>
          <cell r="D1907">
            <v>17.79</v>
          </cell>
        </row>
        <row r="1908">
          <cell r="A1908">
            <v>40918</v>
          </cell>
          <cell r="B1908" t="str">
            <v xml:space="preserve">ELETRICISTA (MENSALISTA)                                                                                                                                                                                                                                                                                                                                                                                                                                                                                  </v>
          </cell>
          <cell r="C1908" t="str">
            <v xml:space="preserve">MES   </v>
          </cell>
          <cell r="D1908">
            <v>3144.55</v>
          </cell>
        </row>
        <row r="1909">
          <cell r="A1909">
            <v>2439</v>
          </cell>
          <cell r="B1909" t="str">
            <v xml:space="preserve">ELETRICISTA DE MANUTENCAO INDUSTRIAL (HORISTA)                                                                                                                                                                                                                                                                                                                                                                                                                                                            </v>
          </cell>
          <cell r="C1909" t="str">
            <v xml:space="preserve">H     </v>
          </cell>
          <cell r="D1909">
            <v>17.79</v>
          </cell>
        </row>
        <row r="1910">
          <cell r="A1910">
            <v>40923</v>
          </cell>
          <cell r="B1910" t="str">
            <v xml:space="preserve">ELETRICISTA DE MANUTENCAO INDUSTRIAL (MENSALISTA)                                                                                                                                                                                                                                                                                                                                                                                                                                                         </v>
          </cell>
          <cell r="C1910" t="str">
            <v xml:space="preserve">MES   </v>
          </cell>
          <cell r="D1910">
            <v>3144.55</v>
          </cell>
        </row>
        <row r="1911">
          <cell r="A1911">
            <v>10998</v>
          </cell>
          <cell r="B1911" t="str">
            <v xml:space="preserve">ELETRODO REVESTIDO AWS - E-6010, DIAMETRO IGUAL A 4,00 MM                                                                                                                                                                                                                                                                                                                                                                                                                                                 </v>
          </cell>
          <cell r="C1911" t="str">
            <v xml:space="preserve">KG    </v>
          </cell>
          <cell r="D1911">
            <v>33.229999999999997</v>
          </cell>
        </row>
        <row r="1912">
          <cell r="A1912">
            <v>11002</v>
          </cell>
          <cell r="B1912" t="str">
            <v xml:space="preserve">ELETRODO REVESTIDO AWS - E6013, DIAMETRO IGUAL A 2,50 MM                                                                                                                                                                                                                                                                                                                                                                                                                                                  </v>
          </cell>
          <cell r="C1912" t="str">
            <v xml:space="preserve">KG    </v>
          </cell>
          <cell r="D1912">
            <v>30.44</v>
          </cell>
        </row>
        <row r="1913">
          <cell r="A1913">
            <v>10999</v>
          </cell>
          <cell r="B1913" t="str">
            <v xml:space="preserve">ELETRODO REVESTIDO AWS - E6013, DIAMETRO IGUAL A 4,00 MM                                                                                                                                                                                                                                                                                                                                                                                                                                                  </v>
          </cell>
          <cell r="C1913" t="str">
            <v xml:space="preserve">KG    </v>
          </cell>
          <cell r="D1913">
            <v>29.25</v>
          </cell>
        </row>
        <row r="1914">
          <cell r="A1914">
            <v>10997</v>
          </cell>
          <cell r="B1914" t="str">
            <v xml:space="preserve">ELETRODO REVESTIDO AWS - E7018, DIAMETRO IGUAL A 4,00 MM                                                                                                                                                                                                                                                                                                                                                                                                                                                  </v>
          </cell>
          <cell r="C1914" t="str">
            <v xml:space="preserve">KG    </v>
          </cell>
          <cell r="D1914">
            <v>31.7</v>
          </cell>
        </row>
        <row r="1915">
          <cell r="A1915">
            <v>2685</v>
          </cell>
          <cell r="B1915" t="str">
            <v xml:space="preserve">ELETRODUTO DE PVC RIGIDO ROSCAVEL DE 1 ", SEM LUVA                                                                                                                                                                                                                                                                                                                                                                                                                                                        </v>
          </cell>
          <cell r="C1915" t="str">
            <v xml:space="preserve">M     </v>
          </cell>
          <cell r="D1915">
            <v>6.48</v>
          </cell>
        </row>
        <row r="1916">
          <cell r="A1916">
            <v>2680</v>
          </cell>
          <cell r="B1916" t="str">
            <v xml:space="preserve">ELETRODUTO DE PVC RIGIDO ROSCAVEL DE 1 1/2 ", SEM LUVA                                                                                                                                                                                                                                                                                                                                                                                                                                                    </v>
          </cell>
          <cell r="C1916" t="str">
            <v xml:space="preserve">M     </v>
          </cell>
          <cell r="D1916">
            <v>9.48</v>
          </cell>
        </row>
        <row r="1917">
          <cell r="A1917">
            <v>2684</v>
          </cell>
          <cell r="B1917" t="str">
            <v xml:space="preserve">ELETRODUTO DE PVC RIGIDO ROSCAVEL DE 1 1/4 ", SEM LUVA                                                                                                                                                                                                                                                                                                                                                                                                                                                    </v>
          </cell>
          <cell r="C1917" t="str">
            <v xml:space="preserve">M     </v>
          </cell>
          <cell r="D1917">
            <v>8.6199999999999992</v>
          </cell>
        </row>
        <row r="1918">
          <cell r="A1918">
            <v>2673</v>
          </cell>
          <cell r="B1918" t="str">
            <v xml:space="preserve">ELETRODUTO DE PVC RIGIDO ROSCAVEL DE 1/2 ", SEM LUVA                                                                                                                                                                                                                                                                                                                                                                                                                                                      </v>
          </cell>
          <cell r="C1918" t="str">
            <v xml:space="preserve">M     </v>
          </cell>
          <cell r="D1918">
            <v>3.33</v>
          </cell>
        </row>
        <row r="1919">
          <cell r="A1919">
            <v>2681</v>
          </cell>
          <cell r="B1919" t="str">
            <v xml:space="preserve">ELETRODUTO DE PVC RIGIDO ROSCAVEL DE 2 ", SEM LUVA                                                                                                                                                                                                                                                                                                                                                                                                                                                        </v>
          </cell>
          <cell r="C1919" t="str">
            <v xml:space="preserve">M     </v>
          </cell>
          <cell r="D1919">
            <v>15.49</v>
          </cell>
        </row>
        <row r="1920">
          <cell r="A1920">
            <v>2682</v>
          </cell>
          <cell r="B1920" t="str">
            <v xml:space="preserve">ELETRODUTO DE PVC RIGIDO ROSCAVEL DE 2 1/2 ", SEM LUVA                                                                                                                                                                                                                                                                                                                                                                                                                                                    </v>
          </cell>
          <cell r="C1920" t="str">
            <v xml:space="preserve">M     </v>
          </cell>
          <cell r="D1920">
            <v>22.61</v>
          </cell>
        </row>
        <row r="1921">
          <cell r="A1921">
            <v>2686</v>
          </cell>
          <cell r="B1921" t="str">
            <v xml:space="preserve">ELETRODUTO DE PVC RIGIDO ROSCAVEL DE 3 ", SEM LUVA                                                                                                                                                                                                                                                                                                                                                                                                                                                        </v>
          </cell>
          <cell r="C1921" t="str">
            <v xml:space="preserve">M     </v>
          </cell>
          <cell r="D1921">
            <v>28.35</v>
          </cell>
        </row>
        <row r="1922">
          <cell r="A1922">
            <v>2674</v>
          </cell>
          <cell r="B1922" t="str">
            <v xml:space="preserve">ELETRODUTO DE PVC RIGIDO ROSCAVEL DE 3/4 ", SEM LUVA                                                                                                                                                                                                                                                                                                                                                                                                                                                      </v>
          </cell>
          <cell r="C1922" t="str">
            <v xml:space="preserve">M     </v>
          </cell>
          <cell r="D1922">
            <v>4.1399999999999997</v>
          </cell>
        </row>
        <row r="1923">
          <cell r="A1923">
            <v>2683</v>
          </cell>
          <cell r="B1923" t="str">
            <v xml:space="preserve">ELETRODUTO DE PVC RIGIDO ROSCAVEL DE 4 ", SEM LUVA                                                                                                                                                                                                                                                                                                                                                                                                                                                        </v>
          </cell>
          <cell r="C1923" t="str">
            <v xml:space="preserve">M     </v>
          </cell>
          <cell r="D1923">
            <v>44.67</v>
          </cell>
        </row>
        <row r="1924">
          <cell r="A1924">
            <v>2676</v>
          </cell>
          <cell r="B1924" t="str">
            <v xml:space="preserve">ELETRODUTO DE PVC RIGIDO SOLDAVEL, CLASSE B, DE 20 MM                                                                                                                                                                                                                                                                                                                                                                                                                                                     </v>
          </cell>
          <cell r="C1924" t="str">
            <v xml:space="preserve">M     </v>
          </cell>
          <cell r="D1924">
            <v>1.93</v>
          </cell>
        </row>
        <row r="1925">
          <cell r="A1925">
            <v>2678</v>
          </cell>
          <cell r="B1925" t="str">
            <v xml:space="preserve">ELETRODUTO DE PVC RIGIDO SOLDAVEL, CLASSE B, DE 25 MM                                                                                                                                                                                                                                                                                                                                                                                                                                                     </v>
          </cell>
          <cell r="C1925" t="str">
            <v xml:space="preserve">M     </v>
          </cell>
          <cell r="D1925">
            <v>2.42</v>
          </cell>
        </row>
        <row r="1926">
          <cell r="A1926">
            <v>2679</v>
          </cell>
          <cell r="B1926" t="str">
            <v xml:space="preserve">ELETRODUTO DE PVC RIGIDO SOLDAVEL, CLASSE B, DE 32 MM                                                                                                                                                                                                                                                                                                                                                                                                                                                     </v>
          </cell>
          <cell r="C1926" t="str">
            <v xml:space="preserve">M     </v>
          </cell>
          <cell r="D1926">
            <v>3.74</v>
          </cell>
        </row>
        <row r="1927">
          <cell r="A1927">
            <v>12070</v>
          </cell>
          <cell r="B1927" t="str">
            <v xml:space="preserve">ELETRODUTO DE PVC RIGIDO SOLDAVEL, CLASSE B, DE 40 MM                                                                                                                                                                                                                                                                                                                                                                                                                                                     </v>
          </cell>
          <cell r="C1927" t="str">
            <v xml:space="preserve">M     </v>
          </cell>
          <cell r="D1927">
            <v>5.2</v>
          </cell>
        </row>
        <row r="1928">
          <cell r="A1928">
            <v>2675</v>
          </cell>
          <cell r="B1928" t="str">
            <v xml:space="preserve">ELETRODUTO DE PVC RIGIDO SOLDAVEL, CLASSE B, DE 50 MM                                                                                                                                                                                                                                                                                                                                                                                                                                                     </v>
          </cell>
          <cell r="C1928" t="str">
            <v xml:space="preserve">M     </v>
          </cell>
          <cell r="D1928">
            <v>6.76</v>
          </cell>
        </row>
        <row r="1929">
          <cell r="A1929">
            <v>12067</v>
          </cell>
          <cell r="B1929" t="str">
            <v xml:space="preserve">ELETRODUTO DE PVC RIGIDO SOLDAVEL, CLASSE B, DE 60 MM                                                                                                                                                                                                                                                                                                                                                                                                                                                     </v>
          </cell>
          <cell r="C1929" t="str">
            <v xml:space="preserve">M     </v>
          </cell>
          <cell r="D1929">
            <v>9.18</v>
          </cell>
        </row>
        <row r="1930">
          <cell r="A1930">
            <v>40401</v>
          </cell>
          <cell r="B1930" t="str">
            <v xml:space="preserve">ELETRODUTO FLEXIVEL PLANO EM PEAD, COR PRETA E LARANJA,  DIAMETRO 32 MM                                                                                                                                                                                                                                                                                                                                                                                                                                   </v>
          </cell>
          <cell r="C1930" t="str">
            <v xml:space="preserve">M     </v>
          </cell>
          <cell r="D1930">
            <v>2.13</v>
          </cell>
        </row>
        <row r="1931">
          <cell r="A1931">
            <v>40402</v>
          </cell>
          <cell r="B1931" t="str">
            <v xml:space="preserve">ELETRODUTO FLEXIVEL PLANO EM PEAD, COR PRETA E LARANJA,  DIAMETRO 40 MM                                                                                                                                                                                                                                                                                                                                                                                                                                   </v>
          </cell>
          <cell r="C1931" t="str">
            <v xml:space="preserve">M     </v>
          </cell>
          <cell r="D1931">
            <v>2.74</v>
          </cell>
        </row>
        <row r="1932">
          <cell r="A1932">
            <v>40400</v>
          </cell>
          <cell r="B1932" t="str">
            <v xml:space="preserve">ELETRODUTO FLEXIVEL PLANO EM PEAD, COR PRETA E LARANJA, DIAMETRO 25 MM                                                                                                                                                                                                                                                                                                                                                                                                                                    </v>
          </cell>
          <cell r="C1932" t="str">
            <v xml:space="preserve">M     </v>
          </cell>
          <cell r="D1932">
            <v>1.45</v>
          </cell>
        </row>
        <row r="1933">
          <cell r="A1933">
            <v>2504</v>
          </cell>
          <cell r="B1933" t="str">
            <v xml:space="preserve">ELETRODUTO FLEXIVEL, EM ACO GALVANIZADO, REVESTIDO EXTERNAMENTE COM PVC PRETO, DIAMETRO EXTERNO DE 25 MM (3/4"), TIPO SEALTUBO                                                                                                                                                                                                                                                                                                                                                                            </v>
          </cell>
          <cell r="C1933" t="str">
            <v xml:space="preserve">M     </v>
          </cell>
          <cell r="D1933">
            <v>12.95</v>
          </cell>
        </row>
        <row r="1934">
          <cell r="A1934">
            <v>2501</v>
          </cell>
          <cell r="B1934" t="str">
            <v xml:space="preserve">ELETRODUTO FLEXIVEL, EM ACO GALVANIZADO, REVESTIDO EXTERNAMENTE COM PVC PRETO, DIAMETRO EXTERNO DE 32 MM (1"), TIPO SEALTUBO                                                                                                                                                                                                                                                                                                                                                                              </v>
          </cell>
          <cell r="C1934" t="str">
            <v xml:space="preserve">M     </v>
          </cell>
          <cell r="D1934">
            <v>16.98</v>
          </cell>
        </row>
        <row r="1935">
          <cell r="A1935">
            <v>2502</v>
          </cell>
          <cell r="B1935" t="str">
            <v xml:space="preserve">ELETRODUTO FLEXIVEL, EM ACO GALVANIZADO, REVESTIDO EXTERNAMENTE COM PVC PRETO, DIAMETRO EXTERNO DE 40 MM (1 1/4"), TIPO SEALTUBO                                                                                                                                                                                                                                                                                                                                                                          </v>
          </cell>
          <cell r="C1935" t="str">
            <v xml:space="preserve">M     </v>
          </cell>
          <cell r="D1935">
            <v>25.62</v>
          </cell>
        </row>
        <row r="1936">
          <cell r="A1936">
            <v>2503</v>
          </cell>
          <cell r="B1936" t="str">
            <v xml:space="preserve">ELETRODUTO FLEXIVEL, EM ACO GALVANIZADO, REVESTIDO EXTERNAMENTE COM PVC PRETO, DIAMETRO EXTERNO DE 50 MM( 1 1/2"), TIPO SEALTUBO                                                                                                                                                                                                                                                                                                                                                                          </v>
          </cell>
          <cell r="C1936" t="str">
            <v xml:space="preserve">M     </v>
          </cell>
          <cell r="D1936">
            <v>32.97</v>
          </cell>
        </row>
        <row r="1937">
          <cell r="A1937">
            <v>2500</v>
          </cell>
          <cell r="B1937" t="str">
            <v xml:space="preserve">ELETRODUTO FLEXIVEL, EM ACO GALVANIZADO, REVESTIDO EXTERNAMENTE COM PVC PRETO, DIAMETRO EXTERNO DE 60 MM (2"), TIPO SEALTUBO                                                                                                                                                                                                                                                                                                                                                                              </v>
          </cell>
          <cell r="C1937" t="str">
            <v xml:space="preserve">M     </v>
          </cell>
          <cell r="D1937">
            <v>43.92</v>
          </cell>
        </row>
        <row r="1938">
          <cell r="A1938">
            <v>2505</v>
          </cell>
          <cell r="B1938" t="str">
            <v xml:space="preserve">ELETRODUTO FLEXIVEL, EM ACO GALVANIZADO, REVESTIDO EXTERNAMENTE COM PVC PRETO, DIAMETRO EXTERNO DE 75 MM (2 1/2"), TIPO SEALTUBO                                                                                                                                                                                                                                                                                                                                                                          </v>
          </cell>
          <cell r="C1938" t="str">
            <v xml:space="preserve">M     </v>
          </cell>
          <cell r="D1938">
            <v>68.45</v>
          </cell>
        </row>
        <row r="1939">
          <cell r="A1939">
            <v>12056</v>
          </cell>
          <cell r="B1939" t="str">
            <v xml:space="preserve">ELETRODUTO FLEXIVEL, EM ACO, TIPO CONDUITE, DIAMETRO DE 1 1/2"                                                                                                                                                                                                                                                                                                                                                                                                                                            </v>
          </cell>
          <cell r="C1939" t="str">
            <v xml:space="preserve">M     </v>
          </cell>
          <cell r="D1939">
            <v>27.66</v>
          </cell>
        </row>
        <row r="1940">
          <cell r="A1940">
            <v>12057</v>
          </cell>
          <cell r="B1940" t="str">
            <v xml:space="preserve">ELETRODUTO FLEXIVEL, EM ACO, TIPO CONDUITE, DIAMETRO DE 1 1/4"                                                                                                                                                                                                                                                                                                                                                                                                                                            </v>
          </cell>
          <cell r="C1940" t="str">
            <v xml:space="preserve">M     </v>
          </cell>
          <cell r="D1940">
            <v>23.49</v>
          </cell>
        </row>
        <row r="1941">
          <cell r="A1941">
            <v>12059</v>
          </cell>
          <cell r="B1941" t="str">
            <v xml:space="preserve">ELETRODUTO FLEXIVEL, EM ACO, TIPO CONDUITE, DIAMETRO DE 1/2"                                                                                                                                                                                                                                                                                                                                                                                                                                              </v>
          </cell>
          <cell r="C1941" t="str">
            <v xml:space="preserve">M     </v>
          </cell>
          <cell r="D1941">
            <v>8.24</v>
          </cell>
        </row>
        <row r="1942">
          <cell r="A1942">
            <v>12058</v>
          </cell>
          <cell r="B1942" t="str">
            <v xml:space="preserve">ELETRODUTO FLEXIVEL, EM ACO, TIPO CONDUITE, DIAMETRO DE 1"                                                                                                                                                                                                                                                                                                                                                                                                                                                </v>
          </cell>
          <cell r="C1942" t="str">
            <v xml:space="preserve">M     </v>
          </cell>
          <cell r="D1942">
            <v>14.64</v>
          </cell>
        </row>
        <row r="1943">
          <cell r="A1943">
            <v>12060</v>
          </cell>
          <cell r="B1943" t="str">
            <v xml:space="preserve">ELETRODUTO FLEXIVEL, EM ACO, TIPO CONDUITE, DIAMETRO DE 2 1/2"                                                                                                                                                                                                                                                                                                                                                                                                                                            </v>
          </cell>
          <cell r="C1943" t="str">
            <v xml:space="preserve">M     </v>
          </cell>
          <cell r="D1943">
            <v>61.04</v>
          </cell>
        </row>
        <row r="1944">
          <cell r="A1944">
            <v>12061</v>
          </cell>
          <cell r="B1944" t="str">
            <v xml:space="preserve">ELETRODUTO FLEXIVEL, EM ACO, TIPO CONDUITE, DIAMETRO DE 2"                                                                                                                                                                                                                                                                                                                                                                                                                                                </v>
          </cell>
          <cell r="C1944" t="str">
            <v xml:space="preserve">M     </v>
          </cell>
          <cell r="D1944">
            <v>37.270000000000003</v>
          </cell>
        </row>
        <row r="1945">
          <cell r="A1945">
            <v>12062</v>
          </cell>
          <cell r="B1945" t="str">
            <v xml:space="preserve">ELETRODUTO FLEXIVEL, EM ACO, TIPO CONDUITE, DIAMETRO DE 3"                                                                                                                                                                                                                                                                                                                                                                                                                                                </v>
          </cell>
          <cell r="C1945" t="str">
            <v xml:space="preserve">M     </v>
          </cell>
          <cell r="D1945">
            <v>68.73</v>
          </cell>
        </row>
        <row r="1946">
          <cell r="A1946">
            <v>21137</v>
          </cell>
          <cell r="B1946" t="str">
            <v xml:space="preserve">ELETRODUTO METALICO FLEXIVEL REVESTIDO COM PVC PRETO, DIAMETRO EXTERNO DE 15 MM (3/8"), TIPO COPEX                                                                                                                                                                                                                                                                                                                                                                                                        </v>
          </cell>
          <cell r="C1946" t="str">
            <v xml:space="preserve">M     </v>
          </cell>
          <cell r="D1946">
            <v>11.94</v>
          </cell>
        </row>
        <row r="1947">
          <cell r="A1947">
            <v>2687</v>
          </cell>
          <cell r="B1947" t="str">
            <v xml:space="preserve">ELETRODUTO PVC FLEXIVEL CORRUGADO, COR AMARELA, DE 16 MM                                                                                                                                                                                                                                                                                                                                                                                                                                                  </v>
          </cell>
          <cell r="C1947" t="str">
            <v xml:space="preserve">M     </v>
          </cell>
          <cell r="D1947">
            <v>1.69</v>
          </cell>
        </row>
        <row r="1948">
          <cell r="A1948">
            <v>2689</v>
          </cell>
          <cell r="B1948" t="str">
            <v xml:space="preserve">ELETRODUTO PVC FLEXIVEL CORRUGADO, COR AMARELA, DE 20 MM                                                                                                                                                                                                                                                                                                                                                                                                                                                  </v>
          </cell>
          <cell r="C1948" t="str">
            <v xml:space="preserve">M     </v>
          </cell>
          <cell r="D1948">
            <v>2.0099999999999998</v>
          </cell>
        </row>
        <row r="1949">
          <cell r="A1949">
            <v>2688</v>
          </cell>
          <cell r="B1949" t="str">
            <v xml:space="preserve">ELETRODUTO PVC FLEXIVEL CORRUGADO, COR AMARELA, DE 25 MM                                                                                                                                                                                                                                                                                                                                                                                                                                                  </v>
          </cell>
          <cell r="C1949" t="str">
            <v xml:space="preserve">M     </v>
          </cell>
          <cell r="D1949">
            <v>2.1800000000000002</v>
          </cell>
        </row>
        <row r="1950">
          <cell r="A1950">
            <v>2690</v>
          </cell>
          <cell r="B1950" t="str">
            <v xml:space="preserve">ELETRODUTO PVC FLEXIVEL CORRUGADO, COR AMARELA, DE 32 MM                                                                                                                                                                                                                                                                                                                                                                                                                                                  </v>
          </cell>
          <cell r="C1950" t="str">
            <v xml:space="preserve">M     </v>
          </cell>
          <cell r="D1950">
            <v>3.73</v>
          </cell>
        </row>
        <row r="1951">
          <cell r="A1951">
            <v>39243</v>
          </cell>
          <cell r="B1951" t="str">
            <v xml:space="preserve">ELETRODUTO PVC FLEXIVEL CORRUGADO, REFORCADO, COR LARANJA, DE 20 MM, PARA LAJES E PISOS                                                                                                                                                                                                                                                                                                                                                                                                                   </v>
          </cell>
          <cell r="C1951" t="str">
            <v xml:space="preserve">M     </v>
          </cell>
          <cell r="D1951">
            <v>2.46</v>
          </cell>
        </row>
        <row r="1952">
          <cell r="A1952">
            <v>39244</v>
          </cell>
          <cell r="B1952" t="str">
            <v xml:space="preserve">ELETRODUTO PVC FLEXIVEL CORRUGADO, REFORCADO, COR LARANJA, DE 25 MM, PARA LAJES E PISOS                                                                                                                                                                                                                                                                                                                                                                                                                   </v>
          </cell>
          <cell r="C1952" t="str">
            <v xml:space="preserve">M     </v>
          </cell>
          <cell r="D1952">
            <v>3.32</v>
          </cell>
        </row>
        <row r="1953">
          <cell r="A1953">
            <v>39245</v>
          </cell>
          <cell r="B1953" t="str">
            <v xml:space="preserve">ELETRODUTO PVC FLEXIVEL CORRUGADO, REFORCADO, COR LARANJA, DE 32 MM, PARA LAJES E PISOS                                                                                                                                                                                                                                                                                                                                                                                                                   </v>
          </cell>
          <cell r="C1953" t="str">
            <v xml:space="preserve">M     </v>
          </cell>
          <cell r="D1953">
            <v>6.39</v>
          </cell>
        </row>
        <row r="1954">
          <cell r="A1954">
            <v>39254</v>
          </cell>
          <cell r="B1954" t="str">
            <v xml:space="preserve">ELETRODUTO/CONDULETE DE PVC RIGIDO, LISO, COR CINZA, DE 1/2", PARA INSTALACOES APARENTES (NBR 5410)                                                                                                                                                                                                                                                                                                                                                                                                       </v>
          </cell>
          <cell r="C1954" t="str">
            <v xml:space="preserve">M     </v>
          </cell>
          <cell r="D1954">
            <v>9.56</v>
          </cell>
        </row>
        <row r="1955">
          <cell r="A1955">
            <v>39255</v>
          </cell>
          <cell r="B1955" t="str">
            <v xml:space="preserve">ELETRODUTO/CONDULETE DE PVC RIGIDO, LISO, COR CINZA, DE 1", PARA INSTALACOES APARENTES (NBR 5410)                                                                                                                                                                                                                                                                                                                                                                                                         </v>
          </cell>
          <cell r="C1955" t="str">
            <v xml:space="preserve">M     </v>
          </cell>
          <cell r="D1955">
            <v>17.690000000000001</v>
          </cell>
        </row>
        <row r="1956">
          <cell r="A1956">
            <v>39253</v>
          </cell>
          <cell r="B1956" t="str">
            <v xml:space="preserve">ELETRODUTO/CONDULETE DE PVC RIGIDO, LISO, COR CINZA, DE 3/4", PARA INSTALACOES APARENTES (NBR 5410)                                                                                                                                                                                                                                                                                                                                                                                                       </v>
          </cell>
          <cell r="C1956" t="str">
            <v xml:space="preserve">M     </v>
          </cell>
          <cell r="D1956">
            <v>12.19</v>
          </cell>
        </row>
        <row r="1957">
          <cell r="A1957">
            <v>39246</v>
          </cell>
          <cell r="B1957" t="str">
            <v xml:space="preserve">ELETRODUTO/DUTO PEAD FLEXIVEL PAREDE SIMPLES, CORRUGACAO HELICOIDAL, COR PRETA, SEM ROSCA, DE 1 1/2", PARA CABEAMENTO SUBTERRANEO (NBR 15715)                                                                                                                                                                                                                                                                                                                                                             </v>
          </cell>
          <cell r="C1957" t="str">
            <v xml:space="preserve">M     </v>
          </cell>
          <cell r="D1957">
            <v>3.71</v>
          </cell>
        </row>
        <row r="1958">
          <cell r="A1958">
            <v>39247</v>
          </cell>
          <cell r="B1958" t="str">
            <v xml:space="preserve">ELETRODUTO/DUTO PEAD FLEXIVEL PAREDE SIMPLES, CORRUGACAO HELICOIDAL, COR PRETA, SEM ROSCA, DE 1 1/4", PARA CABEAMENTO SUBTERRANEO (NBR 15715)                                                                                                                                                                                                                                                                                                                                                             </v>
          </cell>
          <cell r="C1958" t="str">
            <v xml:space="preserve">M     </v>
          </cell>
          <cell r="D1958">
            <v>3.23</v>
          </cell>
        </row>
        <row r="1959">
          <cell r="A1959">
            <v>2446</v>
          </cell>
          <cell r="B1959" t="str">
            <v xml:space="preserve">ELETRODUTO/DUTO PEAD FLEXIVEL PAREDE SIMPLES, CORRUGACAO HELICOIDAL, COR PRETA, SEM ROSCA, DE 2",  PARA CABEAMENTO SUBTERRANEO (NBR 15715)                                                                                                                                                                                                                                                                                                                                                                </v>
          </cell>
          <cell r="C1959" t="str">
            <v xml:space="preserve">M     </v>
          </cell>
          <cell r="D1959">
            <v>5.33</v>
          </cell>
        </row>
        <row r="1960">
          <cell r="A1960">
            <v>2442</v>
          </cell>
          <cell r="B1960" t="str">
            <v xml:space="preserve">ELETRODUTO/DUTO PEAD FLEXIVEL PAREDE SIMPLES, CORRUGACAO HELICOIDAL, COR PRETA, SEM ROSCA, DE 3",  PARA CABEAMENTO SUBTERRANEO (NBR 15715)                                                                                                                                                                                                                                                                                                                                                                </v>
          </cell>
          <cell r="C1960" t="str">
            <v xml:space="preserve">M     </v>
          </cell>
          <cell r="D1960">
            <v>7.46</v>
          </cell>
        </row>
        <row r="1961">
          <cell r="A1961">
            <v>39248</v>
          </cell>
          <cell r="B1961" t="str">
            <v xml:space="preserve">ELETRODUTO/DUTO PEAD FLEXIVEL PAREDE SIMPLES, CORRUGACAO HELICOIDAL, COR PRETA, SEM ROSCA, DE 4", PARA CABEAMENTO SUBTERRANEO (NBR 15715)                                                                                                                                                                                                                                                                                                                                                                 </v>
          </cell>
          <cell r="C1961" t="str">
            <v xml:space="preserve">M     </v>
          </cell>
          <cell r="D1961">
            <v>10.4</v>
          </cell>
        </row>
        <row r="1962">
          <cell r="A1962">
            <v>2438</v>
          </cell>
          <cell r="B1962" t="str">
            <v xml:space="preserve">ELETROTECNICO (HORISTA)                                                                                                                                                                                                                                                                                                                                                                                                                                                                                   </v>
          </cell>
          <cell r="C1962" t="str">
            <v xml:space="preserve">H     </v>
          </cell>
          <cell r="D1962">
            <v>23.09</v>
          </cell>
        </row>
        <row r="1963">
          <cell r="A1963">
            <v>40922</v>
          </cell>
          <cell r="B1963" t="str">
            <v xml:space="preserve">ELETROTECNICO (MENSALISTA)                                                                                                                                                                                                                                                                                                                                                                                                                                                                                </v>
          </cell>
          <cell r="C1963" t="str">
            <v xml:space="preserve">MES   </v>
          </cell>
          <cell r="D1963">
            <v>4082.2</v>
          </cell>
        </row>
        <row r="1964">
          <cell r="A1964">
            <v>36486</v>
          </cell>
          <cell r="B1964" t="str">
            <v xml:space="preserve">ELEVADOR DE CARGA A CABO, CABINE SEMI FECHADA 2,0 X 1,5 X 2,0 M, CAPACIDADE DE CARGA 1000 KG, TORRE  2,38 X 2,21 X 15 M, GUINCHO DE EMBREAGEM, FREIO DE SEGURANCA, LIMITADOR DE VELOCIDADE E CANCELA                                                                                                                                                                                                                                                                                                      </v>
          </cell>
          <cell r="C1964" t="str">
            <v xml:space="preserve">UN    </v>
          </cell>
          <cell r="D1964">
            <v>64087.59</v>
          </cell>
        </row>
        <row r="1965">
          <cell r="A1965">
            <v>37777</v>
          </cell>
          <cell r="B1965" t="str">
            <v xml:space="preserve">ELEVADOR DE CREMALHEIRA CABINE FECHADA 1,5 X 2,5 X 2,35 M (UMA POR TORRE), CAPACIDADE DE CARGA 1200 KG (15 PESSOAS), TORRE  24 M (16 MODULOS), FREIO DE SEGURANCA, LIMITADOR DE CARGA                                                                                                                                                                                                                                                                                                                     </v>
          </cell>
          <cell r="C1965" t="str">
            <v xml:space="preserve">UN    </v>
          </cell>
          <cell r="D1965">
            <v>301723.15999999997</v>
          </cell>
        </row>
        <row r="1966">
          <cell r="A1966">
            <v>12624</v>
          </cell>
          <cell r="B1966" t="str">
            <v xml:space="preserve">EMENDA PARA CALHA PLUVIAL, PVC, DIAMETRO ENTRE 119 E 170 MM, PARA DRENAGEM PREDIAL                                                                                                                                                                                                                                                                                                                                                                                                                        </v>
          </cell>
          <cell r="C1966" t="str">
            <v xml:space="preserve">UN    </v>
          </cell>
          <cell r="D1966">
            <v>13.62</v>
          </cell>
        </row>
        <row r="1967">
          <cell r="A1967">
            <v>517</v>
          </cell>
          <cell r="B1967" t="str">
            <v xml:space="preserve">EMULSAO ASFALTICA ANIONICA                                                                                                                                                                                                                                                                                                                                                                                                                                                                                </v>
          </cell>
          <cell r="C1967" t="str">
            <v xml:space="preserve">L     </v>
          </cell>
          <cell r="D1967">
            <v>7.9</v>
          </cell>
        </row>
        <row r="1968">
          <cell r="A1968">
            <v>41904</v>
          </cell>
          <cell r="B1968" t="str">
            <v xml:space="preserve">EMULSAO ASFALTICA CATIONICA RL-1C PARA USO EM PAVIMENTACAO ASFALTICA (COLETADO CAIXA NA ANP ACRESCIDO DE ICMS)                                                                                                                                                                                                                                                                                                                                                                                            </v>
          </cell>
          <cell r="C1968" t="str">
            <v xml:space="preserve">T     </v>
          </cell>
          <cell r="D1968">
            <v>3356.44</v>
          </cell>
        </row>
        <row r="1969">
          <cell r="A1969">
            <v>41903</v>
          </cell>
          <cell r="B1969" t="str">
            <v xml:space="preserve">EMULSAO ASFALTICA CATIONICA RR-2C PARA USO EM PAVIMENTACAO ASFALTICA (COLETADO CAIXA NA ANP ACRESCIDO DE ICMS)                                                                                                                                                                                                                                                                                                                                                                                            </v>
          </cell>
          <cell r="C1969" t="str">
            <v xml:space="preserve">KG    </v>
          </cell>
          <cell r="D1969">
            <v>4.17</v>
          </cell>
        </row>
        <row r="1970">
          <cell r="A1970">
            <v>37534</v>
          </cell>
          <cell r="B1970" t="str">
            <v xml:space="preserve">EMULSAO EXPLOSIVA EM CARTUCHOS DE 1" X 12", DENSIDADE 1.15 G/CM3, INICIACAO ESPOLETA N. 8 / CORDEL                                                                                                                                                                                                                                                                                                                                                                                                        </v>
          </cell>
          <cell r="C1970" t="str">
            <v xml:space="preserve">KG    </v>
          </cell>
          <cell r="D1970">
            <v>21.64</v>
          </cell>
        </row>
        <row r="1971">
          <cell r="A1971">
            <v>37535</v>
          </cell>
          <cell r="B1971" t="str">
            <v xml:space="preserve">EMULSAO EXPLOSIVA EM CARTUCHOS DE 1" X 24", DENSIDADE 1.15 G/CM3, INICIACAO ESPOLETA N. 8 / CORDEL                                                                                                                                                                                                                                                                                                                                                                                                        </v>
          </cell>
          <cell r="C1971" t="str">
            <v xml:space="preserve">KG    </v>
          </cell>
          <cell r="D1971">
            <v>21.64</v>
          </cell>
        </row>
        <row r="1972">
          <cell r="A1972">
            <v>37533</v>
          </cell>
          <cell r="B1972" t="str">
            <v xml:space="preserve">EMULSAO EXPLOSIVA EM CARTUCHOS DE 1" X 8", DENSIDADE 1.15 G/CM3, INICIACAO ESPOLETA N. 8 / CORDEL                                                                                                                                                                                                                                                                                                                                                                                                         </v>
          </cell>
          <cell r="C1972" t="str">
            <v xml:space="preserve">KG    </v>
          </cell>
          <cell r="D1972">
            <v>21.64</v>
          </cell>
        </row>
        <row r="1973">
          <cell r="A1973">
            <v>37537</v>
          </cell>
          <cell r="B1973" t="str">
            <v xml:space="preserve">EMULSAO EXPLOSIVA EM CARTUCHOS DE 2 1/2" X 24", DENSIDADE 1.15 G/CM3, INICIACAO ESPOLETA N. 8 / CORDEL                                                                                                                                                                                                                                                                                                                                                                                                    </v>
          </cell>
          <cell r="C1973" t="str">
            <v xml:space="preserve">KG    </v>
          </cell>
          <cell r="D1973">
            <v>16.38</v>
          </cell>
        </row>
        <row r="1974">
          <cell r="A1974">
            <v>37536</v>
          </cell>
          <cell r="B1974" t="str">
            <v xml:space="preserve">EMULSAO EXPLOSIVA EM CARTUCHOS DE 2 1/4" X 24", DENSIDADE 1.15 G/CM3, INICIACAO ESPOLETA N. 8 / CORDEL                                                                                                                                                                                                                                                                                                                                                                                                    </v>
          </cell>
          <cell r="C1974" t="str">
            <v xml:space="preserve">KG    </v>
          </cell>
          <cell r="D1974">
            <v>16.38</v>
          </cell>
        </row>
        <row r="1975">
          <cell r="A1975">
            <v>37532</v>
          </cell>
          <cell r="B1975" t="str">
            <v xml:space="preserve">EMULSAO EXPLOSIVA EM CARTUCHOS DE 2" X 24", DENSIDADE 1.15 G/CM3, INICIACAO ESPOLETA N. 8 / CORDEL                                                                                                                                                                                                                                                                                                                                                                                                        </v>
          </cell>
          <cell r="C1975" t="str">
            <v xml:space="preserve">KG    </v>
          </cell>
          <cell r="D1975">
            <v>16.38</v>
          </cell>
        </row>
        <row r="1976">
          <cell r="A1976">
            <v>2696</v>
          </cell>
          <cell r="B1976" t="str">
            <v xml:space="preserve">ENCANADOR OU BOMBEIRO HIDRAULICO (HORISTA)                                                                                                                                                                                                                                                                                                                                                                                                                                                                </v>
          </cell>
          <cell r="C1976" t="str">
            <v xml:space="preserve">H     </v>
          </cell>
          <cell r="D1976">
            <v>17.79</v>
          </cell>
        </row>
        <row r="1977">
          <cell r="A1977">
            <v>40928</v>
          </cell>
          <cell r="B1977" t="str">
            <v xml:space="preserve">ENCANADOR OU BOMBEIRO HIDRAULICO (MENSALISTA)                                                                                                                                                                                                                                                                                                                                                                                                                                                             </v>
          </cell>
          <cell r="C1977" t="str">
            <v xml:space="preserve">MES   </v>
          </cell>
          <cell r="D1977">
            <v>3144.55</v>
          </cell>
        </row>
        <row r="1978">
          <cell r="A1978">
            <v>4083</v>
          </cell>
          <cell r="B1978" t="str">
            <v xml:space="preserve">ENCARREGADO GERAL DE OBRAS                                                                                                                                                                                                                                                                                                                                                                                                                                                                                </v>
          </cell>
          <cell r="C1978" t="str">
            <v xml:space="preserve">H     </v>
          </cell>
          <cell r="D1978">
            <v>23.03</v>
          </cell>
        </row>
        <row r="1979">
          <cell r="A1979">
            <v>40818</v>
          </cell>
          <cell r="B1979" t="str">
            <v xml:space="preserve">ENCARREGADO GERAL DE OBRAS (MENSALISTA)                                                                                                                                                                                                                                                                                                                                                                                                                                                                   </v>
          </cell>
          <cell r="C1979" t="str">
            <v xml:space="preserve">MES   </v>
          </cell>
          <cell r="D1979">
            <v>4068.97</v>
          </cell>
        </row>
        <row r="1980">
          <cell r="A1980">
            <v>43146</v>
          </cell>
          <cell r="B1980" t="str">
            <v xml:space="preserve">ENDURECEDOR MINERAL DE BASE CIMENTICIA PARA PISO DE CONCRETO                                                                                                                                                                                                                                                                                                                                                                                                                                              </v>
          </cell>
          <cell r="C1980" t="str">
            <v xml:space="preserve">KG    </v>
          </cell>
          <cell r="D1980">
            <v>10.32</v>
          </cell>
        </row>
        <row r="1981">
          <cell r="A1981">
            <v>2705</v>
          </cell>
          <cell r="B1981" t="str">
            <v xml:space="preserve">ENERGIA ELETRICA ATE 2000 KWH INDUSTRIAL, SEM DEMANDA                                                                                                                                                                                                                                                                                                                                                                                                                                                     </v>
          </cell>
          <cell r="C1981" t="str">
            <v xml:space="preserve">KWH   </v>
          </cell>
          <cell r="D1981">
            <v>0.91</v>
          </cell>
        </row>
        <row r="1982">
          <cell r="A1982">
            <v>14250</v>
          </cell>
          <cell r="B1982" t="str">
            <v xml:space="preserve">ENERGIA ELETRICA COMERCIAL, BAIXA TENSAO, RELATIVA AO CONSUMO DE ATE 100 KWH, INCLUINDO ICMS, PIS/PASEP E COFINS                                                                                                                                                                                                                                                                                                                                                                                          </v>
          </cell>
          <cell r="C1982" t="str">
            <v xml:space="preserve">KWH   </v>
          </cell>
          <cell r="D1982">
            <v>0.93</v>
          </cell>
        </row>
        <row r="1983">
          <cell r="A1983">
            <v>11683</v>
          </cell>
          <cell r="B1983" t="str">
            <v xml:space="preserve">ENGATE / RABICHO FLEXIVEL INOX 1/2 " X 30 CM                                                                                                                                                                                                                                                                                                                                                                                                                                                              </v>
          </cell>
          <cell r="C1983" t="str">
            <v xml:space="preserve">UN    </v>
          </cell>
          <cell r="D1983">
            <v>47.98</v>
          </cell>
        </row>
        <row r="1984">
          <cell r="A1984">
            <v>11684</v>
          </cell>
          <cell r="B1984" t="str">
            <v xml:space="preserve">ENGATE / RABICHO FLEXIVEL INOX 1/2 " X 40 CM                                                                                                                                                                                                                                                                                                                                                                                                                                                              </v>
          </cell>
          <cell r="C1984" t="str">
            <v xml:space="preserve">UN    </v>
          </cell>
          <cell r="D1984">
            <v>52.52</v>
          </cell>
        </row>
        <row r="1985">
          <cell r="A1985">
            <v>6141</v>
          </cell>
          <cell r="B1985" t="str">
            <v xml:space="preserve">ENGATE/RABICHO FLEXIVEL PLASTICO (PVC OU ABS) BRANCO 1/2 " X 30 CM                                                                                                                                                                                                                                                                                                                                                                                                                                        </v>
          </cell>
          <cell r="C1985" t="str">
            <v xml:space="preserve">UN    </v>
          </cell>
          <cell r="D1985">
            <v>4.9400000000000004</v>
          </cell>
        </row>
        <row r="1986">
          <cell r="A1986">
            <v>11681</v>
          </cell>
          <cell r="B1986" t="str">
            <v xml:space="preserve">ENGATE/RABICHO FLEXIVEL PLASTICO (PVC OU ABS) BRANCO 1/2 " X 40 CM                                                                                                                                                                                                                                                                                                                                                                                                                                        </v>
          </cell>
          <cell r="C1986" t="str">
            <v xml:space="preserve">UN    </v>
          </cell>
          <cell r="D1986">
            <v>8.27</v>
          </cell>
        </row>
        <row r="1987">
          <cell r="A1987">
            <v>2706</v>
          </cell>
          <cell r="B1987" t="str">
            <v xml:space="preserve">ENGENHEIRO CIVIL DE OBRA JUNIOR                                                                                                                                                                                                                                                                                                                                                                                                                                                                           </v>
          </cell>
          <cell r="C1987" t="str">
            <v xml:space="preserve">H     </v>
          </cell>
          <cell r="D1987">
            <v>91.14</v>
          </cell>
        </row>
        <row r="1988">
          <cell r="A1988">
            <v>40811</v>
          </cell>
          <cell r="B1988" t="str">
            <v xml:space="preserve">ENGENHEIRO CIVIL DE OBRA JUNIOR (MENSALISTA)                                                                                                                                                                                                                                                                                                                                                                                                                                                              </v>
          </cell>
          <cell r="C1988" t="str">
            <v xml:space="preserve">MES   </v>
          </cell>
          <cell r="D1988">
            <v>16101.63</v>
          </cell>
        </row>
        <row r="1989">
          <cell r="A1989">
            <v>2707</v>
          </cell>
          <cell r="B1989" t="str">
            <v xml:space="preserve">ENGENHEIRO CIVIL DE OBRA PLENO                                                                                                                                                                                                                                                                                                                                                                                                                                                                            </v>
          </cell>
          <cell r="C1989" t="str">
            <v xml:space="preserve">H     </v>
          </cell>
          <cell r="D1989">
            <v>103.72</v>
          </cell>
        </row>
        <row r="1990">
          <cell r="A1990">
            <v>40813</v>
          </cell>
          <cell r="B1990" t="str">
            <v xml:space="preserve">ENGENHEIRO CIVIL DE OBRA PLENO (MENSALISTA)                                                                                                                                                                                                                                                                                                                                                                                                                                                               </v>
          </cell>
          <cell r="C1990" t="str">
            <v xml:space="preserve">MES   </v>
          </cell>
          <cell r="D1990">
            <v>18326.96</v>
          </cell>
        </row>
        <row r="1991">
          <cell r="A1991">
            <v>2708</v>
          </cell>
          <cell r="B1991" t="str">
            <v xml:space="preserve">ENGENHEIRO CIVIL DE OBRA SENIOR                                                                                                                                                                                                                                                                                                                                                                                                                                                                           </v>
          </cell>
          <cell r="C1991" t="str">
            <v xml:space="preserve">H     </v>
          </cell>
          <cell r="D1991">
            <v>141.79</v>
          </cell>
        </row>
        <row r="1992">
          <cell r="A1992">
            <v>40814</v>
          </cell>
          <cell r="B1992" t="str">
            <v xml:space="preserve">ENGENHEIRO CIVIL DE OBRA SENIOR (MENSALISTA)                                                                                                                                                                                                                                                                                                                                                                                                                                                              </v>
          </cell>
          <cell r="C1992" t="str">
            <v xml:space="preserve">MES   </v>
          </cell>
          <cell r="D1992">
            <v>25052.47</v>
          </cell>
        </row>
        <row r="1993">
          <cell r="A1993">
            <v>34779</v>
          </cell>
          <cell r="B1993" t="str">
            <v xml:space="preserve">ENGENHEIRO CIVIL JUNIOR                                                                                                                                                                                                                                                                                                                                                                                                                                                                                   </v>
          </cell>
          <cell r="C1993" t="str">
            <v xml:space="preserve">H     </v>
          </cell>
          <cell r="D1993">
            <v>92.47</v>
          </cell>
        </row>
        <row r="1994">
          <cell r="A1994">
            <v>40936</v>
          </cell>
          <cell r="B1994" t="str">
            <v xml:space="preserve">ENGENHEIRO CIVIL JUNIOR (MENSALISTA)                                                                                                                                                                                                                                                                                                                                                                                                                                                                      </v>
          </cell>
          <cell r="C1994" t="str">
            <v xml:space="preserve">MES   </v>
          </cell>
          <cell r="D1994">
            <v>16336.52</v>
          </cell>
        </row>
        <row r="1995">
          <cell r="A1995">
            <v>34780</v>
          </cell>
          <cell r="B1995" t="str">
            <v xml:space="preserve">ENGENHEIRO CIVIL PLENO                                                                                                                                                                                                                                                                                                                                                                                                                                                                                    </v>
          </cell>
          <cell r="C1995" t="str">
            <v xml:space="preserve">H     </v>
          </cell>
          <cell r="D1995">
            <v>104.3</v>
          </cell>
        </row>
        <row r="1996">
          <cell r="A1996">
            <v>40937</v>
          </cell>
          <cell r="B1996" t="str">
            <v xml:space="preserve">ENGENHEIRO CIVIL PLENO (MENSALISTA)                                                                                                                                                                                                                                                                                                                                                                                                                                                                       </v>
          </cell>
          <cell r="C1996" t="str">
            <v xml:space="preserve">MES   </v>
          </cell>
          <cell r="D1996">
            <v>18430.82</v>
          </cell>
        </row>
        <row r="1997">
          <cell r="A1997">
            <v>34782</v>
          </cell>
          <cell r="B1997" t="str">
            <v xml:space="preserve">ENGENHEIRO CIVIL SENIOR                                                                                                                                                                                                                                                                                                                                                                                                                                                                                   </v>
          </cell>
          <cell r="C1997" t="str">
            <v xml:space="preserve">H     </v>
          </cell>
          <cell r="D1997">
            <v>142.94999999999999</v>
          </cell>
        </row>
        <row r="1998">
          <cell r="A1998">
            <v>40938</v>
          </cell>
          <cell r="B1998" t="str">
            <v xml:space="preserve">ENGENHEIRO CIVIL SENIOR (MENSALISTA)                                                                                                                                                                                                                                                                                                                                                                                                                                                                      </v>
          </cell>
          <cell r="C1998" t="str">
            <v xml:space="preserve">MES   </v>
          </cell>
          <cell r="D1998">
            <v>25257.69</v>
          </cell>
        </row>
        <row r="1999">
          <cell r="A1999">
            <v>34783</v>
          </cell>
          <cell r="B1999" t="str">
            <v xml:space="preserve">ENGENHEIRO ELETRICISTA                                                                                                                                                                                                                                                                                                                                                                                                                                                                                    </v>
          </cell>
          <cell r="C1999" t="str">
            <v xml:space="preserve">H     </v>
          </cell>
          <cell r="D1999">
            <v>86.91</v>
          </cell>
        </row>
        <row r="2000">
          <cell r="A2000">
            <v>40939</v>
          </cell>
          <cell r="B2000" t="str">
            <v xml:space="preserve">ENGENHEIRO ELETRICISTA (MENSALISTA)                                                                                                                                                                                                                                                                                                                                                                                                                                                                       </v>
          </cell>
          <cell r="C2000" t="str">
            <v xml:space="preserve">MES   </v>
          </cell>
          <cell r="D2000">
            <v>15358.34</v>
          </cell>
        </row>
        <row r="2001">
          <cell r="A2001">
            <v>34785</v>
          </cell>
          <cell r="B2001" t="str">
            <v xml:space="preserve">ENGENHEIRO SANITARISTA                                                                                                                                                                                                                                                                                                                                                                                                                                                                                    </v>
          </cell>
          <cell r="C2001" t="str">
            <v xml:space="preserve">H     </v>
          </cell>
          <cell r="D2001">
            <v>86.05</v>
          </cell>
        </row>
        <row r="2002">
          <cell r="A2002">
            <v>40940</v>
          </cell>
          <cell r="B2002" t="str">
            <v xml:space="preserve">ENGENHEIRO SANITARISTA (MENSALISTA)                                                                                                                                                                                                                                                                                                                                                                                                                                                                       </v>
          </cell>
          <cell r="C2002" t="str">
            <v xml:space="preserve">MES   </v>
          </cell>
          <cell r="D2002">
            <v>15207.09</v>
          </cell>
        </row>
        <row r="2003">
          <cell r="A2003">
            <v>38403</v>
          </cell>
          <cell r="B2003" t="str">
            <v xml:space="preserve">ENXADA ESTREITA *25 X 23* CM COM CABO                                                                                                                                                                                                                                                                                                                                                                                                                                                                     </v>
          </cell>
          <cell r="C2003" t="str">
            <v xml:space="preserve">UN    </v>
          </cell>
          <cell r="D2003">
            <v>52.52</v>
          </cell>
        </row>
        <row r="2004">
          <cell r="A2004">
            <v>43482</v>
          </cell>
          <cell r="B2004" t="str">
            <v xml:space="preserve">EPI - FAMILIA ALMOXARIFE - HORISTA (ENCARGOS COMPLEMENTARES - COLETADO CAIXA)                                                                                                                                                                                                                                                                                                                                                                                                                             </v>
          </cell>
          <cell r="C2004" t="str">
            <v xml:space="preserve">H     </v>
          </cell>
          <cell r="D2004">
            <v>0.69</v>
          </cell>
        </row>
        <row r="2005">
          <cell r="A2005">
            <v>43494</v>
          </cell>
          <cell r="B2005" t="str">
            <v xml:space="preserve">EPI - FAMILIA ALMOXARIFE - MENSALISTA (ENCARGOS COMPLEMENTARES - COLETADO CAIXA)                                                                                                                                                                                                                                                                                                                                                                                                                          </v>
          </cell>
          <cell r="C2005" t="str">
            <v xml:space="preserve">MES   </v>
          </cell>
          <cell r="D2005">
            <v>130.43</v>
          </cell>
        </row>
        <row r="2006">
          <cell r="A2006">
            <v>43483</v>
          </cell>
          <cell r="B2006" t="str">
            <v xml:space="preserve">EPI - FAMILIA CARPINTEIRO DE FORMAS - HORISTA (ENCARGOS COMPLEMENTARES - COLETADO CAIXA)                                                                                                                                                                                                                                                                                                                                                                                                                  </v>
          </cell>
          <cell r="C2006" t="str">
            <v xml:space="preserve">H     </v>
          </cell>
          <cell r="D2006">
            <v>1.26</v>
          </cell>
        </row>
        <row r="2007">
          <cell r="A2007">
            <v>43495</v>
          </cell>
          <cell r="B2007" t="str">
            <v xml:space="preserve">EPI - FAMILIA CARPINTEIRO DE FORMAS - MENSALISTA (ENCARGOS COMPLEMENTARES - COLETADO CAIXA)                                                                                                                                                                                                                                                                                                                                                                                                               </v>
          </cell>
          <cell r="C2007" t="str">
            <v xml:space="preserve">MES   </v>
          </cell>
          <cell r="D2007">
            <v>238.17</v>
          </cell>
        </row>
        <row r="2008">
          <cell r="A2008">
            <v>43484</v>
          </cell>
          <cell r="B2008" t="str">
            <v xml:space="preserve">EPI - FAMILIA ELETRICISTA - HORISTA (ENCARGOS COMPLEMENTARES - COLETADO CAIXA)                                                                                                                                                                                                                                                                                                                                                                                                                            </v>
          </cell>
          <cell r="C2008" t="str">
            <v xml:space="preserve">H     </v>
          </cell>
          <cell r="D2008">
            <v>1.07</v>
          </cell>
        </row>
        <row r="2009">
          <cell r="A2009">
            <v>43496</v>
          </cell>
          <cell r="B2009" t="str">
            <v xml:space="preserve">EPI - FAMILIA ELETRICISTA - MENSALISTA (ENCARGOS COMPLEMENTARES - COLETADO CAIXA)                                                                                                                                                                                                                                                                                                                                                                                                                         </v>
          </cell>
          <cell r="C2009" t="str">
            <v xml:space="preserve">MES   </v>
          </cell>
          <cell r="D2009">
            <v>201.65</v>
          </cell>
        </row>
        <row r="2010">
          <cell r="A2010">
            <v>43485</v>
          </cell>
          <cell r="B2010" t="str">
            <v xml:space="preserve">EPI - FAMILIA ENCANADOR - HORISTA (ENCARGOS COMPLEMENTARES - COLETADO CAIXA)                                                                                                                                                                                                                                                                                                                                                                                                                              </v>
          </cell>
          <cell r="C2010" t="str">
            <v xml:space="preserve">H     </v>
          </cell>
          <cell r="D2010">
            <v>0.94</v>
          </cell>
        </row>
        <row r="2011">
          <cell r="A2011">
            <v>43497</v>
          </cell>
          <cell r="B2011" t="str">
            <v xml:space="preserve">EPI - FAMILIA ENCANADOR - MENSALISTA (ENCARGOS COMPLEMENTARES - COLETADO CAIXA)                                                                                                                                                                                                                                                                                                                                                                                                                           </v>
          </cell>
          <cell r="C2011" t="str">
            <v xml:space="preserve">MES   </v>
          </cell>
          <cell r="D2011">
            <v>177.43</v>
          </cell>
        </row>
        <row r="2012">
          <cell r="A2012">
            <v>43487</v>
          </cell>
          <cell r="B2012" t="str">
            <v xml:space="preserve">EPI - FAMILIA ENCARREGADO GERAL - HORISTA (ENCARGOS COMPLEMENTARES - COLETADO CAIXA)                                                                                                                                                                                                                                                                                                                                                                                                                      </v>
          </cell>
          <cell r="C2012" t="str">
            <v xml:space="preserve">H     </v>
          </cell>
          <cell r="D2012">
            <v>1.08</v>
          </cell>
        </row>
        <row r="2013">
          <cell r="A2013">
            <v>43499</v>
          </cell>
          <cell r="B2013" t="str">
            <v xml:space="preserve">EPI - FAMILIA ENCARREGADO GERAL - MENSALISTA (ENCARGOS COMPLEMENTARES - COLETADO CAIXA)                                                                                                                                                                                                                                                                                                                                                                                                                   </v>
          </cell>
          <cell r="C2013" t="str">
            <v xml:space="preserve">MES   </v>
          </cell>
          <cell r="D2013">
            <v>202.94</v>
          </cell>
        </row>
        <row r="2014">
          <cell r="A2014">
            <v>43486</v>
          </cell>
          <cell r="B2014" t="str">
            <v xml:space="preserve">EPI - FAMILIA ENGENHEIRO CIVIL - HORISTA (ENCARGOS COMPLEMENTARES - COLETADO CAIXA)                                                                                                                                                                                                                                                                                                                                                                                                                       </v>
          </cell>
          <cell r="C2014" t="str">
            <v xml:space="preserve">H     </v>
          </cell>
          <cell r="D2014">
            <v>0.66</v>
          </cell>
        </row>
        <row r="2015">
          <cell r="A2015">
            <v>43498</v>
          </cell>
          <cell r="B2015" t="str">
            <v xml:space="preserve">EPI - FAMILIA ENGENHEIRO CIVIL - MENSALISTA (ENCARGOS COMPLEMENTARES - COLETADO CAIXA)                                                                                                                                                                                                                                                                                                                                                                                                                    </v>
          </cell>
          <cell r="C2015" t="str">
            <v xml:space="preserve">MES   </v>
          </cell>
          <cell r="D2015">
            <v>123.54</v>
          </cell>
        </row>
        <row r="2016">
          <cell r="A2016">
            <v>43488</v>
          </cell>
          <cell r="B2016" t="str">
            <v xml:space="preserve">EPI - FAMILIA OPERADOR ESCAVADEIRA - HORISTA (ENCARGOS COMPLEMENTARES - COLETADO CAIXA)                                                                                                                                                                                                                                                                                                                                                                                                                   </v>
          </cell>
          <cell r="C2016" t="str">
            <v xml:space="preserve">H     </v>
          </cell>
          <cell r="D2016">
            <v>0.76</v>
          </cell>
        </row>
        <row r="2017">
          <cell r="A2017">
            <v>43500</v>
          </cell>
          <cell r="B2017" t="str">
            <v xml:space="preserve">EPI - FAMILIA OPERADOR ESCAVADEIRA - MENSALISTA (ENCARGOS COMPLEMENTARES - COLETADO CAIXA)                                                                                                                                                                                                                                                                                                                                                                                                                </v>
          </cell>
          <cell r="C2017" t="str">
            <v xml:space="preserve">MES   </v>
          </cell>
          <cell r="D2017">
            <v>143.59</v>
          </cell>
        </row>
        <row r="2018">
          <cell r="A2018">
            <v>43489</v>
          </cell>
          <cell r="B2018" t="str">
            <v xml:space="preserve">EPI - FAMILIA PEDREIRO - HORISTA (ENCARGOS COMPLEMENTARES - COLETADO CAIXA)                                                                                                                                                                                                                                                                                                                                                                                                                               </v>
          </cell>
          <cell r="C2018" t="str">
            <v xml:space="preserve">H     </v>
          </cell>
          <cell r="D2018">
            <v>1.0900000000000001</v>
          </cell>
        </row>
        <row r="2019">
          <cell r="A2019">
            <v>43501</v>
          </cell>
          <cell r="B2019" t="str">
            <v xml:space="preserve">EPI - FAMILIA PEDREIRO - MENSALISTA (ENCARGOS COMPLEMENTARES - COLETADO CAIXA)                                                                                                                                                                                                                                                                                                                                                                                                                            </v>
          </cell>
          <cell r="C2019" t="str">
            <v xml:space="preserve">MES   </v>
          </cell>
          <cell r="D2019">
            <v>204.95</v>
          </cell>
        </row>
        <row r="2020">
          <cell r="A2020">
            <v>43490</v>
          </cell>
          <cell r="B2020" t="str">
            <v xml:space="preserve">EPI - FAMILIA PINTOR - HORISTA (ENCARGOS COMPLEMENTARES - COLETADO CAIXA)                                                                                                                                                                                                                                                                                                                                                                                                                                 </v>
          </cell>
          <cell r="C2020" t="str">
            <v xml:space="preserve">H     </v>
          </cell>
          <cell r="D2020">
            <v>1.5</v>
          </cell>
        </row>
        <row r="2021">
          <cell r="A2021">
            <v>43502</v>
          </cell>
          <cell r="B2021" t="str">
            <v xml:space="preserve">EPI - FAMILIA PINTOR - MENSALISTA (ENCARGOS COMPLEMENTARES - COLETADO CAIXA)                                                                                                                                                                                                                                                                                                                                                                                                                              </v>
          </cell>
          <cell r="C2021" t="str">
            <v xml:space="preserve">MES   </v>
          </cell>
          <cell r="D2021">
            <v>283.14999999999998</v>
          </cell>
        </row>
        <row r="2022">
          <cell r="A2022">
            <v>43491</v>
          </cell>
          <cell r="B2022" t="str">
            <v xml:space="preserve">EPI - FAMILIA SERVENTE - HORISTA (ENCARGOS COMPLEMENTARES - COLETADO CAIXA)                                                                                                                                                                                                                                                                                                                                                                                                                               </v>
          </cell>
          <cell r="C2022" t="str">
            <v xml:space="preserve">H     </v>
          </cell>
          <cell r="D2022">
            <v>1.1499999999999999</v>
          </cell>
        </row>
        <row r="2023">
          <cell r="A2023">
            <v>43503</v>
          </cell>
          <cell r="B2023" t="str">
            <v xml:space="preserve">EPI - FAMILIA SERVENTE - MENSALISTA (ENCARGOS COMPLEMENTARES - COLETADO CAIXA)                                                                                                                                                                                                                                                                                                                                                                                                                            </v>
          </cell>
          <cell r="C2023" t="str">
            <v xml:space="preserve">MES   </v>
          </cell>
          <cell r="D2023">
            <v>216.6</v>
          </cell>
        </row>
        <row r="2024">
          <cell r="A2024">
            <v>43492</v>
          </cell>
          <cell r="B2024" t="str">
            <v xml:space="preserve">EPI - FAMILIA SOLDADOR - HORISTA (ENCARGOS COMPLEMENTARES - COLETADO CAIXA)                                                                                                                                                                                                                                                                                                                                                                                                                               </v>
          </cell>
          <cell r="C2024" t="str">
            <v xml:space="preserve">H     </v>
          </cell>
          <cell r="D2024">
            <v>1.58</v>
          </cell>
        </row>
        <row r="2025">
          <cell r="A2025">
            <v>43504</v>
          </cell>
          <cell r="B2025" t="str">
            <v xml:space="preserve">EPI - FAMILIA SOLDADOR - MENSALISTA (ENCARGOS COMPLEMENTARES - COLETADO CAIXA)                                                                                                                                                                                                                                                                                                                                                                                                                            </v>
          </cell>
          <cell r="C2025" t="str">
            <v xml:space="preserve">MES   </v>
          </cell>
          <cell r="D2025">
            <v>297.7</v>
          </cell>
        </row>
        <row r="2026">
          <cell r="A2026">
            <v>43493</v>
          </cell>
          <cell r="B2026" t="str">
            <v xml:space="preserve">EPI - FAMILIA TOPOGRAFO - HORISTA (ENCARGOS COMPLEMENTARES - COLETADO CAIXA)                                                                                                                                                                                                                                                                                                                                                                                                                              </v>
          </cell>
          <cell r="C2026" t="str">
            <v xml:space="preserve">H     </v>
          </cell>
          <cell r="D2026">
            <v>0.62</v>
          </cell>
        </row>
        <row r="2027">
          <cell r="A2027">
            <v>43505</v>
          </cell>
          <cell r="B2027" t="str">
            <v xml:space="preserve">EPI - FAMILIA TOPOGRAFO - MENSALISTA (ENCARGOS COMPLEMENTARES - COLETADO CAIXA)                                                                                                                                                                                                                                                                                                                                                                                                                           </v>
          </cell>
          <cell r="C2027" t="str">
            <v xml:space="preserve">MES   </v>
          </cell>
          <cell r="D2027">
            <v>117.12</v>
          </cell>
        </row>
        <row r="2028">
          <cell r="A2028">
            <v>37774</v>
          </cell>
          <cell r="B2028" t="str">
            <v xml:space="preserve">EQUIPAMENTO DE LIMPEZA COMBINADO (VACUO/ALTA PRESSAO) 95% VACUO, TANQUE 7000 L, BOMBA 140 KGF/CM2 66 L/MIN COM MOTOR INDEPENDENTE A DIESEL DE 60 CV (INCLUI MONTAGEM, NAO INCLUI CAMINHAO)                                                                                                                                                                                                                                                                                                                </v>
          </cell>
          <cell r="C2028" t="str">
            <v xml:space="preserve">UN    </v>
          </cell>
          <cell r="D2028">
            <v>488497.63</v>
          </cell>
        </row>
        <row r="2029">
          <cell r="A2029">
            <v>38630</v>
          </cell>
          <cell r="B2029" t="str">
            <v xml:space="preserve">EQUIPAMENTO PARA DEMARCACAO DE FAIXAS DE TRAFEGO A FRIO, A SER MONTADO SOBRE CAMINHAO DE PBT MINIMO DE 9 T E DISTANCIA MINIMA ENTRE EIXOS DE 4,3 M, CAPACIDADE PARA 800 L DE TINTA (INCLUI MONTAGEM, NAO INCLUI CAMINHAO)                                                                                                                                                                                                                                                                                 </v>
          </cell>
          <cell r="C2029" t="str">
            <v xml:space="preserve">UN    </v>
          </cell>
          <cell r="D2029">
            <v>1714257.81</v>
          </cell>
        </row>
        <row r="2030">
          <cell r="A2030">
            <v>38629</v>
          </cell>
          <cell r="B2030" t="str">
            <v xml:space="preserve">EQUIPAMENTO PARA DEMARCACAO DE FAIXAS DE TRAFEGO A QUENTE, A SER MONTADO SOBRE CAMINHAO DE PBT MINIMO DE 17 T E DISTANCIA MINIMA ENTRE EIXOS DE 5,2 M, CAPACIDADE PARA 1.000 KG DE MATERIAL TERMOPLASTICO (INCLUI MONTAGEM, NAO INCLUI CAMINHAO E NEM COMPRESSOR DE AR)                                                                                                                                                                                                                                   </v>
          </cell>
          <cell r="C2030" t="str">
            <v xml:space="preserve">UN    </v>
          </cell>
          <cell r="D2030">
            <v>2551757.81</v>
          </cell>
        </row>
        <row r="2031">
          <cell r="A2031">
            <v>38476</v>
          </cell>
          <cell r="B2031" t="str">
            <v xml:space="preserve">ESCADA DUPLA DE ABRIR EM ALUMINIO, MODELO PINTOR, 8 DEGRAUS                                                                                                                                                                                                                                                                                                                                                                                                                                               </v>
          </cell>
          <cell r="C2031" t="str">
            <v xml:space="preserve">UN    </v>
          </cell>
          <cell r="D2031">
            <v>394.71</v>
          </cell>
        </row>
        <row r="2032">
          <cell r="A2032">
            <v>38477</v>
          </cell>
          <cell r="B2032" t="str">
            <v xml:space="preserve">ESCADA EXTENSIVEL EM ALUMINIO COM 6,00 M ESTENDIDA                                                                                                                                                                                                                                                                                                                                                                                                                                                        </v>
          </cell>
          <cell r="C2032" t="str">
            <v xml:space="preserve">UN    </v>
          </cell>
          <cell r="D2032">
            <v>1117.82</v>
          </cell>
        </row>
        <row r="2033">
          <cell r="A2033">
            <v>40635</v>
          </cell>
          <cell r="B2033" t="str">
            <v xml:space="preserve">ESCAVADEIRA HIDRAULICA SOBRE ESTEIRA, COM GARRA GIRATORIA DE MANDIBULAS, PESO OPERACIONAL ENTRE 22,00 E 25,50 TON, POTENCIA LIQUIDA ENTRE 150 E 160 HP                                                                                                                                                                                                                                                                                                                                                    </v>
          </cell>
          <cell r="C2033" t="str">
            <v xml:space="preserve">UN    </v>
          </cell>
          <cell r="D2033">
            <v>984925.2</v>
          </cell>
        </row>
        <row r="2034">
          <cell r="A2034">
            <v>36483</v>
          </cell>
          <cell r="B2034" t="str">
            <v xml:space="preserve">ESCAVADEIRA HIDRAULICA SOBRE ESTEIRAS CACAMBA 0,40 A 1,20 M3, PESO OPERACIONAL 21,19 T, POTENCIA LIQUIDA 173 HP                                                                                                                                                                                                                                                                                                                                                                                           </v>
          </cell>
          <cell r="C2034" t="str">
            <v xml:space="preserve">UN    </v>
          </cell>
          <cell r="D2034">
            <v>892500</v>
          </cell>
        </row>
        <row r="2035">
          <cell r="A2035">
            <v>14525</v>
          </cell>
          <cell r="B2035" t="str">
            <v xml:space="preserve">ESCAVADEIRA HIDRAULICA SOBRE ESTEIRAS COM CACAMBA DE 1,20 M3, PESO OPERACIONAL 21 T, POTENCIA BRUTA 155 HP                                                                                                                                                                                                                                                                                                                                                                                                </v>
          </cell>
          <cell r="C2035" t="str">
            <v xml:space="preserve">UN    </v>
          </cell>
          <cell r="D2035">
            <v>934500</v>
          </cell>
        </row>
        <row r="2036">
          <cell r="A2036">
            <v>36482</v>
          </cell>
          <cell r="B2036" t="str">
            <v xml:space="preserve">ESCAVADEIRA HIDRAULICA SOBRE ESTEIRAS, CACAMBA  0,80 M3, PESO OPERACIONAL 17,8 T, POTENCIA LIQUIDA 110 HP                                                                                                                                                                                                                                                                                                                                                                                                 </v>
          </cell>
          <cell r="C2036" t="str">
            <v xml:space="preserve">UN    </v>
          </cell>
          <cell r="D2036">
            <v>801463.9</v>
          </cell>
        </row>
        <row r="2037">
          <cell r="A2037">
            <v>36408</v>
          </cell>
          <cell r="B2037" t="str">
            <v xml:space="preserve">ESCAVADEIRA HIDRAULICA SOBRE ESTEIRAS, CACAMBA 0,4 A 1,70 M3, PESO OPERACIONAL 23,2 T, POTENCIA BRUTA 183 HP                                                                                                                                                                                                                                                                                                                                                                                              </v>
          </cell>
          <cell r="C2037" t="str">
            <v xml:space="preserve">UN    </v>
          </cell>
          <cell r="D2037">
            <v>957600</v>
          </cell>
        </row>
        <row r="2038">
          <cell r="A2038">
            <v>2723</v>
          </cell>
          <cell r="B2038" t="str">
            <v xml:space="preserve">ESCAVADEIRA HIDRAULICA SOBRE ESTEIRAS, CACAMBA 0,62M3, PESO OPERACIONAL 12,61T, POTENCIA LIQUIDA 95HP                                                                                                                                                                                                                                                                                                                                                                                                     </v>
          </cell>
          <cell r="C2038" t="str">
            <v xml:space="preserve">UN    </v>
          </cell>
          <cell r="D2038">
            <v>735000</v>
          </cell>
        </row>
        <row r="2039">
          <cell r="A2039">
            <v>36481</v>
          </cell>
          <cell r="B2039" t="str">
            <v xml:space="preserve">ESCAVADEIRA HIDRAULICA SOBRE ESTEIRAS, CACAMBA 0,80 A 1,30 M3, PESO OPERACIONAL 22,18 T, POTENCIA LIQUIDA 170 HP                                                                                                                                                                                                                                                                                                                                                                                          </v>
          </cell>
          <cell r="C2039" t="str">
            <v xml:space="preserve">UN    </v>
          </cell>
          <cell r="D2039">
            <v>876750</v>
          </cell>
        </row>
        <row r="2040">
          <cell r="A2040">
            <v>10685</v>
          </cell>
          <cell r="B2040" t="str">
            <v xml:space="preserve">ESCAVADEIRA HIDRAULICA SOBRE ESTEIRAS, CACAMBA 0,80M3, PESO OPERACIONAL 17T, POTENCIA BRUTA 111HP                                                                                                                                                                                                                                                                                                                                                                                                         </v>
          </cell>
          <cell r="C2040" t="str">
            <v xml:space="preserve">UN    </v>
          </cell>
          <cell r="D2040">
            <v>840000</v>
          </cell>
        </row>
        <row r="2041">
          <cell r="A2041">
            <v>40636</v>
          </cell>
          <cell r="B2041" t="str">
            <v xml:space="preserve">ESCAVADEIRA HIDRAULICA SOBRE ESTEIRAS, CAPACIDADE DA CACAMBA ENTRE 1,20 E 1,50 M3, PESO OPERACIONAL ENTRE 20,00 E 22,00 TON, POTENCIA LIQUIDA ENTRE 150 E 155 HP, EQUIPADA COM CLAMSHELL                                                                                                                                                                                                                                                                                                                  </v>
          </cell>
          <cell r="C2041" t="str">
            <v xml:space="preserve">UN    </v>
          </cell>
          <cell r="D2041">
            <v>948175.2</v>
          </cell>
        </row>
        <row r="2042">
          <cell r="A2042">
            <v>4111</v>
          </cell>
          <cell r="B2042" t="str">
            <v xml:space="preserve">ESCORA PRE-MOLDADA EM CONCRETO, *10 X 10* CM, H = 2,30M                                                                                                                                                                                                                                                                                                                                                                                                                                                   </v>
          </cell>
          <cell r="C2042" t="str">
            <v xml:space="preserve">UN    </v>
          </cell>
          <cell r="D2042">
            <v>56.71</v>
          </cell>
        </row>
        <row r="2043">
          <cell r="A2043">
            <v>44538</v>
          </cell>
          <cell r="B2043" t="str">
            <v xml:space="preserve">ESCOVA CIRCULAR EM ACO LATONADO, 6 X 1 " (DIAMETRO X ESPESSURA), FURO DE 1 1/4 ", FIO ONDULADO *0,30*  MM                                                                                                                                                                                                                                                                                                                                                                                                 </v>
          </cell>
          <cell r="C2043" t="str">
            <v xml:space="preserve">UN    </v>
          </cell>
          <cell r="D2043">
            <v>77.75</v>
          </cell>
        </row>
        <row r="2044">
          <cell r="A2044">
            <v>12</v>
          </cell>
          <cell r="B2044" t="str">
            <v xml:space="preserve">ESCOVA DE ACO, COM CABO, *4  X 15* FILEIRAS DE CERDAS                                                                                                                                                                                                                                                                                                                                                                                                                                                     </v>
          </cell>
          <cell r="C2044" t="str">
            <v xml:space="preserve">UN    </v>
          </cell>
          <cell r="D2044">
            <v>18.989999999999998</v>
          </cell>
        </row>
        <row r="2045">
          <cell r="A2045">
            <v>37554</v>
          </cell>
          <cell r="B2045" t="str">
            <v xml:space="preserve">ESGUICHO JATO REGULAVEL, TIPO ELKHART, ENGATE RAPIDO 1 1/2", PARA COMBATE A INCENDIO                                                                                                                                                                                                                                                                                                                                                                                                                      </v>
          </cell>
          <cell r="C2045" t="str">
            <v xml:space="preserve">UN    </v>
          </cell>
          <cell r="D2045">
            <v>184.91</v>
          </cell>
        </row>
        <row r="2046">
          <cell r="A2046">
            <v>37555</v>
          </cell>
          <cell r="B2046" t="str">
            <v xml:space="preserve">ESGUICHO JATO REGULAVEL, TIPO ELKHART, ENGATE RAPIDO 2 1/2", PARA COMBATE A INCENDIO                                                                                                                                                                                                                                                                                                                                                                                                                      </v>
          </cell>
          <cell r="C2046" t="str">
            <v xml:space="preserve">UN    </v>
          </cell>
          <cell r="D2046">
            <v>224.94</v>
          </cell>
        </row>
        <row r="2047">
          <cell r="A2047">
            <v>10902</v>
          </cell>
          <cell r="B2047" t="str">
            <v xml:space="preserve">ESGUICHO TIPO JATO SOLIDO, EM LATAO, ENGATE RAPIDO 1 1/2" X 13 MM, PARA MANGUEIRA EM INSTALACAO PREDIAL COMBATE A INCENDIO                                                                                                                                                                                                                                                                                                                                                                                </v>
          </cell>
          <cell r="C2047" t="str">
            <v xml:space="preserve">UN    </v>
          </cell>
          <cell r="D2047">
            <v>56.44</v>
          </cell>
        </row>
        <row r="2048">
          <cell r="A2048">
            <v>20965</v>
          </cell>
          <cell r="B2048" t="str">
            <v xml:space="preserve">ESGUICHO TIPO JATO SOLIDO, EM LATAO, ENGATE RAPIDO 1 1/2" X 16 MM, PARA MANGUEIRA EM INSTALACAO PREDIAL COMBATE A INCENDIO                                                                                                                                                                                                                                                                                                                                                                                </v>
          </cell>
          <cell r="C2048" t="str">
            <v xml:space="preserve">UN    </v>
          </cell>
          <cell r="D2048">
            <v>56.97</v>
          </cell>
        </row>
        <row r="2049">
          <cell r="A2049">
            <v>20966</v>
          </cell>
          <cell r="B2049" t="str">
            <v xml:space="preserve">ESGUICHO TIPO JATO SOLIDO, EM LATAO, ENGATE RAPIDO 1 1/2" X 19 MM, PARA MANGUEIRA EM INSTALACAO PREDIAL COMBATE A INCENDIO                                                                                                                                                                                                                                                                                                                                                                                </v>
          </cell>
          <cell r="C2049" t="str">
            <v xml:space="preserve">UN    </v>
          </cell>
          <cell r="D2049">
            <v>61.34</v>
          </cell>
        </row>
        <row r="2050">
          <cell r="A2050">
            <v>10903</v>
          </cell>
          <cell r="B2050" t="str">
            <v xml:space="preserve">ESGUICHO TIPO JATO SOLIDO, EM LATAO, ENGATE RAPIDO 2 1/2" X 13 MM, PARA MANGUEIRA EM INSTALACAO PREDIAL COMBATE A INCENDIO                                                                                                                                                                                                                                                                                                                                                                                </v>
          </cell>
          <cell r="C2050" t="str">
            <v xml:space="preserve">UN    </v>
          </cell>
          <cell r="D2050">
            <v>92.97</v>
          </cell>
        </row>
        <row r="2051">
          <cell r="A2051">
            <v>20967</v>
          </cell>
          <cell r="B2051" t="str">
            <v xml:space="preserve">ESGUICHO TIPO JATO SOLIDO, EM LATAO, ENGATE RAPIDO 2 1/2" X 16 MM, PARA MANGUEIRA EM INSTALACAO PREDIAL COMBATE A INCENDIO                                                                                                                                                                                                                                                                                                                                                                                </v>
          </cell>
          <cell r="C2051" t="str">
            <v xml:space="preserve">UN    </v>
          </cell>
          <cell r="D2051">
            <v>92.97</v>
          </cell>
        </row>
        <row r="2052">
          <cell r="A2052">
            <v>20968</v>
          </cell>
          <cell r="B2052" t="str">
            <v xml:space="preserve">ESGUICHO TIPO JATO SOLIDO, EM LATAO, ENGATE RAPIDO 2 1/2" X 19 MM, PARA MANGUEIRA EM INSTALACAO PREDIAL COMBATE A INCENDIO                                                                                                                                                                                                                                                                                                                                                                                </v>
          </cell>
          <cell r="C2052" t="str">
            <v xml:space="preserve">UN    </v>
          </cell>
          <cell r="D2052">
            <v>101.97</v>
          </cell>
        </row>
        <row r="2053">
          <cell r="A2053">
            <v>11359</v>
          </cell>
          <cell r="B2053" t="str">
            <v xml:space="preserve">ESMERILHADEIRA ANGULAR ELETRICA, DIAMETRO DO DISCO 7 '' (180 MM), ROTACAO 8500 RPM, POTENCIA 2400 W                                                                                                                                                                                                                                                                                                                                                                                                       </v>
          </cell>
          <cell r="C2053" t="str">
            <v xml:space="preserve">UN    </v>
          </cell>
          <cell r="D2053">
            <v>1065</v>
          </cell>
        </row>
        <row r="2054">
          <cell r="A2054">
            <v>39017</v>
          </cell>
          <cell r="B2054" t="str">
            <v xml:space="preserve">ESPACADOR / DISTANCIADOR CIRCULAR COM ENTRADA LATERAL, EM PLASTICO, PARA VERGALHAO *4,2 A 12,5* MM, COBRIMENTO 20 MM                                                                                                                                                                                                                                                                                                                                                                                      </v>
          </cell>
          <cell r="C2054" t="str">
            <v xml:space="preserve">UN    </v>
          </cell>
          <cell r="D2054">
            <v>0.22</v>
          </cell>
        </row>
        <row r="2055">
          <cell r="A2055">
            <v>39315</v>
          </cell>
          <cell r="B2055" t="str">
            <v xml:space="preserve">ESPACADOR / DISTANCIADOR TIPO GARRA DUPLA, EM PLASTICO, COBRIMENTO *20* MM, PARA FERRAGENS DE LAJES E FUNDO DE VIGAS                                                                                                                                                                                                                                                                                                                                                                                      </v>
          </cell>
          <cell r="C2055" t="str">
            <v xml:space="preserve">UN    </v>
          </cell>
          <cell r="D2055">
            <v>0.35</v>
          </cell>
        </row>
        <row r="2056">
          <cell r="A2056">
            <v>39016</v>
          </cell>
          <cell r="B2056" t="str">
            <v xml:space="preserve">ESPACADOR / DISTANCIADOR TIPO PINO EM PLASTICO, PARA VERGALHAO ATE 10 MM, PARA APOIO DE ARMADURA                                                                                                                                                                                                                                                                                                                                                                                                          </v>
          </cell>
          <cell r="C2056" t="str">
            <v xml:space="preserve">UN    </v>
          </cell>
          <cell r="D2056">
            <v>0.36</v>
          </cell>
        </row>
        <row r="2057">
          <cell r="A2057">
            <v>40432</v>
          </cell>
          <cell r="B2057" t="str">
            <v xml:space="preserve">ESPACADOR / SEPARADOR DE BARRA , METALICO, TIPO CARAMBOLA, PARA TIRANTES, 25 X 84 MM                                                                                                                                                                                                                                                                                                                                                                                                                      </v>
          </cell>
          <cell r="C2057" t="str">
            <v xml:space="preserve">UN    </v>
          </cell>
          <cell r="D2057">
            <v>2.77</v>
          </cell>
        </row>
        <row r="2058">
          <cell r="A2058">
            <v>39481</v>
          </cell>
          <cell r="B2058" t="str">
            <v xml:space="preserve">ESPACADOR OU DISTANCIADOR, EM PLASTICO, TIPO APOIO DE CORDOALHA (CARANGUEJO), PARA ARMADURA NEGATIVA E PROTENSAO, COBRIMENTO 50 MM                                                                                                                                                                                                                                                                                                                                                                        </v>
          </cell>
          <cell r="C2058" t="str">
            <v xml:space="preserve">UN    </v>
          </cell>
          <cell r="D2058">
            <v>1.74</v>
          </cell>
        </row>
        <row r="2059">
          <cell r="A2059">
            <v>40433</v>
          </cell>
          <cell r="B2059" t="str">
            <v xml:space="preserve">ESPACADOR/SEPARADOR DE CORDOALHA TIPO DISCO 12 FUROS DE 14 MM, PARA TIRANTES                                                                                                                                                                                                                                                                                                                                                                                                                              </v>
          </cell>
          <cell r="C2059" t="str">
            <v xml:space="preserve">UN    </v>
          </cell>
          <cell r="D2059">
            <v>1.53</v>
          </cell>
        </row>
        <row r="2060">
          <cell r="A2060">
            <v>20219</v>
          </cell>
          <cell r="B2060" t="str">
            <v xml:space="preserve">ESPARGIDOR DE ASFALTO PRESSURIZADO, REBOCAVEL, TANQUE DE 2500 L, PNEUMATICO,  COM MOTOR A GASOLINA 3,4HP                                                                                                                                                                                                                                                                                                                                                                                                  </v>
          </cell>
          <cell r="C2060" t="str">
            <v xml:space="preserve">UN    </v>
          </cell>
          <cell r="D2060">
            <v>125500</v>
          </cell>
        </row>
        <row r="2061">
          <cell r="A2061">
            <v>36484</v>
          </cell>
          <cell r="B2061" t="str">
            <v xml:space="preserve">ESPARGIDOR DE ASFALTO PRESSURIZADO, TANQUE 6 M3 COM ISOLACAO TERMICA, AQUECIDO COM 2 MACARICOS, COM BARRA ESPARGIDORA 3,60 M, A SER MONTADO SOBRE CAMINHAO                                                                                                                                                                                                                                                                                                                                                </v>
          </cell>
          <cell r="C2061" t="str">
            <v xml:space="preserve">UN    </v>
          </cell>
          <cell r="D2061">
            <v>266413.64</v>
          </cell>
        </row>
        <row r="2062">
          <cell r="A2062">
            <v>38367</v>
          </cell>
          <cell r="B2062" t="str">
            <v xml:space="preserve">ESPATULA DE ACO INOX COM CABO DE MADEIRA, LARGURA 8 CM                                                                                                                                                                                                                                                                                                                                                                                                                                                    </v>
          </cell>
          <cell r="C2062" t="str">
            <v xml:space="preserve">UN    </v>
          </cell>
          <cell r="D2062">
            <v>21.21</v>
          </cell>
        </row>
        <row r="2063">
          <cell r="A2063">
            <v>38368</v>
          </cell>
          <cell r="B2063" t="str">
            <v xml:space="preserve">ESPATULA DE PLASTICO LISA, LARGURA 10 CM                                                                                                                                                                                                                                                                                                                                                                                                                                                                  </v>
          </cell>
          <cell r="C2063" t="str">
            <v xml:space="preserve">UN    </v>
          </cell>
          <cell r="D2063">
            <v>9.35</v>
          </cell>
        </row>
        <row r="2064">
          <cell r="A2064">
            <v>38091</v>
          </cell>
          <cell r="B2064" t="str">
            <v xml:space="preserve">ESPELHO / PLACA CEGA 4" X 2", PARA INSTALACAO DE TOMADAS E INTERRUPTORES                                                                                                                                                                                                                                                                                                                                                                                                                                  </v>
          </cell>
          <cell r="C2064" t="str">
            <v xml:space="preserve">UN    </v>
          </cell>
          <cell r="D2064">
            <v>2.11</v>
          </cell>
        </row>
        <row r="2065">
          <cell r="A2065">
            <v>38095</v>
          </cell>
          <cell r="B2065" t="str">
            <v xml:space="preserve">ESPELHO / PLACA CEGA 4" X 4", PARA INSTALACAO DE TOMADAS E INTERRUPTORES                                                                                                                                                                                                                                                                                                                                                                                                                                  </v>
          </cell>
          <cell r="C2065" t="str">
            <v xml:space="preserve">UN    </v>
          </cell>
          <cell r="D2065">
            <v>4.46</v>
          </cell>
        </row>
        <row r="2066">
          <cell r="A2066">
            <v>38092</v>
          </cell>
          <cell r="B2066" t="str">
            <v xml:space="preserve">ESPELHO / PLACA DE 1 POSTO 4" X 2", PARA INSTALACAO DE TOMADAS E INTERRUPTORES                                                                                                                                                                                                                                                                                                                                                                                                                            </v>
          </cell>
          <cell r="C2066" t="str">
            <v xml:space="preserve">UN    </v>
          </cell>
          <cell r="D2066">
            <v>2</v>
          </cell>
        </row>
        <row r="2067">
          <cell r="A2067">
            <v>38093</v>
          </cell>
          <cell r="B2067" t="str">
            <v xml:space="preserve">ESPELHO / PLACA DE 2 POSTOS 4" X 2", PARA INSTALACAO DE TOMADAS E INTERRUPTORES                                                                                                                                                                                                                                                                                                                                                                                                                           </v>
          </cell>
          <cell r="C2067" t="str">
            <v xml:space="preserve">UN    </v>
          </cell>
          <cell r="D2067">
            <v>2.0699999999999998</v>
          </cell>
        </row>
        <row r="2068">
          <cell r="A2068">
            <v>38096</v>
          </cell>
          <cell r="B2068" t="str">
            <v xml:space="preserve">ESPELHO / PLACA DE 2 POSTOS 4" X 4", PARA INSTALACAO DE TOMADAS E INTERRUPTORES                                                                                                                                                                                                                                                                                                                                                                                                                           </v>
          </cell>
          <cell r="C2068" t="str">
            <v xml:space="preserve">UN    </v>
          </cell>
          <cell r="D2068">
            <v>4.8</v>
          </cell>
        </row>
        <row r="2069">
          <cell r="A2069">
            <v>38094</v>
          </cell>
          <cell r="B2069" t="str">
            <v xml:space="preserve">ESPELHO / PLACA DE 3 POSTOS 4" X 2", PARA INSTALACAO DE TOMADAS E INTERRUPTORES                                                                                                                                                                                                                                                                                                                                                                                                                           </v>
          </cell>
          <cell r="C2069" t="str">
            <v xml:space="preserve">UN    </v>
          </cell>
          <cell r="D2069">
            <v>2.5299999999999998</v>
          </cell>
        </row>
        <row r="2070">
          <cell r="A2070">
            <v>38097</v>
          </cell>
          <cell r="B2070" t="str">
            <v xml:space="preserve">ESPELHO / PLACA DE 4 POSTOS 4" X 4", PARA INSTALACAO DE TOMADAS E INTERRUPTORES                                                                                                                                                                                                                                                                                                                                                                                                                           </v>
          </cell>
          <cell r="C2070" t="str">
            <v xml:space="preserve">UN    </v>
          </cell>
          <cell r="D2070">
            <v>5.15</v>
          </cell>
        </row>
        <row r="2071">
          <cell r="A2071">
            <v>38098</v>
          </cell>
          <cell r="B2071" t="str">
            <v xml:space="preserve">ESPELHO / PLACA DE 6 POSTOS 4" X 4", PARA INSTALACAO DE TOMADAS E INTERRUPTORES                                                                                                                                                                                                                                                                                                                                                                                                                           </v>
          </cell>
          <cell r="C2071" t="str">
            <v xml:space="preserve">UN    </v>
          </cell>
          <cell r="D2071">
            <v>5.15</v>
          </cell>
        </row>
        <row r="2072">
          <cell r="A2072">
            <v>11186</v>
          </cell>
          <cell r="B2072" t="str">
            <v xml:space="preserve">ESPELHO CRISTAL E = 4 MM                                                                                                                                                                                                                                                                                                                                                                                                                                                                                  </v>
          </cell>
          <cell r="C2072" t="str">
            <v xml:space="preserve">M2    </v>
          </cell>
          <cell r="D2072">
            <v>707.11</v>
          </cell>
        </row>
        <row r="2073">
          <cell r="A2073">
            <v>11558</v>
          </cell>
          <cell r="B2073" t="str">
            <v xml:space="preserve">ESPELHO, RETO OU CURVO, EM LATAO CROMADO, ESPESSURA ATE 6 MM, LARGURA *40*MM, ALTURA *180*MM - PARA FECHADURA DE EMBUTIR                                                                                                                                                                                                                                                                                                                                                                                  </v>
          </cell>
          <cell r="C2073" t="str">
            <v xml:space="preserve">PAR   </v>
          </cell>
          <cell r="D2073">
            <v>16.14</v>
          </cell>
        </row>
        <row r="2074">
          <cell r="A2074">
            <v>11557</v>
          </cell>
          <cell r="B2074" t="str">
            <v xml:space="preserve">ESPELHO, RETO OU CURVO, EM LATAO CROMADO, ESPESSURA MINIMA 6 MM, LARGURA *43*MM, ALTURA *230*MM - PARA FECHADURA DE EMBUTIR                                                                                                                                                                                                                                                                                                                                                                               </v>
          </cell>
          <cell r="C2074" t="str">
            <v xml:space="preserve">PAR   </v>
          </cell>
          <cell r="D2074">
            <v>40.869999999999997</v>
          </cell>
        </row>
        <row r="2075">
          <cell r="A2075">
            <v>2759</v>
          </cell>
          <cell r="B2075" t="str">
            <v xml:space="preserve">ESPOLETA SIMPLES N 8.                                                                                                                                                                                                                                                                                                                                                                                                                                                                                     </v>
          </cell>
          <cell r="C2075" t="str">
            <v xml:space="preserve">UN    </v>
          </cell>
          <cell r="D2075">
            <v>10.18</v>
          </cell>
        </row>
        <row r="2076">
          <cell r="A2076">
            <v>38124</v>
          </cell>
          <cell r="B2076" t="str">
            <v xml:space="preserve">ESPUMA EXPANSIVA DE POLIURETANO, APLICACAO MANUAL - 500 ML                                                                                                                                                                                                                                                                                                                                                                                                                                                </v>
          </cell>
          <cell r="C2076" t="str">
            <v xml:space="preserve">UN    </v>
          </cell>
          <cell r="D2076">
            <v>37.950000000000003</v>
          </cell>
        </row>
        <row r="2077">
          <cell r="A2077">
            <v>38380</v>
          </cell>
          <cell r="B2077" t="str">
            <v xml:space="preserve">ESQUADRO DE ACO 12 " (300 MM), CABO DE ALUMINIO                                                                                                                                                                                                                                                                                                                                                                                                                                                           </v>
          </cell>
          <cell r="C2077" t="str">
            <v xml:space="preserve">UN    </v>
          </cell>
          <cell r="D2077">
            <v>33.69</v>
          </cell>
        </row>
        <row r="2078">
          <cell r="A2078">
            <v>20059</v>
          </cell>
          <cell r="B2078" t="str">
            <v xml:space="preserve">ESQUADRO INTERNO OU EXTERNO PARA CALHA PLUVIAL, PVC, DIAMETRO ENTRE 119 E 170 MM, PARA DRENAGEM PREDIAL                                                                                                                                                                                                                                                                                                                                                                                                   </v>
          </cell>
          <cell r="C2078" t="str">
            <v xml:space="preserve">UN    </v>
          </cell>
          <cell r="D2078">
            <v>19.32</v>
          </cell>
        </row>
        <row r="2079">
          <cell r="A2079">
            <v>42429</v>
          </cell>
          <cell r="B2079" t="str">
            <v xml:space="preserve">ESQUI TRIPLO, EM TUBO DE ACO CARBONO, PINTURA NO PROCESSO ELETROSTATICO - EQUIPAMENTO DE GINASTICA PARA ACADEMIA AO AR LIVRE / ACADEMIA DA TERCEIRA IDADE - ATI                                                                                                                                                                                                                                                                                                                                           </v>
          </cell>
          <cell r="C2079" t="str">
            <v xml:space="preserve">UN    </v>
          </cell>
          <cell r="D2079">
            <v>5916.32</v>
          </cell>
        </row>
        <row r="2080">
          <cell r="A2080">
            <v>39616</v>
          </cell>
          <cell r="B2080" t="str">
            <v xml:space="preserve">ESTABILIZADOR BIVOLT AUTOMATICO, 1000 VA                                                                                                                                                                                                                                                                                                                                                                                                                                                                  </v>
          </cell>
          <cell r="C2080" t="str">
            <v xml:space="preserve">UN    </v>
          </cell>
          <cell r="D2080">
            <v>317.93</v>
          </cell>
        </row>
        <row r="2081">
          <cell r="A2081">
            <v>39618</v>
          </cell>
          <cell r="B2081" t="str">
            <v xml:space="preserve">ESTABILIZADOR BIVOLT AUTOMATICO, 1500 VA                                                                                                                                                                                                                                                                                                                                                                                                                                                                  </v>
          </cell>
          <cell r="C2081" t="str">
            <v xml:space="preserve">UN    </v>
          </cell>
          <cell r="D2081">
            <v>576.66999999999996</v>
          </cell>
        </row>
        <row r="2082">
          <cell r="A2082">
            <v>39619</v>
          </cell>
          <cell r="B2082" t="str">
            <v xml:space="preserve">ESTABILIZADOR BIVOLT AUTOMATICO, 2000 VA                                                                                                                                                                                                                                                                                                                                                                                                                                                                  </v>
          </cell>
          <cell r="C2082" t="str">
            <v xml:space="preserve">UN    </v>
          </cell>
          <cell r="D2082">
            <v>789.8</v>
          </cell>
        </row>
        <row r="2083">
          <cell r="A2083">
            <v>39613</v>
          </cell>
          <cell r="B2083" t="str">
            <v xml:space="preserve">ESTABILIZADOR BIVOLT AUTOMATICO, 300 VA                                                                                                                                                                                                                                                                                                                                                                                                                                                                   </v>
          </cell>
          <cell r="C2083" t="str">
            <v xml:space="preserve">UN    </v>
          </cell>
          <cell r="D2083">
            <v>126.29</v>
          </cell>
        </row>
        <row r="2084">
          <cell r="A2084">
            <v>39614</v>
          </cell>
          <cell r="B2084" t="str">
            <v xml:space="preserve">ESTABILIZADOR BIVOLT AUTOMATICO, 500 VA                                                                                                                                                                                                                                                                                                                                                                                                                                                                   </v>
          </cell>
          <cell r="C2084" t="str">
            <v xml:space="preserve">UN    </v>
          </cell>
          <cell r="D2084">
            <v>184.24</v>
          </cell>
        </row>
        <row r="2085">
          <cell r="A2085">
            <v>38538</v>
          </cell>
          <cell r="B2085" t="str">
            <v xml:space="preserve">ESTACA PRE-MOLDADA MACICA DE CONCRETO VIBRADO ARMADO, PARA CARGA DE 25 T, SECAO QUADRADA DE *16 X 16*, COM ANEL METALICO INCORPORADO A PECA (SOMENTE FORNECIMENTO)                                                                                                                                                                                                                                                                                                                                        </v>
          </cell>
          <cell r="C2085" t="str">
            <v xml:space="preserve">M     </v>
          </cell>
          <cell r="D2085">
            <v>75.319999999999993</v>
          </cell>
        </row>
        <row r="2086">
          <cell r="A2086">
            <v>38539</v>
          </cell>
          <cell r="B2086" t="str">
            <v xml:space="preserve">ESTACA PRE-MOLDADA MACICA DE CONCRETO VIBRADO ARMADO, PARA CARGA DE 50 T, SECAO QUADRADA, COM ANEL METALICO INCORPORADO A PECA (SOMENTE FORNECIMENTO)                                                                                                                                                                                                                                                                                                                                                     </v>
          </cell>
          <cell r="C2086" t="str">
            <v xml:space="preserve">M     </v>
          </cell>
          <cell r="D2086">
            <v>102.42</v>
          </cell>
        </row>
        <row r="2087">
          <cell r="A2087">
            <v>38540</v>
          </cell>
          <cell r="B2087" t="str">
            <v xml:space="preserve">ESTACA PRE-MOLDADA VAZADA DE CONCRETO CENTRIFUGADO, PARA CARGA DE 100 T, SECAO CIRCULAR, COM ANEL METALICO INCORPORADO A PECA (SOMENTE FORNECIMENTO)                                                                                                                                                                                                                                                                                                                                                      </v>
          </cell>
          <cell r="C2087" t="str">
            <v xml:space="preserve">M     </v>
          </cell>
          <cell r="D2087">
            <v>262.49</v>
          </cell>
        </row>
        <row r="2088">
          <cell r="A2088">
            <v>38384</v>
          </cell>
          <cell r="B2088" t="str">
            <v xml:space="preserve">ESTILETE DE METAL, LAMINA 18 MM                                                                                                                                                                                                                                                                                                                                                                                                                                                                           </v>
          </cell>
          <cell r="C2088" t="str">
            <v xml:space="preserve">UN    </v>
          </cell>
          <cell r="D2088">
            <v>24.23</v>
          </cell>
        </row>
        <row r="2089">
          <cell r="A2089">
            <v>13</v>
          </cell>
          <cell r="B2089" t="str">
            <v xml:space="preserve">ESTOPA                                                                                                                                                                                                                                                                                                                                                                                                                                                                                                    </v>
          </cell>
          <cell r="C2089" t="str">
            <v xml:space="preserve">KG    </v>
          </cell>
          <cell r="D2089">
            <v>29.24</v>
          </cell>
        </row>
        <row r="2090">
          <cell r="A2090">
            <v>2762</v>
          </cell>
          <cell r="B2090" t="str">
            <v xml:space="preserve">ESTOPIM SIMPLES                                                                                                                                                                                                                                                                                                                                                                                                                                                                                           </v>
          </cell>
          <cell r="C2090" t="str">
            <v xml:space="preserve">M     </v>
          </cell>
          <cell r="D2090">
            <v>12.72</v>
          </cell>
        </row>
        <row r="2091">
          <cell r="A2091">
            <v>21142</v>
          </cell>
          <cell r="B2091" t="str">
            <v xml:space="preserve">ESTRIBO COM PARAFUSO EM CHAPA DE FERRO FUNDIDO DE 2" X 3/16" X 35 CM, SECAO "U", PARA MADEIRAMENTO DE TELHADO                                                                                                                                                                                                                                                                                                                                                                                             </v>
          </cell>
          <cell r="C2091" t="str">
            <v xml:space="preserve">UN    </v>
          </cell>
          <cell r="D2091">
            <v>32.29</v>
          </cell>
        </row>
        <row r="2092">
          <cell r="A2092">
            <v>4223</v>
          </cell>
          <cell r="B2092" t="str">
            <v xml:space="preserve">ETANOL                                                                                                                                                                                                                                                                                                                                                                                                                                                                                                    </v>
          </cell>
          <cell r="C2092" t="str">
            <v xml:space="preserve">L     </v>
          </cell>
          <cell r="D2092">
            <v>4.87</v>
          </cell>
        </row>
        <row r="2093">
          <cell r="A2093">
            <v>37372</v>
          </cell>
          <cell r="B2093" t="str">
            <v xml:space="preserve">EXAMES - HORISTA (COLETADO CAIXA)                                                                                                                                                                                                                                                                                                                                                                                                                                                                         </v>
          </cell>
          <cell r="C2093" t="str">
            <v xml:space="preserve">H     </v>
          </cell>
          <cell r="D2093">
            <v>0.81</v>
          </cell>
        </row>
        <row r="2094">
          <cell r="A2094">
            <v>40863</v>
          </cell>
          <cell r="B2094" t="str">
            <v xml:space="preserve">EXAMES - MENSALISTA (COLETADO CAIXA)                                                                                                                                                                                                                                                                                                                                                                                                                                                                      </v>
          </cell>
          <cell r="C2094" t="str">
            <v xml:space="preserve">MES   </v>
          </cell>
          <cell r="D2094">
            <v>152.35</v>
          </cell>
        </row>
        <row r="2095">
          <cell r="A2095">
            <v>38475</v>
          </cell>
          <cell r="B2095" t="str">
            <v xml:space="preserve">EXTENSAO DE SOLDA 201 ACETILENO, E = *1,5 A 2,5* MM                                                                                                                                                                                                                                                                                                                                                                                                                                                       </v>
          </cell>
          <cell r="C2095" t="str">
            <v xml:space="preserve">UN    </v>
          </cell>
          <cell r="D2095">
            <v>32.01</v>
          </cell>
        </row>
        <row r="2096">
          <cell r="A2096">
            <v>38474</v>
          </cell>
          <cell r="B2096" t="str">
            <v xml:space="preserve">EXTENSAO DE SOLDA 201 GLP, E = *2,5 A 4,0* MM                                                                                                                                                                                                                                                                                                                                                                                                                                                             </v>
          </cell>
          <cell r="C2096" t="str">
            <v xml:space="preserve">UN    </v>
          </cell>
          <cell r="D2096">
            <v>39.57</v>
          </cell>
        </row>
        <row r="2097">
          <cell r="A2097">
            <v>10886</v>
          </cell>
          <cell r="B2097" t="str">
            <v xml:space="preserve">EXTINTOR DE INCENDIO PORTATIL COM CARGA DE AGUA PRESSURIZADA DE 10 L, CLASSE A                                                                                                                                                                                                                                                                                                                                                                                                                            </v>
          </cell>
          <cell r="C2097" t="str">
            <v xml:space="preserve">UN    </v>
          </cell>
          <cell r="D2097">
            <v>181.75</v>
          </cell>
        </row>
        <row r="2098">
          <cell r="A2098">
            <v>10888</v>
          </cell>
          <cell r="B2098" t="str">
            <v xml:space="preserve">EXTINTOR DE INCENDIO PORTATIL COM CARGA DE GAS CARBONICO CO2 DE 4 KG, CLASSE BC                                                                                                                                                                                                                                                                                                                                                                                                                           </v>
          </cell>
          <cell r="C2098" t="str">
            <v xml:space="preserve">UN    </v>
          </cell>
          <cell r="D2098">
            <v>575.22</v>
          </cell>
        </row>
        <row r="2099">
          <cell r="A2099">
            <v>10889</v>
          </cell>
          <cell r="B2099" t="str">
            <v xml:space="preserve">EXTINTOR DE INCENDIO PORTATIL COM CARGA DE GAS CARBONICO CO2 DE 6 KG, CLASSE BC                                                                                                                                                                                                                                                                                                                                                                                                                           </v>
          </cell>
          <cell r="C2099" t="str">
            <v xml:space="preserve">UN    </v>
          </cell>
          <cell r="D2099">
            <v>623.16</v>
          </cell>
        </row>
        <row r="2100">
          <cell r="A2100">
            <v>10890</v>
          </cell>
          <cell r="B2100" t="str">
            <v xml:space="preserve">EXTINTOR DE INCENDIO PORTATIL COM CARGA DE PO QUIMICO SECO (PQS) DE 12 KG, CLASSE BC                                                                                                                                                                                                                                                                                                                                                                                                                      </v>
          </cell>
          <cell r="C2100" t="str">
            <v xml:space="preserve">UN    </v>
          </cell>
          <cell r="D2100">
            <v>287.61</v>
          </cell>
        </row>
        <row r="2101">
          <cell r="A2101">
            <v>10891</v>
          </cell>
          <cell r="B2101" t="str">
            <v xml:space="preserve">EXTINTOR DE INCENDIO PORTATIL COM CARGA DE PO QUIMICO SECO (PQS) DE 4 KG, CLASSE BC                                                                                                                                                                                                                                                                                                                                                                                                                       </v>
          </cell>
          <cell r="C2101" t="str">
            <v xml:space="preserve">UN    </v>
          </cell>
          <cell r="D2101">
            <v>175.76</v>
          </cell>
        </row>
        <row r="2102">
          <cell r="A2102">
            <v>10892</v>
          </cell>
          <cell r="B2102" t="str">
            <v xml:space="preserve">EXTINTOR DE INCENDIO PORTATIL COM CARGA DE PO QUIMICO SECO (PQS) DE 6 KG, CLASSE BC                                                                                                                                                                                                                                                                                                                                                                                                                       </v>
          </cell>
          <cell r="C2102" t="str">
            <v xml:space="preserve">UN    </v>
          </cell>
          <cell r="D2102">
            <v>207.72</v>
          </cell>
        </row>
        <row r="2103">
          <cell r="A2103">
            <v>20977</v>
          </cell>
          <cell r="B2103" t="str">
            <v xml:space="preserve">EXTINTOR DE INCENDIO PORTATIL COM CARGA DE PO QUIMICO SECO (PQS) DE 8 KG, CLASSE BC                                                                                                                                                                                                                                                                                                                                                                                                                       </v>
          </cell>
          <cell r="C2103" t="str">
            <v xml:space="preserve">UN    </v>
          </cell>
          <cell r="D2103">
            <v>247.66</v>
          </cell>
        </row>
        <row r="2104">
          <cell r="A2104">
            <v>3073</v>
          </cell>
          <cell r="B2104" t="str">
            <v xml:space="preserve">EXTREMIDADE PVC PBA, BF, JE, DN 100/ DE 110 MM (NBR 10351)                                                                                                                                                                                                                                                                                                                                                                                                                                                </v>
          </cell>
          <cell r="C2104" t="str">
            <v xml:space="preserve">UN    </v>
          </cell>
          <cell r="D2104">
            <v>244</v>
          </cell>
        </row>
        <row r="2105">
          <cell r="A2105">
            <v>3068</v>
          </cell>
          <cell r="B2105" t="str">
            <v xml:space="preserve">EXTREMIDADE PVC PBA, BF, JE, DN 50 / DE 60 MM (NBR 10351)                                                                                                                                                                                                                                                                                                                                                                                                                                                 </v>
          </cell>
          <cell r="C2105" t="str">
            <v xml:space="preserve">UN    </v>
          </cell>
          <cell r="D2105">
            <v>48.78</v>
          </cell>
        </row>
        <row r="2106">
          <cell r="A2106">
            <v>3074</v>
          </cell>
          <cell r="B2106" t="str">
            <v xml:space="preserve">EXTREMIDADE PVC PBA, BF, JE, DN 75/ DE 85 MM (NBR 10351)                                                                                                                                                                                                                                                                                                                                                                                                                                                  </v>
          </cell>
          <cell r="C2106" t="str">
            <v xml:space="preserve">UN    </v>
          </cell>
          <cell r="D2106">
            <v>154.04</v>
          </cell>
        </row>
        <row r="2107">
          <cell r="A2107">
            <v>3076</v>
          </cell>
          <cell r="B2107" t="str">
            <v xml:space="preserve">EXTREMIDADE PVC PBA, PF, JE, DN 100 / DE 110 MM (NBR 10351)                                                                                                                                                                                                                                                                                                                                                                                                                                               </v>
          </cell>
          <cell r="C2107" t="str">
            <v xml:space="preserve">UN    </v>
          </cell>
          <cell r="D2107">
            <v>200.6</v>
          </cell>
        </row>
        <row r="2108">
          <cell r="A2108">
            <v>3072</v>
          </cell>
          <cell r="B2108" t="str">
            <v xml:space="preserve">EXTREMIDADE PVC PBA, PF, JE, DN 50/ DE 60 MM (NBR 10351)                                                                                                                                                                                                                                                                                                                                                                                                                                                  </v>
          </cell>
          <cell r="C2108" t="str">
            <v xml:space="preserve">UN    </v>
          </cell>
          <cell r="D2108">
            <v>50.53</v>
          </cell>
        </row>
        <row r="2109">
          <cell r="A2109">
            <v>3075</v>
          </cell>
          <cell r="B2109" t="str">
            <v xml:space="preserve">EXTREMIDADE PVC PBA, PF, JE, DN 75 / DE 85 MM (NBR 10351)                                                                                                                                                                                                                                                                                                                                                                                                                                                 </v>
          </cell>
          <cell r="C2109" t="str">
            <v xml:space="preserve">UN    </v>
          </cell>
          <cell r="D2109">
            <v>126.76</v>
          </cell>
        </row>
        <row r="2110">
          <cell r="A2110">
            <v>10780</v>
          </cell>
          <cell r="B2110" t="str">
            <v xml:space="preserve">EXTREMIDADE/TUBETE PARA HIDROMETRO PVC, COM ROSCA, CURTA, COM BUCHA LATAO, 1/2"                                                                                                                                                                                                                                                                                                                                                                                                                           </v>
          </cell>
          <cell r="C2110" t="str">
            <v xml:space="preserve">UN    </v>
          </cell>
          <cell r="D2110">
            <v>10.71</v>
          </cell>
        </row>
        <row r="2111">
          <cell r="A2111">
            <v>10781</v>
          </cell>
          <cell r="B2111" t="str">
            <v xml:space="preserve">EXTREMIDADE/TUBETE PARA HIDROMETRO PVC, COM ROSCA, CURTA, COM BUCHA LATAO, 3/4"                                                                                                                                                                                                                                                                                                                                                                                                                           </v>
          </cell>
          <cell r="C2111" t="str">
            <v xml:space="preserve">UN    </v>
          </cell>
          <cell r="D2111">
            <v>17.190000000000001</v>
          </cell>
        </row>
        <row r="2112">
          <cell r="A2112">
            <v>20106</v>
          </cell>
          <cell r="B2112" t="str">
            <v xml:space="preserve">EXTREMIDADE/TUBETE PARA HIDROMETRO PVC, COM ROSCA, CURTA, SEM BUCHA LATAO, 1/2"                                                                                                                                                                                                                                                                                                                                                                                                                           </v>
          </cell>
          <cell r="C2112" t="str">
            <v xml:space="preserve">UN    </v>
          </cell>
          <cell r="D2112">
            <v>5.66</v>
          </cell>
        </row>
        <row r="2113">
          <cell r="A2113">
            <v>20107</v>
          </cell>
          <cell r="B2113" t="str">
            <v xml:space="preserve">EXTREMIDADE/TUBETE PARA HIDROMETRO PVC, COM ROSCA, CURTA, SEM BUCHA LATAO, 3/4"                                                                                                                                                                                                                                                                                                                                                                                                                           </v>
          </cell>
          <cell r="C2113" t="str">
            <v xml:space="preserve">UN    </v>
          </cell>
          <cell r="D2113">
            <v>6.49</v>
          </cell>
        </row>
        <row r="2114">
          <cell r="A2114">
            <v>20108</v>
          </cell>
          <cell r="B2114" t="str">
            <v xml:space="preserve">EXTREMIDADE/TUBETE PARA HIDROMETRO PVC, COM ROSCA, LONGA, SEM BUCHA LATAO, 1/2"                                                                                                                                                                                                                                                                                                                                                                                                                           </v>
          </cell>
          <cell r="C2114" t="str">
            <v xml:space="preserve">UN    </v>
          </cell>
          <cell r="D2114">
            <v>8.57</v>
          </cell>
        </row>
        <row r="2115">
          <cell r="A2115">
            <v>20109</v>
          </cell>
          <cell r="B2115" t="str">
            <v xml:space="preserve">EXTREMIDADE/TUBETE PARA HIDROMETRO PVC, COM ROSCA, LONGA, SEM BUCHA LATAO, 3/4"                                                                                                                                                                                                                                                                                                                                                                                                                           </v>
          </cell>
          <cell r="C2115" t="str">
            <v xml:space="preserve">UN    </v>
          </cell>
          <cell r="D2115">
            <v>10.71</v>
          </cell>
        </row>
        <row r="2116">
          <cell r="A2116">
            <v>43612</v>
          </cell>
          <cell r="B2116" t="str">
            <v xml:space="preserve">FECHADRUA BICO DE PAPAGAIO PARA PORTA DE CORRER EXTERNA, EM ACO INOX COM ACABAMENTO CROMADO, MAQUINA COM 45 MM, INCLUINDO CHAVE TIPO CILINDRO                                                                                                                                                                                                                                                                                                                                                             </v>
          </cell>
          <cell r="C2116" t="str">
            <v xml:space="preserve">CJ    </v>
          </cell>
          <cell r="D2116">
            <v>101.9</v>
          </cell>
        </row>
        <row r="2117">
          <cell r="A2117">
            <v>43613</v>
          </cell>
          <cell r="B2117" t="str">
            <v xml:space="preserve">FECHADRUA BICO DE PAPAGAIO PARA PORTA DE CORRER INTERNA, EM ACO INOX COM ACABAMENTO CROMADO, MAQUINA COM 45 MM, INCLUINDO CHAVE TIPO BIPARTIDA                                                                                                                                                                                                                                                                                                                                                            </v>
          </cell>
          <cell r="C2117" t="str">
            <v xml:space="preserve">CJ    </v>
          </cell>
          <cell r="D2117">
            <v>84.36</v>
          </cell>
        </row>
        <row r="2118">
          <cell r="A2118">
            <v>11480</v>
          </cell>
          <cell r="B2118" t="str">
            <v xml:space="preserve">FECHADURA AUXILIAR DE SEGURANCA PARA PORTA EXTERNA, EM ACO INOX, BROCA DE 45 A 55 MM, LINGUETA COM 3 AVANCOS, INCLUINDO 2 CHAVES TIPO CILINDRO                                                                                                                                                                                                                                                                                                                                                            </v>
          </cell>
          <cell r="C2118" t="str">
            <v xml:space="preserve">CJ    </v>
          </cell>
          <cell r="D2118">
            <v>129.47</v>
          </cell>
        </row>
        <row r="2119">
          <cell r="A2119">
            <v>11469</v>
          </cell>
          <cell r="B2119" t="str">
            <v xml:space="preserve">FECHADURA DE EMBUTIR PARA GAVETA E MOVEIS DE MADEIRA, EM ACO INOX COM ACABAMENTO CROMADO, COM ABAS LATERAIS, CILINDRO COM 22 MM DE DIAMETRO, INCLUINDO CHAVE COM PERFIL METALICO E CAPA ESCAMOTEAVEL                                                                                                                                                                                                                                                                                                      </v>
          </cell>
          <cell r="C2119" t="str">
            <v xml:space="preserve">UN    </v>
          </cell>
          <cell r="D2119">
            <v>13.82</v>
          </cell>
        </row>
        <row r="2120">
          <cell r="A2120">
            <v>11468</v>
          </cell>
          <cell r="B2120" t="str">
            <v xml:space="preserve">FECHADURA DE SOBREPOR PARA GAVETAS E ARMARIOS, EM ACO INOX COM ACABAMENTO CROMADO, COM CILINDRO DE APROX 20 MM                                                                                                                                                                                                                                                                                                                                                                                            </v>
          </cell>
          <cell r="C2120" t="str">
            <v xml:space="preserve">UN    </v>
          </cell>
          <cell r="D2120">
            <v>13.83</v>
          </cell>
        </row>
        <row r="2121">
          <cell r="A2121">
            <v>11484</v>
          </cell>
          <cell r="B2121" t="str">
            <v xml:space="preserve">FECHADURA DE SOBREPOR PARA PORTAO, EM ACO INOX COM ACABAMENTO CROMADO, CAIXA DE 100 MM, INCLUINDO CHAVE TIPO CILINDRO                                                                                                                                                                                                                                                                                                                                                                                     </v>
          </cell>
          <cell r="C2121" t="str">
            <v xml:space="preserve">UN    </v>
          </cell>
          <cell r="D2121">
            <v>60.74</v>
          </cell>
        </row>
        <row r="2122">
          <cell r="A2122">
            <v>38155</v>
          </cell>
          <cell r="B2122" t="str">
            <v xml:space="preserve">FECHADURA DE SOBREPOR PARA PORTAO, EM ACO INOX COM ACABAMENTO CROMADO, CAIXA DE 100 MM, INCLUINDO CHAVE TIPO TETRA                                                                                                                                                                                                                                                                                                                                                                                        </v>
          </cell>
          <cell r="C2122" t="str">
            <v xml:space="preserve">UN    </v>
          </cell>
          <cell r="D2122">
            <v>94.3</v>
          </cell>
        </row>
        <row r="2123">
          <cell r="A2123">
            <v>11467</v>
          </cell>
          <cell r="B2123" t="str">
            <v xml:space="preserve">FECHADURA DE SOBREPOR TIPO CAIXAO, EM FERRO COM ACABAMENTO RESINADO, SEM MACANETA, SEM CILINDRO, INCLUINDO CHAVE TIPO SIMPLES                                                                                                                                                                                                                                                                                                                                                                             </v>
          </cell>
          <cell r="C2123" t="str">
            <v xml:space="preserve">UN    </v>
          </cell>
          <cell r="D2123">
            <v>21.55</v>
          </cell>
        </row>
        <row r="2124">
          <cell r="A2124">
            <v>38153</v>
          </cell>
          <cell r="B2124" t="str">
            <v xml:space="preserve">FECHADURA ESPELHO PARA PORTA DE BANHEIRO, EM ACO INOX (MAQUINA, TESTA E CONTRA-TESTA) E EM ZAMAC (MACANETA, LINGUETA E TRINCOS) COM ACABAMENTO CROMADO, MAQUINA DE 40 MM, INCLUINDO CHAVE TIPO TRANQUETA                                                                                                                                                                                                                                                                                                  </v>
          </cell>
          <cell r="C2124" t="str">
            <v xml:space="preserve">CJ    </v>
          </cell>
          <cell r="D2124">
            <v>55.04</v>
          </cell>
        </row>
        <row r="2125">
          <cell r="A2125">
            <v>43607</v>
          </cell>
          <cell r="B2125" t="str">
            <v xml:space="preserve">FECHADURA ESPELHO PARA PORTA DE BANHEIRO, EM ACO INOX (MAQUINA, TESTA E CONTRA-TESTA) E EM ZAMAC (MACANETA, LINGUETA E TRINCOS) COM ACABAMENTO CROMADO, MAQUINA DE 55 MM, INCLUINDO CHAVE TIPO TRANQUETA  (CONJUNTO DE FECHADURAS)                                                                                                                                                                                                                                                                        </v>
          </cell>
          <cell r="C2125" t="str">
            <v xml:space="preserve">CJ    </v>
          </cell>
          <cell r="D2125">
            <v>104.11</v>
          </cell>
        </row>
        <row r="2126">
          <cell r="A2126">
            <v>3080</v>
          </cell>
          <cell r="B2126" t="str">
            <v xml:space="preserve">FECHADURA ESPELHO PARA PORTA EXTERNA, EM ACO INOX (MAQUINA, TESTA E CONTRA-TESTA) E EM ZAMAC (MACANETA, LINGUETA E TRINCOS) COM ACABAMENTO CROMADO, MAQUINA DE 40 MM, INCLUINDO CHAVE TIPO CILINDRO                                                                                                                                                                                                                                                                                                       </v>
          </cell>
          <cell r="C2126" t="str">
            <v xml:space="preserve">CJ    </v>
          </cell>
          <cell r="D2126">
            <v>70</v>
          </cell>
        </row>
        <row r="2127">
          <cell r="A2127">
            <v>3081</v>
          </cell>
          <cell r="B2127" t="str">
            <v xml:space="preserve">FECHADURA ESPELHO PARA PORTA EXTERNA, EM ACO INOX (MAQUINA, TESTA E CONTRA-TESTA) E EM ZAMAC (MACANETA, LINGUETA E TRINCOS) COM ACABAMENTO CROMADO, MAQUINA DE 55 MM, INCLUINDO CHAVE TIPO CILINDRO                                                                                                                                                                                                                                                                                                       </v>
          </cell>
          <cell r="C2127" t="str">
            <v xml:space="preserve">CJ    </v>
          </cell>
          <cell r="D2127">
            <v>138.49</v>
          </cell>
        </row>
        <row r="2128">
          <cell r="A2128">
            <v>3090</v>
          </cell>
          <cell r="B2128" t="str">
            <v xml:space="preserve">FECHADURA ESPELHO PARA PORTA INTERNA, EM ACO INOX (MAQUINA, TESTA E CONTRA-TESTA) E EM ZAMAC (MACANETA, LINGUETA E TRINCOS) COM ACABAMENTO CROMADO, MAQUINA DE 40 MM, INCLUINDO CHAVE TIPO INTERNA                                                                                                                                                                                                                                                                                                        </v>
          </cell>
          <cell r="C2128" t="str">
            <v xml:space="preserve">CJ    </v>
          </cell>
          <cell r="D2128">
            <v>62.48</v>
          </cell>
        </row>
        <row r="2129">
          <cell r="A2129">
            <v>43611</v>
          </cell>
          <cell r="B2129" t="str">
            <v xml:space="preserve">FECHADURA ESPELHO PARA PORTA INTERNA, EM ACO INOX (MAQUINA, TESTA E CONTRA-TESTA) E EM ZAMAC (MACANETA, LINGUETA E TRINCOS) COM ACABAMENTO CROMADO, MAQUINA DE 55 MM, INCLUINDO CHAVE TIPO INTERNA                                                                                                                                                                                                                                                                                                        </v>
          </cell>
          <cell r="C2129" t="str">
            <v xml:space="preserve">CJ    </v>
          </cell>
          <cell r="D2129">
            <v>103.68</v>
          </cell>
        </row>
        <row r="2130">
          <cell r="A2130">
            <v>3103</v>
          </cell>
          <cell r="B2130" t="str">
            <v xml:space="preserve">FECHADURA PARA PORTA PIVOTANTE DE VIDRO TEMPERADO, EM ACO INOX COM ACABAMENTO CROMADO, RECORTE PADRAO SANTA MARINA, COM CILINDRO EM LATAO, INCLUINDO CHAVE TIPO CILINDRO                                                                                                                                                                                                                                                                                                                                  </v>
          </cell>
          <cell r="C2130" t="str">
            <v xml:space="preserve">UN    </v>
          </cell>
          <cell r="D2130">
            <v>51.8</v>
          </cell>
        </row>
        <row r="2131">
          <cell r="A2131">
            <v>3097</v>
          </cell>
          <cell r="B2131" t="str">
            <v xml:space="preserve">FECHADURA ROSETA REDONDA PARA PORTA DE BANHEIRO, EM ACO INOX (MAQUINA, TESTA E CONTRA-TESTA) E EM ZAMAC (MACANETA, LINGUETA E TRINCOS) COM ACABAMENTO CROMADO, MAQUINA DE 40 MM, INCLUINDO CHAVE TIPO TRANQUETA                                                                                                                                                                                                                                                                                           </v>
          </cell>
          <cell r="C2131" t="str">
            <v xml:space="preserve">CJ    </v>
          </cell>
          <cell r="D2131">
            <v>78.37</v>
          </cell>
        </row>
        <row r="2132">
          <cell r="A2132">
            <v>3099</v>
          </cell>
          <cell r="B2132" t="str">
            <v xml:space="preserve">FECHADURA ROSETA REDONDA PARA PORTA DE BANHEIRO, EM ACO INOX (MAQUINA, TESTA E CONTRA-TESTA) E EM ZAMAC (MACANETA, LINGUETA E TRINCOS) COM ACABAMENTO CROMADO, MAQUINA DE 55 MM, INCLUINDO CHAVE TIPO TRANQUETA                                                                                                                                                                                                                                                                                           </v>
          </cell>
          <cell r="C2132" t="str">
            <v xml:space="preserve">CJ    </v>
          </cell>
          <cell r="D2132">
            <v>125.49</v>
          </cell>
        </row>
        <row r="2133">
          <cell r="A2133">
            <v>38151</v>
          </cell>
          <cell r="B2133" t="str">
            <v xml:space="preserve">FECHADURA ROSETA REDONDA PARA PORTA EXTERNA, EM ACO INOX (MAQUINA, TESTA E CONTRA-TESTA) E EM ZAMAC (MACANETA, LINGUETA E TRINCOS) COM ACABAMENTO CROMADO, MAQUINA DE 40 MM, INCLUINDO CHAVE TIPO CILINDRO                                                                                                                                                                                                                                                                                                </v>
          </cell>
          <cell r="C2133" t="str">
            <v xml:space="preserve">CJ    </v>
          </cell>
          <cell r="D2133">
            <v>90.98</v>
          </cell>
        </row>
        <row r="2134">
          <cell r="A2134">
            <v>38152</v>
          </cell>
          <cell r="B2134" t="str">
            <v xml:space="preserve">FECHADURA ROSETA REDONDA PARA PORTA EXTERNA, EM ACO INOX (MAQUINA, TESTA E CONTRA-TESTA) E EM ZAMAC (MACANETA, LINGUETA E TRINCOS) COM ACABAMENTO CROMADO, MAQUINA DE 55 MM, INCLUINDO CHAVE TIPO CILINDRO                                                                                                                                                                                                                                                                                                </v>
          </cell>
          <cell r="C2134" t="str">
            <v xml:space="preserve">CJ    </v>
          </cell>
          <cell r="D2134">
            <v>146.76</v>
          </cell>
        </row>
        <row r="2135">
          <cell r="A2135">
            <v>43610</v>
          </cell>
          <cell r="B2135" t="str">
            <v xml:space="preserve">FECHADURA ROSETA REDONDA PARA PORTA INTERNA, EM ACO INOX (MAQUINA, TESTA E CONTRA-TESTA) E EM ZAMAC (MACANETA, LINGUETA E TRINCOS) COM ACABAMENTO CROMADO, MAQUINA DE 40 MM, INCLUINDO CHAVE TIPO INTERNA (CONJUNTO DE FECHADURAS)                                                                                                                                                                                                                                                                        </v>
          </cell>
          <cell r="C2135" t="str">
            <v xml:space="preserve">CJ    </v>
          </cell>
          <cell r="D2135">
            <v>77.760000000000005</v>
          </cell>
        </row>
        <row r="2136">
          <cell r="A2136">
            <v>3093</v>
          </cell>
          <cell r="B2136" t="str">
            <v xml:space="preserve">FECHADURA ROSETA REDONDA PARA PORTA INTERNA, EM ACO INOX (MAQUINA, TESTA E CONTRA-TESTA) E EM ZAMAC (MACANETA, LINGUETA E TRINCOS) COM ACABAMENTO CROMADO, MAQUINA DE 55 MM, INCLUINDO CHAVE TIPO INTERNA                                                                                                                                                                                                                                                                                                 </v>
          </cell>
          <cell r="C2136" t="str">
            <v xml:space="preserve">CJ    </v>
          </cell>
          <cell r="D2136">
            <v>125.49</v>
          </cell>
        </row>
        <row r="2137">
          <cell r="A2137">
            <v>38165</v>
          </cell>
          <cell r="B2137" t="str">
            <v xml:space="preserve">FECHO / FECHADURA COM PUXADOR CONCHA, COM TRANCA TIPO TRAVA, PARA JANELA / PORTA DE CORRER (INCLUI TESTA, FECHADURA, PUXADOR) - COMPLETA                                                                                                                                                                                                                                                                                                                                                                  </v>
          </cell>
          <cell r="C2137" t="str">
            <v xml:space="preserve">CJ    </v>
          </cell>
          <cell r="D2137">
            <v>77.66</v>
          </cell>
        </row>
        <row r="2138">
          <cell r="A2138">
            <v>38177</v>
          </cell>
          <cell r="B2138" t="str">
            <v xml:space="preserve">FECHO / TRINCO TIPO AVIAO, EM ZAMAC CROMADO, *60* MM, PARA JANELAS - INCLUI PARAFUSOS                                                                                                                                                                                                                                                                                                                                                                                                                     </v>
          </cell>
          <cell r="C2138" t="str">
            <v xml:space="preserve">UN    </v>
          </cell>
          <cell r="D2138">
            <v>23.08</v>
          </cell>
        </row>
        <row r="2139">
          <cell r="A2139">
            <v>11458</v>
          </cell>
          <cell r="B2139" t="str">
            <v xml:space="preserve">FECHO DE SEGURANCA, TIPO BATOM, EM LATAO / ZAMAC, CROMADO, PARA PORTAS E JANELAS - INCLUI PARAFUSOS                                                                                                                                                                                                                                                                                                                                                                                                       </v>
          </cell>
          <cell r="C2139" t="str">
            <v xml:space="preserve">UN    </v>
          </cell>
          <cell r="D2139">
            <v>27.55</v>
          </cell>
        </row>
        <row r="2140">
          <cell r="A2140">
            <v>3108</v>
          </cell>
          <cell r="B2140" t="str">
            <v xml:space="preserve">FECHO QUEBRA UNHA, EM LATAO COM ACABAMENTO CROMADO, DE EMBUTIR, COM COMANDO ALAVANCA, ALTURA DE DE 22 CM, LARGURA MINIMA DE 1,90 CM E ESPESSURA MINIMA DE 1,90 MM, PARA PORTAS E JANELAS (INCLUI PARAFUSOS)                                                                                                                                                                                                                                                                                               </v>
          </cell>
          <cell r="C2140" t="str">
            <v xml:space="preserve">UN    </v>
          </cell>
          <cell r="D2140">
            <v>117.12</v>
          </cell>
        </row>
        <row r="2141">
          <cell r="A2141">
            <v>3105</v>
          </cell>
          <cell r="B2141" t="str">
            <v xml:space="preserve">FECHO QUEBRA UNHA, EM LATAO COM ACABAMENTO CROMADO, DE EMBUTIR, COM COMANDO ALAVANCA, ALTURA DE DE 40 CM, LARGURA MINIMA DE 1,90 CM E ESPESSURA MINIMA DE 1,90 MM, PARA PORTAS E JANELAS (INCLUI PARAFUSOS)                                                                                                                                                                                                                                                                                               </v>
          </cell>
          <cell r="C2141" t="str">
            <v xml:space="preserve">UN    </v>
          </cell>
          <cell r="D2141">
            <v>153.18</v>
          </cell>
        </row>
        <row r="2142">
          <cell r="A2142">
            <v>38178</v>
          </cell>
          <cell r="B2142" t="str">
            <v xml:space="preserve">FECHO QUEBRA UNHA, EM LATAO COM ACABAMENTO CROMADO, DE EMBUTIR, COM COMANDO DESLIZANTE, ALTURA DE 12 CM, LARGURA MINIMA DE 1,90 CM E ESPESSURA MINIMA DE 1,90 MM                                                                                                                                                                                                                                                                                                                                          </v>
          </cell>
          <cell r="C2142" t="str">
            <v xml:space="preserve">UN    </v>
          </cell>
          <cell r="D2142">
            <v>25.39</v>
          </cell>
        </row>
        <row r="2143">
          <cell r="A2143">
            <v>43575</v>
          </cell>
          <cell r="B2143" t="str">
            <v xml:space="preserve">FECHO QUEBRA UNHA, EM LATAO COM ACABAMENTO CROMADO, DE EMBUTIR, COM COMANDO DESLIZANTE, ALTURA DE 22 CM, LARGURA MINIMA DE 1,90 CM E ESPESSURA MINIMA DE 1,90 MM                                                                                                                                                                                                                                                                                                                                          </v>
          </cell>
          <cell r="C2143" t="str">
            <v xml:space="preserve">UN    </v>
          </cell>
          <cell r="D2143">
            <v>55.01</v>
          </cell>
        </row>
        <row r="2144">
          <cell r="A2144">
            <v>43577</v>
          </cell>
          <cell r="B2144" t="str">
            <v xml:space="preserve">FECHO QUEBRA UNHA, EM LATAO COM ACABAMENTO CROMADO, DE EMBUTIR, COM COMANDO DESLIZANTE, ALTURA DE 40 CM, LARGURA MINIMA DE 1,90 CM E ESPESSURA MINIMA DE 1,90 MM                                                                                                                                                                                                                                                                                                                                          </v>
          </cell>
          <cell r="C2144" t="str">
            <v xml:space="preserve">UN    </v>
          </cell>
          <cell r="D2144">
            <v>95.65</v>
          </cell>
        </row>
        <row r="2145">
          <cell r="A2145">
            <v>43458</v>
          </cell>
          <cell r="B2145" t="str">
            <v xml:space="preserve">FERRAMENTAS - FAMILIA ALMOXARIFE - HORISTA (ENCARGOS COMPLEMENTARES - COLETADO CAIXA)                                                                                                                                                                                                                                                                                                                                                                                                                     </v>
          </cell>
          <cell r="C2145" t="str">
            <v xml:space="preserve">H     </v>
          </cell>
          <cell r="D2145">
            <v>0.05</v>
          </cell>
        </row>
        <row r="2146">
          <cell r="A2146">
            <v>43470</v>
          </cell>
          <cell r="B2146" t="str">
            <v xml:space="preserve">FERRAMENTAS - FAMILIA ALMOXARIFE - MENSALISTA (ENCARGOS COMPLEMENTARES - COLETADO CAIXA)                                                                                                                                                                                                                                                                                                                                                                                                                  </v>
          </cell>
          <cell r="C2146" t="str">
            <v xml:space="preserve">MES   </v>
          </cell>
          <cell r="D2146">
            <v>9.2100000000000009</v>
          </cell>
        </row>
        <row r="2147">
          <cell r="A2147">
            <v>43459</v>
          </cell>
          <cell r="B2147" t="str">
            <v xml:space="preserve">FERRAMENTAS - FAMILIA CARPINTEIRO DE FORMAS - HORISTA (ENCARGOS COMPLEMENTARES - COLETADO CAIXA)                                                                                                                                                                                                                                                                                                                                                                                                          </v>
          </cell>
          <cell r="C2147" t="str">
            <v xml:space="preserve">H     </v>
          </cell>
          <cell r="D2147">
            <v>0.45</v>
          </cell>
        </row>
        <row r="2148">
          <cell r="A2148">
            <v>43471</v>
          </cell>
          <cell r="B2148" t="str">
            <v xml:space="preserve">FERRAMENTAS - FAMILIA CARPINTEIRO DE FORMAS - MENSALISTA (ENCARGOS COMPLEMENTARES - COLETADO CAIXA)                                                                                                                                                                                                                                                                                                                                                                                                       </v>
          </cell>
          <cell r="C2148" t="str">
            <v xml:space="preserve">MES   </v>
          </cell>
          <cell r="D2148">
            <v>84.46</v>
          </cell>
        </row>
        <row r="2149">
          <cell r="A2149">
            <v>43460</v>
          </cell>
          <cell r="B2149" t="str">
            <v xml:space="preserve">FERRAMENTAS - FAMILIA ELETRICISTA - HORISTA (ENCARGOS COMPLEMENTARES - COLETADO CAIXA)                                                                                                                                                                                                                                                                                                                                                                                                                    </v>
          </cell>
          <cell r="C2149" t="str">
            <v xml:space="preserve">H     </v>
          </cell>
          <cell r="D2149">
            <v>0.78</v>
          </cell>
        </row>
        <row r="2150">
          <cell r="A2150">
            <v>43472</v>
          </cell>
          <cell r="B2150" t="str">
            <v xml:space="preserve">FERRAMENTAS - FAMILIA ELETRICISTA - MENSALISTA (ENCARGOS COMPLEMENTARES - COLETADO CAIXA)                                                                                                                                                                                                                                                                                                                                                                                                                 </v>
          </cell>
          <cell r="C2150" t="str">
            <v xml:space="preserve">MES   </v>
          </cell>
          <cell r="D2150">
            <v>147.22999999999999</v>
          </cell>
        </row>
        <row r="2151">
          <cell r="A2151">
            <v>43461</v>
          </cell>
          <cell r="B2151" t="str">
            <v xml:space="preserve">FERRAMENTAS - FAMILIA ENCANADOR - HORISTA (ENCARGOS COMPLEMENTARES - COLETADO CAIXA)                                                                                                                                                                                                                                                                                                                                                                                                                      </v>
          </cell>
          <cell r="C2151" t="str">
            <v xml:space="preserve">H     </v>
          </cell>
          <cell r="D2151">
            <v>0.32</v>
          </cell>
        </row>
        <row r="2152">
          <cell r="A2152">
            <v>43473</v>
          </cell>
          <cell r="B2152" t="str">
            <v xml:space="preserve">FERRAMENTAS - FAMILIA ENCANADOR - MENSALISTA (ENCARGOS COMPLEMENTARES - COLETADO CAIXA)                                                                                                                                                                                                                                                                                                                                                                                                                   </v>
          </cell>
          <cell r="C2152" t="str">
            <v xml:space="preserve">MES   </v>
          </cell>
          <cell r="D2152">
            <v>60.93</v>
          </cell>
        </row>
        <row r="2153">
          <cell r="A2153">
            <v>43463</v>
          </cell>
          <cell r="B2153" t="str">
            <v xml:space="preserve">FERRAMENTAS - FAMILIA ENCARREGADO GERAL - HORISTA (ENCARGOS COMPLEMENTARES - COLETADO CAIXA)                                                                                                                                                                                                                                                                                                                                                                                                              </v>
          </cell>
          <cell r="C2153" t="str">
            <v xml:space="preserve">H     </v>
          </cell>
          <cell r="D2153">
            <v>0.1</v>
          </cell>
        </row>
        <row r="2154">
          <cell r="A2154">
            <v>43475</v>
          </cell>
          <cell r="B2154" t="str">
            <v xml:space="preserve">FERRAMENTAS - FAMILIA ENCARREGADO GERAL - MENSALISTA (ENCARGOS COMPLEMENTARES - COLETADO CAIXA)                                                                                                                                                                                                                                                                                                                                                                                                           </v>
          </cell>
          <cell r="C2154" t="str">
            <v xml:space="preserve">MES   </v>
          </cell>
          <cell r="D2154">
            <v>18.579999999999998</v>
          </cell>
        </row>
        <row r="2155">
          <cell r="A2155">
            <v>43462</v>
          </cell>
          <cell r="B2155" t="str">
            <v xml:space="preserve">FERRAMENTAS - FAMILIA ENGENHEIRO CIVIL - HORISTA (ENCARGOS COMPLEMENTARES - COLETADO CAIXA)                                                                                                                                                                                                                                                                                                                                                                                                               </v>
          </cell>
          <cell r="C2155" t="str">
            <v xml:space="preserve">H     </v>
          </cell>
          <cell r="D2155">
            <v>0.01</v>
          </cell>
        </row>
        <row r="2156">
          <cell r="A2156">
            <v>43474</v>
          </cell>
          <cell r="B2156" t="str">
            <v xml:space="preserve">FERRAMENTAS - FAMILIA ENGENHEIRO CIVIL - MENSALISTA (ENCARGOS COMPLEMENTARES - COLETADO CAIXA)                                                                                                                                                                                                                                                                                                                                                                                                            </v>
          </cell>
          <cell r="C2156" t="str">
            <v xml:space="preserve">MES   </v>
          </cell>
          <cell r="D2156">
            <v>1.9</v>
          </cell>
        </row>
        <row r="2157">
          <cell r="A2157">
            <v>43464</v>
          </cell>
          <cell r="B2157" t="str">
            <v xml:space="preserve">FERRAMENTAS - FAMILIA OPERADOR ESCAVADEIRA - HORISTA (ENCARGOS COMPLEMENTARES - COLETADO CAIXA)                                                                                                                                                                                                                                                                                                                                                                                                           </v>
          </cell>
          <cell r="C2157" t="str">
            <v xml:space="preserve">H     </v>
          </cell>
          <cell r="D2157">
            <v>0.01</v>
          </cell>
        </row>
        <row r="2158">
          <cell r="A2158">
            <v>43476</v>
          </cell>
          <cell r="B2158" t="str">
            <v xml:space="preserve">FERRAMENTAS - FAMILIA OPERADOR ESCAVADEIRA - MENSALISTA (ENCARGOS COMPLEMENTARES - COLETADO CAIXA)                                                                                                                                                                                                                                                                                                                                                                                                        </v>
          </cell>
          <cell r="C2158" t="str">
            <v xml:space="preserve">MES   </v>
          </cell>
          <cell r="D2158">
            <v>0.01</v>
          </cell>
        </row>
        <row r="2159">
          <cell r="A2159">
            <v>43465</v>
          </cell>
          <cell r="B2159" t="str">
            <v xml:space="preserve">FERRAMENTAS - FAMILIA PEDREIRO - HORISTA (ENCARGOS COMPLEMENTARES - COLETADO CAIXA)                                                                                                                                                                                                                                                                                                                                                                                                                       </v>
          </cell>
          <cell r="C2159" t="str">
            <v xml:space="preserve">H     </v>
          </cell>
          <cell r="D2159">
            <v>0.74</v>
          </cell>
        </row>
        <row r="2160">
          <cell r="A2160">
            <v>43477</v>
          </cell>
          <cell r="B2160" t="str">
            <v xml:space="preserve">FERRAMENTAS - FAMILIA PEDREIRO - MENSALISTA (ENCARGOS COMPLEMENTARES - COLETADO CAIXA)                                                                                                                                                                                                                                                                                                                                                                                                                    </v>
          </cell>
          <cell r="C2160" t="str">
            <v xml:space="preserve">MES   </v>
          </cell>
          <cell r="D2160">
            <v>139.44</v>
          </cell>
        </row>
        <row r="2161">
          <cell r="A2161">
            <v>43466</v>
          </cell>
          <cell r="B2161" t="str">
            <v xml:space="preserve">FERRAMENTAS - FAMILIA PINTOR - HORISTA (ENCARGOS COMPLEMENTARES - COLETADO CAIXA)                                                                                                                                                                                                                                                                                                                                                                                                                         </v>
          </cell>
          <cell r="C2161" t="str">
            <v xml:space="preserve">H     </v>
          </cell>
          <cell r="D2161">
            <v>1.48</v>
          </cell>
        </row>
        <row r="2162">
          <cell r="A2162">
            <v>43478</v>
          </cell>
          <cell r="B2162" t="str">
            <v xml:space="preserve">FERRAMENTAS - FAMILIA PINTOR - MENSALISTA (ENCARGOS COMPLEMENTARES - COLETADO CAIXA)                                                                                                                                                                                                                                                                                                                                                                                                                      </v>
          </cell>
          <cell r="C2162" t="str">
            <v xml:space="preserve">MES   </v>
          </cell>
          <cell r="D2162">
            <v>279.08999999999997</v>
          </cell>
        </row>
        <row r="2163">
          <cell r="A2163">
            <v>43467</v>
          </cell>
          <cell r="B2163" t="str">
            <v xml:space="preserve">FERRAMENTAS - FAMILIA SERVENTE - HORISTA (ENCARGOS COMPLEMENTARES - COLETADO CAIXA)                                                                                                                                                                                                                                                                                                                                                                                                                       </v>
          </cell>
          <cell r="C2163" t="str">
            <v xml:space="preserve">H     </v>
          </cell>
          <cell r="D2163">
            <v>0.56000000000000005</v>
          </cell>
        </row>
        <row r="2164">
          <cell r="A2164">
            <v>43479</v>
          </cell>
          <cell r="B2164" t="str">
            <v xml:space="preserve">FERRAMENTAS - FAMILIA SERVENTE - MENSALISTA (ENCARGOS COMPLEMENTARES - COLETADO CAIXA)                                                                                                                                                                                                                                                                                                                                                                                                                    </v>
          </cell>
          <cell r="C2164" t="str">
            <v xml:space="preserve">MES   </v>
          </cell>
          <cell r="D2164">
            <v>106.33</v>
          </cell>
        </row>
        <row r="2165">
          <cell r="A2165">
            <v>43468</v>
          </cell>
          <cell r="B2165" t="str">
            <v xml:space="preserve">FERRAMENTAS - FAMILIA SOLDADOR - HORISTA (ENCARGOS COMPLEMENTARES - COLETADO CAIXA)                                                                                                                                                                                                                                                                                                                                                                                                                       </v>
          </cell>
          <cell r="C2165" t="str">
            <v xml:space="preserve">H     </v>
          </cell>
          <cell r="D2165">
            <v>1.07</v>
          </cell>
        </row>
        <row r="2166">
          <cell r="A2166">
            <v>43480</v>
          </cell>
          <cell r="B2166" t="str">
            <v xml:space="preserve">FERRAMENTAS - FAMILIA SOLDADOR - MENSALISTA (ENCARGOS COMPLEMENTARES - COLETADO CAIXA)                                                                                                                                                                                                                                                                                                                                                                                                                    </v>
          </cell>
          <cell r="C2166" t="str">
            <v xml:space="preserve">MES   </v>
          </cell>
          <cell r="D2166">
            <v>201.56</v>
          </cell>
        </row>
        <row r="2167">
          <cell r="A2167">
            <v>43469</v>
          </cell>
          <cell r="B2167" t="str">
            <v xml:space="preserve">FERRAMENTAS - FAMILIA TOPOGRAFO - HORISTA (ENCARGOS COMPLEMENTARES - COLETADO CAIXA)                                                                                                                                                                                                                                                                                                                                                                                                                      </v>
          </cell>
          <cell r="C2167" t="str">
            <v xml:space="preserve">H     </v>
          </cell>
          <cell r="D2167">
            <v>7.0000000000000007E-2</v>
          </cell>
        </row>
        <row r="2168">
          <cell r="A2168">
            <v>43481</v>
          </cell>
          <cell r="B2168" t="str">
            <v xml:space="preserve">FERRAMENTAS - FAMILIA TOPOGRAFO - MENSALISTA (ENCARGOS COMPLEMENTARES - COLETADO CAIXA)                                                                                                                                                                                                                                                                                                                                                                                                                   </v>
          </cell>
          <cell r="C2168" t="str">
            <v xml:space="preserve">MES   </v>
          </cell>
          <cell r="D2168">
            <v>13.21</v>
          </cell>
        </row>
        <row r="2169">
          <cell r="A2169">
            <v>3119</v>
          </cell>
          <cell r="B2169" t="str">
            <v xml:space="preserve">FERROLHO COM FECHO / TRINCO REDONDO, EM ACO GALVANIZADO / ZINCADO, DE SOBREPOR, COM COMPRIMENTO DE 2" E ESPESSURA MINIMA DA CHAPA DE 0,90 MM, PARA PORTAS E JANELAS                                                                                                                                                                                                                                                                                                                                       </v>
          </cell>
          <cell r="C2169" t="str">
            <v xml:space="preserve">UN    </v>
          </cell>
          <cell r="D2169">
            <v>2.98</v>
          </cell>
        </row>
        <row r="2170">
          <cell r="A2170">
            <v>3122</v>
          </cell>
          <cell r="B2170" t="str">
            <v xml:space="preserve">FERROLHO COM FECHO / TRINCO REDONDO, EM ACO GALVANIZADO / ZINCADO, DE SOBREPOR, COM COMPRIMENTO DE 3" A 4" E ESPESSURA MINIMA DA CHAPA DE 0,90 MM                                                                                                                                                                                                                                                                                                                                                         </v>
          </cell>
          <cell r="C2170" t="str">
            <v xml:space="preserve">UN    </v>
          </cell>
          <cell r="D2170">
            <v>6.07</v>
          </cell>
        </row>
        <row r="2171">
          <cell r="A2171">
            <v>3121</v>
          </cell>
          <cell r="B2171" t="str">
            <v xml:space="preserve">FERROLHO COM FECHO / TRINCO REDONDO, EM ACO GALVANIZADO / ZINCADO, DE SOBREPOR, COM COMPRIMENTO DE 5" E ESPESSURA MINIMA DA CHAPA DE 0,90 MM                                                                                                                                                                                                                                                                                                                                                              </v>
          </cell>
          <cell r="C2171" t="str">
            <v xml:space="preserve">UN    </v>
          </cell>
          <cell r="D2171">
            <v>6.88</v>
          </cell>
        </row>
        <row r="2172">
          <cell r="A2172">
            <v>3120</v>
          </cell>
          <cell r="B2172" t="str">
            <v xml:space="preserve">FERROLHO COM FECHO / TRINCO REDONDO, EM ACO GALVANIZADO / ZINCADO, DE SOBREPOR, COM COMPRIMENTO DE 6" E ESPESSURA MINIMA DA CHAPA DE 1,50 MM                                                                                                                                                                                                                                                                                                                                                              </v>
          </cell>
          <cell r="C2172" t="str">
            <v xml:space="preserve">UN    </v>
          </cell>
          <cell r="D2172">
            <v>13.04</v>
          </cell>
        </row>
        <row r="2173">
          <cell r="A2173">
            <v>11455</v>
          </cell>
          <cell r="B2173" t="str">
            <v xml:space="preserve">FERROLHO COM FECHO / TRINCO REDONDO, EM ACO GALVANIZADO / ZINCADO, DE SOBREPOR, COM COMPRIMENTO DE 8" E ESPESSURA MINIMA DA CHAPA DE 1,50 MM                                                                                                                                                                                                                                                                                                                                                              </v>
          </cell>
          <cell r="C2173" t="str">
            <v xml:space="preserve">UN    </v>
          </cell>
          <cell r="D2173">
            <v>18.86</v>
          </cell>
        </row>
        <row r="2174">
          <cell r="A2174">
            <v>11456</v>
          </cell>
          <cell r="B2174" t="str">
            <v xml:space="preserve">FERROLHO COM FECHO /TRINCO REDONDO, EM ACO GALVANIZADO / ZINCADO, DE SOBREPOR, COM COMPRIMENTO DE 10" A 12" E ESPESSURA MINIMA DA CHAPA DE 1,50 MM                                                                                                                                                                                                                                                                                                                                                        </v>
          </cell>
          <cell r="C2174" t="str">
            <v xml:space="preserve">UN    </v>
          </cell>
          <cell r="D2174">
            <v>22.54</v>
          </cell>
        </row>
        <row r="2175">
          <cell r="A2175">
            <v>3107</v>
          </cell>
          <cell r="B2175" t="str">
            <v xml:space="preserve">FERROLHO COM FECHO CHATO E PORTA CADEADO , EM ACO GALVANIZADO / ZINCADO, DE SOBREPOR, COM COMPRIMENTO DE 3" A 4", CHAPA COM ESPESSURA MINIMA DE 0,90 MM E LARGURA MINIMA DE 3,20 CM (FECHO SIMPLES / LEVE) (INCLUI PARAFUSOS)                                                                                                                                                                                                                                                                             </v>
          </cell>
          <cell r="C2175" t="str">
            <v xml:space="preserve">UN    </v>
          </cell>
          <cell r="D2175">
            <v>9.51</v>
          </cell>
        </row>
        <row r="2176">
          <cell r="A2176">
            <v>43583</v>
          </cell>
          <cell r="B2176" t="str">
            <v xml:space="preserve">FERROLHO COM FECHO CHATO E PORTA CADEADO , EM ACO GALVANIZADO / ZINCADO, DE SOBREPOR, COM COMPRIMENTO DE 3" A 4", CHAPA COM ESPESSURA MINIMA DE 1,70 MM E LARGURA MINIMA DE 5,00 CM (FECHO REFORCADO)                                                                                                                                                                                                                                                                                                     </v>
          </cell>
          <cell r="C2176" t="str">
            <v xml:space="preserve">UN    </v>
          </cell>
          <cell r="D2176">
            <v>10.72</v>
          </cell>
        </row>
        <row r="2177">
          <cell r="A2177">
            <v>43586</v>
          </cell>
          <cell r="B2177" t="str">
            <v xml:space="preserve">FERROLHO COM FECHO CHATO E PORTA CADEADO , EM ACO GALVANIZADO / ZINCADO, DE SOBREPOR, COM COMPRIMENTO DE 5", CHAPA COM ESPESSURA MINIMA DE 0,90 MM E LARGURA MINIMA DE 3,20 CM (FECHO SIMPLES)                                                                                                                                                                                                                                                                                                            </v>
          </cell>
          <cell r="C2177" t="str">
            <v xml:space="preserve">UN    </v>
          </cell>
          <cell r="D2177">
            <v>10.99</v>
          </cell>
        </row>
        <row r="2178">
          <cell r="A2178">
            <v>11461</v>
          </cell>
          <cell r="B2178" t="str">
            <v xml:space="preserve">FERROLHO COM FECHO CHATO E PORTA CADEADO , EM ACO GALVANIZADO / ZINCADO, DE SOBREPOR, COM COMPRIMENTO DE 5", CHAPA COM ESPESSURA MINIMA DE 1,70 MM E LARGURA MINIMA DE 5,00 CM (FECHO REFORCADO)                                                                                                                                                                                                                                                                                                          </v>
          </cell>
          <cell r="C2178" t="str">
            <v xml:space="preserve">UN    </v>
          </cell>
          <cell r="D2178">
            <v>11.98</v>
          </cell>
        </row>
        <row r="2179">
          <cell r="A2179">
            <v>43587</v>
          </cell>
          <cell r="B2179" t="str">
            <v xml:space="preserve">FERROLHO COM FECHO CHATO E PORTA CADEADO , EM ACO GALVANIZADO / ZINCADO, DE SOBREPOR, COM COMPRIMENTO DE 6", CHAPA COM ESPESSURA MINIMA DE 0,90 MM E LARGURA MINIMA DE 3,80 CM (FECHO SIMPLES)                                                                                                                                                                                                                                                                                                            </v>
          </cell>
          <cell r="C2179" t="str">
            <v xml:space="preserve">UN    </v>
          </cell>
          <cell r="D2179">
            <v>13.82</v>
          </cell>
        </row>
        <row r="2180">
          <cell r="A2180">
            <v>3106</v>
          </cell>
          <cell r="B2180" t="str">
            <v xml:space="preserve">FERROLHO COM FECHO CHATO E PORTA CADEADO , EM ACO GALVANIZADO / ZINCADO, DE SOBREPOR, COM COMPRIMENTO DE 6", CHAPA COM ESPESSURA MINIMA DE 1,70 MM E LARGURA /MINIMA DE 5,00 CM (FECHO REFORCADO) (INCLUI PARAFUSOS)                                                                                                                                                                                                                                                                                      </v>
          </cell>
          <cell r="C2180" t="str">
            <v xml:space="preserve">UN    </v>
          </cell>
          <cell r="D2180">
            <v>17.53</v>
          </cell>
        </row>
        <row r="2181">
          <cell r="A2181">
            <v>44539</v>
          </cell>
          <cell r="B2181" t="str">
            <v xml:space="preserve">FERTILIZANTE NPK -  10:10:10                                                                                                                                                                                                                                                                                                                                                                                                                                                                              </v>
          </cell>
          <cell r="C2181" t="str">
            <v xml:space="preserve">KG    </v>
          </cell>
          <cell r="D2181">
            <v>4.7699999999999996</v>
          </cell>
        </row>
        <row r="2182">
          <cell r="A2182">
            <v>3123</v>
          </cell>
          <cell r="B2182" t="str">
            <v xml:space="preserve">FERTILIZANTE NPK - 4: 14: 8                                                                                                                                                                                                                                                                                                                                                                                                                                                                               </v>
          </cell>
          <cell r="C2182" t="str">
            <v xml:space="preserve">KG    </v>
          </cell>
          <cell r="D2182">
            <v>4.45</v>
          </cell>
        </row>
        <row r="2183">
          <cell r="A2183">
            <v>38125</v>
          </cell>
          <cell r="B2183" t="str">
            <v xml:space="preserve">FERTILIZANTE ORGANICO COMPOSTO, CLASSE A                                                                                                                                                                                                                                                                                                                                                                                                                                                                  </v>
          </cell>
          <cell r="C2183" t="str">
            <v xml:space="preserve">KG    </v>
          </cell>
          <cell r="D2183">
            <v>1.21</v>
          </cell>
        </row>
        <row r="2184">
          <cell r="A2184">
            <v>39014</v>
          </cell>
          <cell r="B2184" t="str">
            <v xml:space="preserve">FIBRA DE ACO PARA REFORCO DO CONCRETO, SOLTA, TIPO A-I, FATOR DE FORMA *50* L / D, COMPRIMENTO DE *30* MM E RESISTENCIA A TRACAO DO ACO MAIOR 1000 MPA                                                                                                                                                                                                                                                                                                                                                    </v>
          </cell>
          <cell r="C2184" t="str">
            <v xml:space="preserve">KG    </v>
          </cell>
          <cell r="D2184">
            <v>10.52</v>
          </cell>
        </row>
        <row r="2185">
          <cell r="A2185">
            <v>39365</v>
          </cell>
          <cell r="B2185" t="str">
            <v xml:space="preserve">FILTRO ANAEROBIO, EM POLIETILENO DE ALTA DENSIDADE (PEAD), CAPACIDADE *1100* LITROS (NBR 13969)                                                                                                                                                                                                                                                                                                                                                                                                           </v>
          </cell>
          <cell r="C2185" t="str">
            <v xml:space="preserve">UN    </v>
          </cell>
          <cell r="D2185">
            <v>1220.52</v>
          </cell>
        </row>
        <row r="2186">
          <cell r="A2186">
            <v>39366</v>
          </cell>
          <cell r="B2186" t="str">
            <v xml:space="preserve">FILTRO ANAEROBIO, EM POLIETILENO DE ALTA DENSIDADE (PEAD), CAPACIDADE *2800* LITROS (NBR 13969)                                                                                                                                                                                                                                                                                                                                                                                                           </v>
          </cell>
          <cell r="C2186" t="str">
            <v xml:space="preserve">UN    </v>
          </cell>
          <cell r="D2186">
            <v>3125.05</v>
          </cell>
        </row>
        <row r="2187">
          <cell r="A2187">
            <v>39367</v>
          </cell>
          <cell r="B2187" t="str">
            <v xml:space="preserve">FILTRO ANAEROBIO, EM POLIETILENO DE ALTA DENSIDADE (PEAD), CAPACIDADE *5000* LITROS (NBR 13969)                                                                                                                                                                                                                                                                                                                                                                                                           </v>
          </cell>
          <cell r="C2187" t="str">
            <v xml:space="preserve">UN    </v>
          </cell>
          <cell r="D2187">
            <v>4271.38</v>
          </cell>
        </row>
        <row r="2188">
          <cell r="A2188">
            <v>37394</v>
          </cell>
          <cell r="B2188" t="str">
            <v xml:space="preserve">FINCAPINO CURTO CALIBRE 22 VERMELHO, CARGA MEDIA (ACAO DIRETA)                                                                                                                                                                                                                                                                                                                                                                                                                                            </v>
          </cell>
          <cell r="C2188" t="str">
            <v xml:space="preserve">CENTO </v>
          </cell>
          <cell r="D2188">
            <v>44.52</v>
          </cell>
        </row>
        <row r="2189">
          <cell r="A2189">
            <v>14146</v>
          </cell>
          <cell r="B2189" t="str">
            <v xml:space="preserve">FINCAPINO LONGO CALIBRE 22, CARGA FORTE (ACAO DIRETA)                                                                                                                                                                                                                                                                                                                                                                                                                                                     </v>
          </cell>
          <cell r="C2189" t="str">
            <v xml:space="preserve">CENTO </v>
          </cell>
          <cell r="D2189">
            <v>71.599999999999994</v>
          </cell>
        </row>
        <row r="2190">
          <cell r="A2190">
            <v>38134</v>
          </cell>
          <cell r="B2190" t="str">
            <v xml:space="preserve">FIO COBRE NU DE 150 A 500 MM2, PARA TENSOES DE ATE 600 V                                                                                                                                                                                                                                                                                                                                                                                                                                                  </v>
          </cell>
          <cell r="C2190" t="str">
            <v xml:space="preserve">KG    </v>
          </cell>
          <cell r="D2190">
            <v>118.92</v>
          </cell>
        </row>
        <row r="2191">
          <cell r="A2191">
            <v>38132</v>
          </cell>
          <cell r="B2191" t="str">
            <v xml:space="preserve">FIO COBRE NU DE 16 A 35 MM2, PARA TENSOES DE ATE 600 V                                                                                                                                                                                                                                                                                                                                                                                                                                                    </v>
          </cell>
          <cell r="C2191" t="str">
            <v xml:space="preserve">KG    </v>
          </cell>
          <cell r="D2191">
            <v>121.3</v>
          </cell>
        </row>
        <row r="2192">
          <cell r="A2192">
            <v>38133</v>
          </cell>
          <cell r="B2192" t="str">
            <v xml:space="preserve">FIO COBRE NU DE 50 A 120 MM2, PARA TENSOES DE ATE 600 V                                                                                                                                                                                                                                                                                                                                                                                                                                                   </v>
          </cell>
          <cell r="C2192" t="str">
            <v xml:space="preserve">KG    </v>
          </cell>
          <cell r="D2192">
            <v>117.33</v>
          </cell>
        </row>
        <row r="2193">
          <cell r="A2193">
            <v>938</v>
          </cell>
          <cell r="B2193" t="str">
            <v xml:space="preserve">FIO DE COBRE, SOLIDO, CLASSE 1, ISOLACAO EM PVC/A, ANTICHAMA BWF-B, 450/750V, SECAO NOMINAL 1,5 MM2                                                                                                                                                                                                                                                                                                                                                                                                       </v>
          </cell>
          <cell r="C2193" t="str">
            <v xml:space="preserve">M     </v>
          </cell>
          <cell r="D2193">
            <v>1.48</v>
          </cell>
        </row>
        <row r="2194">
          <cell r="A2194">
            <v>937</v>
          </cell>
          <cell r="B2194" t="str">
            <v xml:space="preserve">FIO DE COBRE, SOLIDO, CLASSE 1, ISOLACAO EM PVC/A, ANTICHAMA BWF-B, 450/750V, SECAO NOMINAL 10 MM2                                                                                                                                                                                                                                                                                                                                                                                                        </v>
          </cell>
          <cell r="C2194" t="str">
            <v xml:space="preserve">M     </v>
          </cell>
          <cell r="D2194">
            <v>9.18</v>
          </cell>
        </row>
        <row r="2195">
          <cell r="A2195">
            <v>939</v>
          </cell>
          <cell r="B2195" t="str">
            <v xml:space="preserve">FIO DE COBRE, SOLIDO, CLASSE 1, ISOLACAO EM PVC/A, ANTICHAMA BWF-B, 450/750V, SECAO NOMINAL 2,5 MM2                                                                                                                                                                                                                                                                                                                                                                                                       </v>
          </cell>
          <cell r="C2195" t="str">
            <v xml:space="preserve">M     </v>
          </cell>
          <cell r="D2195">
            <v>2.37</v>
          </cell>
        </row>
        <row r="2196">
          <cell r="A2196">
            <v>944</v>
          </cell>
          <cell r="B2196" t="str">
            <v xml:space="preserve">FIO DE COBRE, SOLIDO, CLASSE 1, ISOLACAO EM PVC/A, ANTICHAMA BWF-B, 450/750V, SECAO NOMINAL 4 MM2                                                                                                                                                                                                                                                                                                                                                                                                         </v>
          </cell>
          <cell r="C2196" t="str">
            <v xml:space="preserve">M     </v>
          </cell>
          <cell r="D2196">
            <v>4.0599999999999996</v>
          </cell>
        </row>
        <row r="2197">
          <cell r="A2197">
            <v>940</v>
          </cell>
          <cell r="B2197" t="str">
            <v xml:space="preserve">FIO DE COBRE, SOLIDO, CLASSE 1, ISOLACAO EM PVC/A, ANTICHAMA BWF-B, 450/750V, SECAO NOMINAL 6 MM2                                                                                                                                                                                                                                                                                                                                                                                                         </v>
          </cell>
          <cell r="C2197" t="str">
            <v xml:space="preserve">M     </v>
          </cell>
          <cell r="D2197">
            <v>5.61</v>
          </cell>
        </row>
        <row r="2198">
          <cell r="A2198">
            <v>44397</v>
          </cell>
          <cell r="B2198" t="str">
            <v xml:space="preserve">FITA / CINTA AUTOADESIVA ELASTOMERICA PARA VEDACAO, L= 50 MM, E = 3 MM                                                                                                                                                                                                                                                                                                                                                                                                                                    </v>
          </cell>
          <cell r="C2198" t="str">
            <v xml:space="preserve">M     </v>
          </cell>
          <cell r="D2198">
            <v>1.71</v>
          </cell>
        </row>
        <row r="2199">
          <cell r="A2199">
            <v>406</v>
          </cell>
          <cell r="B2199" t="str">
            <v xml:space="preserve">FITA ACO INOX PARA CINTAR POSTE, L = 19 MM, E = 0,5 MM (ROLO DE 30M)                                                                                                                                                                                                                                                                                                                                                                                                                                      </v>
          </cell>
          <cell r="C2199" t="str">
            <v xml:space="preserve">UN    </v>
          </cell>
          <cell r="D2199">
            <v>95.29</v>
          </cell>
        </row>
        <row r="2200">
          <cell r="A2200">
            <v>42529</v>
          </cell>
          <cell r="B2200" t="str">
            <v xml:space="preserve">FITA ADESIVA ALUMINIZADA, PARA INSTALACAO DE MANTAS DE SUBCOBERTURA,  L = *5* CM                                                                                                                                                                                                                                                                                                                                                                                                                          </v>
          </cell>
          <cell r="C2200" t="str">
            <v xml:space="preserve">M     </v>
          </cell>
          <cell r="D2200">
            <v>1.72</v>
          </cell>
        </row>
        <row r="2201">
          <cell r="A2201">
            <v>39634</v>
          </cell>
          <cell r="B2201" t="str">
            <v xml:space="preserve">FITA ADESIVA ANTICORROSIVA DE PVC FLEXIVEL, COR PRETA, PARA PROTECAO TUBULACAO, 50 MM X 30 M (L X C), E= *0,25* MM                                                                                                                                                                                                                                                                                                                                                                                        </v>
          </cell>
          <cell r="C2201" t="str">
            <v xml:space="preserve">M     </v>
          </cell>
          <cell r="D2201">
            <v>7.77</v>
          </cell>
        </row>
        <row r="2202">
          <cell r="A2202">
            <v>39701</v>
          </cell>
          <cell r="B2202" t="str">
            <v xml:space="preserve">FITA ADESIVA ASFALTICA ALUMINIZADA MULTIUSO, L = 10 CM, ROLO DE 10 M                                                                                                                                                                                                                                                                                                                                                                                                                                      </v>
          </cell>
          <cell r="C2202" t="str">
            <v xml:space="preserve">UN    </v>
          </cell>
          <cell r="D2202">
            <v>139.69</v>
          </cell>
        </row>
        <row r="2203">
          <cell r="A2203">
            <v>12815</v>
          </cell>
          <cell r="B2203" t="str">
            <v xml:space="preserve">FITA CREPE ROLO DE 25 MM X 50 M                                                                                                                                                                                                                                                                                                                                                                                                                                                                           </v>
          </cell>
          <cell r="C2203" t="str">
            <v xml:space="preserve">UN    </v>
          </cell>
          <cell r="D2203">
            <v>10.67</v>
          </cell>
        </row>
        <row r="2204">
          <cell r="A2204">
            <v>407</v>
          </cell>
          <cell r="B2204" t="str">
            <v xml:space="preserve">FITA DE ALUMINIO PARA PROTECAO DO CONDUTOR LARGURA 10 MM                                                                                                                                                                                                                                                                                                                                                                                                                                                  </v>
          </cell>
          <cell r="C2204" t="str">
            <v xml:space="preserve">KG    </v>
          </cell>
          <cell r="D2204">
            <v>64.89</v>
          </cell>
        </row>
        <row r="2205">
          <cell r="A2205">
            <v>39431</v>
          </cell>
          <cell r="B2205" t="str">
            <v xml:space="preserve">FITA DE PAPEL MICROPERFURADO, 50 X 150 MM, PARA TRATAMENTO DE JUNTAS DE CHAPA DE GESSO PARA DRYWALL                                                                                                                                                                                                                                                                                                                                                                                                       </v>
          </cell>
          <cell r="C2205" t="str">
            <v xml:space="preserve">M     </v>
          </cell>
          <cell r="D2205">
            <v>0.39</v>
          </cell>
        </row>
        <row r="2206">
          <cell r="A2206">
            <v>39432</v>
          </cell>
          <cell r="B2206" t="str">
            <v xml:space="preserve">FITA DE PAPEL REFORCADA COM LAMINA DE METAL PARA REFORCO DE CANTOS DE CHAPA DE GESSO PARA DRYWALL                                                                                                                                                                                                                                                                                                                                                                                                         </v>
          </cell>
          <cell r="C2206" t="str">
            <v xml:space="preserve">M     </v>
          </cell>
          <cell r="D2206">
            <v>3.49</v>
          </cell>
        </row>
        <row r="2207">
          <cell r="A2207">
            <v>20111</v>
          </cell>
          <cell r="B2207" t="str">
            <v xml:space="preserve">FITA ISOLANTE ADESIVA ANTICHAMA, USO ATE 750 V, EM ROLO DE 19 MM X 20 M                                                                                                                                                                                                                                                                                                                                                                                                                                   </v>
          </cell>
          <cell r="C2207" t="str">
            <v xml:space="preserve">UN    </v>
          </cell>
          <cell r="D2207">
            <v>9.1999999999999993</v>
          </cell>
        </row>
        <row r="2208">
          <cell r="A2208">
            <v>21127</v>
          </cell>
          <cell r="B2208" t="str">
            <v xml:space="preserve">FITA ISOLANTE ADESIVA ANTICHAMA, USO ATE 750 V, EM ROLO DE 19 MM X 5 M                                                                                                                                                                                                                                                                                                                                                                                                                                    </v>
          </cell>
          <cell r="C2208" t="str">
            <v xml:space="preserve">UN    </v>
          </cell>
          <cell r="D2208">
            <v>3.47</v>
          </cell>
        </row>
        <row r="2209">
          <cell r="A2209">
            <v>404</v>
          </cell>
          <cell r="B2209" t="str">
            <v xml:space="preserve">FITA ISOLANTE DE BORRACHA AUTOFUSAO, USO ATE 69 KV (ALTA TENSAO)                                                                                                                                                                                                                                                                                                                                                                                                                                          </v>
          </cell>
          <cell r="C2209" t="str">
            <v xml:space="preserve">M     </v>
          </cell>
          <cell r="D2209">
            <v>1.25</v>
          </cell>
        </row>
        <row r="2210">
          <cell r="A2210">
            <v>14151</v>
          </cell>
          <cell r="B2210" t="str">
            <v xml:space="preserve">FITA METALICA GRAVADA, L = 17 MM, ROLO DE 25 M, CARGA RECOMENDADA = *120* KGF                                                                                                                                                                                                                                                                                                                                                                                                                             </v>
          </cell>
          <cell r="C2210" t="str">
            <v xml:space="preserve">UN    </v>
          </cell>
          <cell r="D2210">
            <v>51.46</v>
          </cell>
        </row>
        <row r="2211">
          <cell r="A2211">
            <v>14153</v>
          </cell>
          <cell r="B2211" t="str">
            <v xml:space="preserve">FITA METALICA PERFURADA, L = *18* MM, ROLO DE 30 M, CARGA RECOMENDADA = *30* KGF                                                                                                                                                                                                                                                                                                                                                                                                                          </v>
          </cell>
          <cell r="C2211" t="str">
            <v xml:space="preserve">UN    </v>
          </cell>
          <cell r="D2211">
            <v>58.17</v>
          </cell>
        </row>
        <row r="2212">
          <cell r="A2212">
            <v>14152</v>
          </cell>
          <cell r="B2212" t="str">
            <v xml:space="preserve">FITA METALICA PERFURADA, L = 17 MM, ROLO DE 30 M, CARGA RECOMENDADA = *19* KGF                                                                                                                                                                                                                                                                                                                                                                                                                            </v>
          </cell>
          <cell r="C2212" t="str">
            <v xml:space="preserve">UN    </v>
          </cell>
          <cell r="D2212">
            <v>44.66</v>
          </cell>
        </row>
        <row r="2213">
          <cell r="A2213">
            <v>14154</v>
          </cell>
          <cell r="B2213" t="str">
            <v xml:space="preserve">FITA METALICA PERFURADA, L = 25 MM, ROLO DE 30 M, CARGA RECOMENDADA = *222,5* KGF                                                                                                                                                                                                                                                                                                                                                                                                                         </v>
          </cell>
          <cell r="C2213" t="str">
            <v xml:space="preserve">UN    </v>
          </cell>
          <cell r="D2213">
            <v>156.31</v>
          </cell>
        </row>
        <row r="2214">
          <cell r="A2214">
            <v>3146</v>
          </cell>
          <cell r="B2214" t="str">
            <v xml:space="preserve">FITA VEDA ROSCA EM ROLOS DE 18 MM X 10 M (L X C)                                                                                                                                                                                                                                                                                                                                                                                                                                                          </v>
          </cell>
          <cell r="C2214" t="str">
            <v xml:space="preserve">UN    </v>
          </cell>
          <cell r="D2214">
            <v>3.99</v>
          </cell>
        </row>
        <row r="2215">
          <cell r="A2215">
            <v>3143</v>
          </cell>
          <cell r="B2215" t="str">
            <v xml:space="preserve">FITA VEDA ROSCA EM ROLOS DE 18 MM X 25 M (L X C)                                                                                                                                                                                                                                                                                                                                                                                                                                                          </v>
          </cell>
          <cell r="C2215" t="str">
            <v xml:space="preserve">UN    </v>
          </cell>
          <cell r="D2215">
            <v>9.07</v>
          </cell>
        </row>
        <row r="2216">
          <cell r="A2216">
            <v>3148</v>
          </cell>
          <cell r="B2216" t="str">
            <v xml:space="preserve">FITA VEDA ROSCA EM ROLOS DE 18 MM X 50 M (L X C)                                                                                                                                                                                                                                                                                                                                                                                                                                                          </v>
          </cell>
          <cell r="C2216" t="str">
            <v xml:space="preserve">UN    </v>
          </cell>
          <cell r="D2216">
            <v>14.71</v>
          </cell>
        </row>
        <row r="2217">
          <cell r="A2217">
            <v>4310</v>
          </cell>
          <cell r="B2217" t="str">
            <v xml:space="preserve">FIXADOR DE ABA AUTOTRAVANTE PARA TELHA DE FIBROCIMENTO, TIPO CANALETE 90 OU KALHETAO                                                                                                                                                                                                                                                                                                                                                                                                                      </v>
          </cell>
          <cell r="C2217" t="str">
            <v xml:space="preserve">UN    </v>
          </cell>
          <cell r="D2217">
            <v>3.08</v>
          </cell>
        </row>
        <row r="2218">
          <cell r="A2218">
            <v>4311</v>
          </cell>
          <cell r="B2218" t="str">
            <v xml:space="preserve">FIXADOR DE ABA SIMPLES PARA TELHA DE FIBROCIMENTO, TIPO CANALETA 49 OU KALHETA                                                                                                                                                                                                                                                                                                                                                                                                                            </v>
          </cell>
          <cell r="C2218" t="str">
            <v xml:space="preserve">UN    </v>
          </cell>
          <cell r="D2218">
            <v>2.17</v>
          </cell>
        </row>
        <row r="2219">
          <cell r="A2219">
            <v>4312</v>
          </cell>
          <cell r="B2219" t="str">
            <v xml:space="preserve">FIXADOR DE ABA SIMPLES PARA TELHA DE FIBROCIMENTO, TIPO CANALETA 90 OU KALHETAO                                                                                                                                                                                                                                                                                                                                                                                                                           </v>
          </cell>
          <cell r="C2219" t="str">
            <v xml:space="preserve">UN    </v>
          </cell>
          <cell r="D2219">
            <v>3.04</v>
          </cell>
        </row>
        <row r="2220">
          <cell r="A2220">
            <v>13261</v>
          </cell>
          <cell r="B2220" t="str">
            <v xml:space="preserve">FLANELA *30 X 40* CM                                                                                                                                                                                                                                                                                                                                                                                                                                                                                      </v>
          </cell>
          <cell r="C2220" t="str">
            <v xml:space="preserve">UN    </v>
          </cell>
          <cell r="D2220">
            <v>4.5</v>
          </cell>
        </row>
        <row r="2221">
          <cell r="A2221">
            <v>3255</v>
          </cell>
          <cell r="B2221" t="str">
            <v xml:space="preserve">FLANGE PVC, ROSCAVEL SEXTAVADO SEM FUROS 3/4"                                                                                                                                                                                                                                                                                                                                                                                                                                                             </v>
          </cell>
          <cell r="C2221" t="str">
            <v xml:space="preserve">UN    </v>
          </cell>
          <cell r="D2221">
            <v>10.07</v>
          </cell>
        </row>
        <row r="2222">
          <cell r="A2222">
            <v>3254</v>
          </cell>
          <cell r="B2222" t="str">
            <v xml:space="preserve">FLANGE PVC, ROSCAVEL, SEXTAVADO, SEM FUROS 3"                                                                                                                                                                                                                                                                                                                                                                                                                                                             </v>
          </cell>
          <cell r="C2222" t="str">
            <v xml:space="preserve">UN    </v>
          </cell>
          <cell r="D2222">
            <v>163.6</v>
          </cell>
        </row>
        <row r="2223">
          <cell r="A2223">
            <v>3259</v>
          </cell>
          <cell r="B2223" t="str">
            <v xml:space="preserve">FLANGE PVC, ROSCAVEL, SEXTAVADO, SEM FUROS, 1 1/2"                                                                                                                                                                                                                                                                                                                                                                                                                                                        </v>
          </cell>
          <cell r="C2223" t="str">
            <v xml:space="preserve">UN    </v>
          </cell>
          <cell r="D2223">
            <v>19.66</v>
          </cell>
        </row>
        <row r="2224">
          <cell r="A2224">
            <v>3258</v>
          </cell>
          <cell r="B2224" t="str">
            <v xml:space="preserve">FLANGE PVC, ROSCAVEL, SEXTAVADO, SEM FUROS, 1 1/4"                                                                                                                                                                                                                                                                                                                                                                                                                                                        </v>
          </cell>
          <cell r="C2224" t="str">
            <v xml:space="preserve">UN    </v>
          </cell>
          <cell r="D2224">
            <v>11.88</v>
          </cell>
        </row>
        <row r="2225">
          <cell r="A2225">
            <v>3251</v>
          </cell>
          <cell r="B2225" t="str">
            <v xml:space="preserve">FLANGE PVC, ROSCAVEL, SEXTAVADO, SEM FUROS, 1/2"                                                                                                                                                                                                                                                                                                                                                                                                                                                          </v>
          </cell>
          <cell r="C2225" t="str">
            <v xml:space="preserve">UN    </v>
          </cell>
          <cell r="D2225">
            <v>7</v>
          </cell>
        </row>
        <row r="2226">
          <cell r="A2226">
            <v>3256</v>
          </cell>
          <cell r="B2226" t="str">
            <v xml:space="preserve">FLANGE PVC, ROSCAVEL, SEXTAVADO, SEM FUROS, 1"                                                                                                                                                                                                                                                                                                                                                                                                                                                            </v>
          </cell>
          <cell r="C2226" t="str">
            <v xml:space="preserve">UN    </v>
          </cell>
          <cell r="D2226">
            <v>13.26</v>
          </cell>
        </row>
        <row r="2227">
          <cell r="A2227">
            <v>3261</v>
          </cell>
          <cell r="B2227" t="str">
            <v xml:space="preserve">FLANGE PVC, ROSCAVEL, SEXTAVADO, SEM FUROS, 2 1/2"                                                                                                                                                                                                                                                                                                                                                                                                                                                        </v>
          </cell>
          <cell r="C2227" t="str">
            <v xml:space="preserve">UN    </v>
          </cell>
          <cell r="D2227">
            <v>144.68</v>
          </cell>
        </row>
        <row r="2228">
          <cell r="A2228">
            <v>3260</v>
          </cell>
          <cell r="B2228" t="str">
            <v xml:space="preserve">FLANGE PVC, ROSCAVEL, SEXTAVADO, SEM FUROS, 2"                                                                                                                                                                                                                                                                                                                                                                                                                                                            </v>
          </cell>
          <cell r="C2228" t="str">
            <v xml:space="preserve">UN    </v>
          </cell>
          <cell r="D2228">
            <v>24.85</v>
          </cell>
        </row>
        <row r="2229">
          <cell r="A2229">
            <v>3272</v>
          </cell>
          <cell r="B2229" t="str">
            <v xml:space="preserve">FLANGE SEXTAVADO DE FERRO GALVANIZADO, COM ROSCA BSP, DE 1 1/2"                                                                                                                                                                                                                                                                                                                                                                                                                                           </v>
          </cell>
          <cell r="C2229" t="str">
            <v xml:space="preserve">UN    </v>
          </cell>
          <cell r="D2229">
            <v>38.42</v>
          </cell>
        </row>
        <row r="2230">
          <cell r="A2230">
            <v>3265</v>
          </cell>
          <cell r="B2230" t="str">
            <v xml:space="preserve">FLANGE SEXTAVADO DE FERRO GALVANIZADO, COM ROSCA BSP, DE 1 1/4"                                                                                                                                                                                                                                                                                                                                                                                                                                           </v>
          </cell>
          <cell r="C2230" t="str">
            <v xml:space="preserve">UN    </v>
          </cell>
          <cell r="D2230">
            <v>30.52</v>
          </cell>
        </row>
        <row r="2231">
          <cell r="A2231">
            <v>3262</v>
          </cell>
          <cell r="B2231" t="str">
            <v xml:space="preserve">FLANGE SEXTAVADO DE FERRO GALVANIZADO, COM ROSCA BSP, DE 1/2"                                                                                                                                                                                                                                                                                                                                                                                                                                             </v>
          </cell>
          <cell r="C2231" t="str">
            <v xml:space="preserve">UN    </v>
          </cell>
          <cell r="D2231">
            <v>13.36</v>
          </cell>
        </row>
        <row r="2232">
          <cell r="A2232">
            <v>3264</v>
          </cell>
          <cell r="B2232" t="str">
            <v xml:space="preserve">FLANGE SEXTAVADO DE FERRO GALVANIZADO, COM ROSCA BSP, DE 1"                                                                                                                                                                                                                                                                                                                                                                                                                                               </v>
          </cell>
          <cell r="C2232" t="str">
            <v xml:space="preserve">UN    </v>
          </cell>
          <cell r="D2232">
            <v>21.94</v>
          </cell>
        </row>
        <row r="2233">
          <cell r="A2233">
            <v>3267</v>
          </cell>
          <cell r="B2233" t="str">
            <v xml:space="preserve">FLANGE SEXTAVADO DE FERRO GALVANIZADO, COM ROSCA BSP, DE 2 1/2"                                                                                                                                                                                                                                                                                                                                                                                                                                           </v>
          </cell>
          <cell r="C2233" t="str">
            <v xml:space="preserve">UN    </v>
          </cell>
          <cell r="D2233">
            <v>71.680000000000007</v>
          </cell>
        </row>
        <row r="2234">
          <cell r="A2234">
            <v>3266</v>
          </cell>
          <cell r="B2234" t="str">
            <v xml:space="preserve">FLANGE SEXTAVADO DE FERRO GALVANIZADO, COM ROSCA BSP, DE 2"                                                                                                                                                                                                                                                                                                                                                                                                                                               </v>
          </cell>
          <cell r="C2234" t="str">
            <v xml:space="preserve">UN    </v>
          </cell>
          <cell r="D2234">
            <v>45.6</v>
          </cell>
        </row>
        <row r="2235">
          <cell r="A2235">
            <v>3263</v>
          </cell>
          <cell r="B2235" t="str">
            <v xml:space="preserve">FLANGE SEXTAVADO DE FERRO GALVANIZADO, COM ROSCA BSP, DE 3/4"                                                                                                                                                                                                                                                                                                                                                                                                                                             </v>
          </cell>
          <cell r="C2235" t="str">
            <v xml:space="preserve">UN    </v>
          </cell>
          <cell r="D2235">
            <v>18.25</v>
          </cell>
        </row>
        <row r="2236">
          <cell r="A2236">
            <v>3268</v>
          </cell>
          <cell r="B2236" t="str">
            <v xml:space="preserve">FLANGE SEXTAVADO DE FERRO GALVANIZADO, COM ROSCA BSP, DE 3"                                                                                                                                                                                                                                                                                                                                                                                                                                               </v>
          </cell>
          <cell r="C2236" t="str">
            <v xml:space="preserve">UN    </v>
          </cell>
          <cell r="D2236">
            <v>96.91</v>
          </cell>
        </row>
        <row r="2237">
          <cell r="A2237">
            <v>3271</v>
          </cell>
          <cell r="B2237" t="str">
            <v xml:space="preserve">FLANGE SEXTAVADO DE FERRO GALVANIZADO, COM ROSCA BSP, DE 4"                                                                                                                                                                                                                                                                                                                                                                                                                                               </v>
          </cell>
          <cell r="C2237" t="str">
            <v xml:space="preserve">UN    </v>
          </cell>
          <cell r="D2237">
            <v>143.28</v>
          </cell>
        </row>
        <row r="2238">
          <cell r="A2238">
            <v>3270</v>
          </cell>
          <cell r="B2238" t="str">
            <v xml:space="preserve">FLANGE SEXTAVADO DE FERRO GALVANIZADO, COM ROSCA BSP, DE 6"                                                                                                                                                                                                                                                                                                                                                                                                                                               </v>
          </cell>
          <cell r="C2238" t="str">
            <v xml:space="preserve">UN    </v>
          </cell>
          <cell r="D2238">
            <v>240.72</v>
          </cell>
        </row>
        <row r="2239">
          <cell r="A2239">
            <v>3275</v>
          </cell>
          <cell r="B2239" t="str">
            <v xml:space="preserve">FORRO COMPOSTO POR PAINEIS DE LA DE VIDRO, REVESTIDOS EM PVC MICROPERFURADO, DE *1250 X 625* MM, ESPESSURA 15 MM (COM COLOCACAO)                                                                                                                                                                                                                                                                                                                                                                          </v>
          </cell>
          <cell r="C2239" t="str">
            <v xml:space="preserve">M2    </v>
          </cell>
          <cell r="D2239">
            <v>157.83000000000001</v>
          </cell>
        </row>
        <row r="2240">
          <cell r="A2240">
            <v>39512</v>
          </cell>
          <cell r="B2240" t="str">
            <v xml:space="preserve">FORRO DE FIBRA MINERAL EM PLACAS DE 1250 X 625 MM, E = 15 MM, BORDA RETA, COM PINTURA ANTIMOFO, APOIADO EM PERFIL DE ACO GALVANIZADO COM 24 MM DE BASE - INSTALADO                                                                                                                                                                                                                                                                                                                                        </v>
          </cell>
          <cell r="C2240" t="str">
            <v xml:space="preserve">M2    </v>
          </cell>
          <cell r="D2240">
            <v>135.41</v>
          </cell>
        </row>
        <row r="2241">
          <cell r="A2241">
            <v>39511</v>
          </cell>
          <cell r="B2241" t="str">
            <v xml:space="preserve">FORRO DE FIBRA MINERAL EM PLACAS DE 625 X 625 MM, E = 15 MM, BORDA RETA, COM PINTURA ANTIMOFO, APOIADO EM PERFIL DE ACO GALVANIZADO COM 24 MM DE BASE - INSTALADO                                                                                                                                                                                                                                                                                                                                         </v>
          </cell>
          <cell r="C2241" t="str">
            <v xml:space="preserve">M2    </v>
          </cell>
          <cell r="D2241">
            <v>147.69</v>
          </cell>
        </row>
        <row r="2242">
          <cell r="A2242">
            <v>39513</v>
          </cell>
          <cell r="B2242" t="str">
            <v xml:space="preserve">FORRO DE FIBRA MINERAL EM PLACAS DE 625 X 625 MM, E = 15/16 MM, BORDA REBAIXADA, COM PINTURA ANTIMOFO, APOIADO EM PERFIL DE ACO GALVANIZADO COM 24 MM DE BASE - INSTALADO                                                                                                                                                                                                                                                                                                                                 </v>
          </cell>
          <cell r="C2242" t="str">
            <v xml:space="preserve">M2    </v>
          </cell>
          <cell r="D2242">
            <v>158.41</v>
          </cell>
        </row>
        <row r="2243">
          <cell r="A2243">
            <v>3286</v>
          </cell>
          <cell r="B2243" t="str">
            <v xml:space="preserve">FORRO DE MADEIRA CEDRINHO OU EQUIVALENTE DA REGIAO, ENCAIXE MACHO/FEMEA COM FRISO, *10 X 1* CM (SEM COLOCACAO)                                                                                                                                                                                                                                                                                                                                                                                            </v>
          </cell>
          <cell r="C2243" t="str">
            <v xml:space="preserve">M2    </v>
          </cell>
          <cell r="D2243">
            <v>75.44</v>
          </cell>
        </row>
        <row r="2244">
          <cell r="A2244">
            <v>3287</v>
          </cell>
          <cell r="B2244" t="str">
            <v xml:space="preserve">FORRO DE MADEIRA CUMARU/IPE CHAMPANHE OU EQUIVALENTE DA REGIAO, ENCAIXE MACHO/FEMEA COM FRISO, *10 X 1* CM (SEM COLOCACAO)                                                                                                                                                                                                                                                                                                                                                                                </v>
          </cell>
          <cell r="C2244" t="str">
            <v xml:space="preserve">M2    </v>
          </cell>
          <cell r="D2244">
            <v>114</v>
          </cell>
        </row>
        <row r="2245">
          <cell r="A2245">
            <v>3283</v>
          </cell>
          <cell r="B2245" t="str">
            <v xml:space="preserve">FORRO DE MADEIRA PINUS OU EQUIVALENTE DA REGIAO, ENCAIXE MACHO/FEMEA COM FRISO, *10 X 1* CM (SEM COLOCACAO)                                                                                                                                                                                                                                                                                                                                                                                               </v>
          </cell>
          <cell r="C2245" t="str">
            <v xml:space="preserve">M2    </v>
          </cell>
          <cell r="D2245">
            <v>23.94</v>
          </cell>
        </row>
        <row r="2246">
          <cell r="A2246">
            <v>11587</v>
          </cell>
          <cell r="B2246" t="str">
            <v xml:space="preserve">FORRO DE PVC LISO, BRANCO, REGUA DE 10 CM, ESPESSURA DE 8 MM A 10 MM (COM COLOCACAO / SEM ESTRUTURA METALICA)                                                                                                                                                                                                                                                                                                                                                                                             </v>
          </cell>
          <cell r="C2246" t="str">
            <v xml:space="preserve">M2    </v>
          </cell>
          <cell r="D2246">
            <v>108.23</v>
          </cell>
        </row>
        <row r="2247">
          <cell r="A2247">
            <v>36225</v>
          </cell>
          <cell r="B2247" t="str">
            <v xml:space="preserve">FORRO DE PVC LISO, BRANCO, REGUA DE 20 CM, ESPESSURA DE 8 MM A 10 MM, COMPRIMENTO 6 M (SEM COLOCACAO)                                                                                                                                                                                                                                                                                                                                                                                                     </v>
          </cell>
          <cell r="C2247" t="str">
            <v xml:space="preserve">M2    </v>
          </cell>
          <cell r="D2247">
            <v>43.96</v>
          </cell>
        </row>
        <row r="2248">
          <cell r="A2248">
            <v>36230</v>
          </cell>
          <cell r="B2248" t="str">
            <v xml:space="preserve">FORRO DE PVC, FRISADO, BRANCO, REGUA DE 10 CM, ESPESSURA DE 8 MM A 10 MM E COMPRIMENTO 6 M (SEM COLOCACAO)                                                                                                                                                                                                                                                                                                                                                                                                </v>
          </cell>
          <cell r="C2248" t="str">
            <v xml:space="preserve">M2    </v>
          </cell>
          <cell r="D2248">
            <v>32.299999999999997</v>
          </cell>
        </row>
        <row r="2249">
          <cell r="A2249">
            <v>36238</v>
          </cell>
          <cell r="B2249" t="str">
            <v xml:space="preserve">FORRO DE PVC, FRISADO, BRANCO, REGUA DE 20 CM, ESPESSURA DE 8 MM A 10 MM E COMPRIMENTO 6 M (SEM COLOCACAO)                                                                                                                                                                                                                                                                                                                                                                                                </v>
          </cell>
          <cell r="C2249" t="str">
            <v xml:space="preserve">M2    </v>
          </cell>
          <cell r="D2249">
            <v>31.56</v>
          </cell>
        </row>
        <row r="2250">
          <cell r="A2250">
            <v>39363</v>
          </cell>
          <cell r="B2250" t="str">
            <v xml:space="preserve">FOSSA SEPTICA, SEM FILTRO, PARA 15 A 30 CONTRIBUINTES, CILINDRICA, COM TAMPA, EM POLIETILENO DE ALTA DENSIDADE (PEAD), CAPACIDADE APROXIMADA DE 5500 LITROS (NBR 7229)                                                                                                                                                                                                                                                                                                                                    </v>
          </cell>
          <cell r="C2250" t="str">
            <v xml:space="preserve">UN    </v>
          </cell>
          <cell r="D2250">
            <v>4971.68</v>
          </cell>
        </row>
        <row r="2251">
          <cell r="A2251">
            <v>39361</v>
          </cell>
          <cell r="B2251" t="str">
            <v xml:space="preserve">FOSSA SEPTICA, SEM FILTRO, PARA 4 A 7 CONTRIBUINTES, CILINDRICA,  COM TAMPA, EM POLIETILENO DE ALTA DENSIDADE (PEAD), CAPACIDADE APROXIMADA DE 1100 LITROS (NBR 7229)                                                                                                                                                                                                                                                                                                                                     </v>
          </cell>
          <cell r="C2251" t="str">
            <v xml:space="preserve">UN    </v>
          </cell>
          <cell r="D2251">
            <v>1278.43</v>
          </cell>
        </row>
        <row r="2252">
          <cell r="A2252">
            <v>39362</v>
          </cell>
          <cell r="B2252" t="str">
            <v xml:space="preserve">FOSSA SEPTICA, SEM FILTRO, PARA 8 A 14 CONTRIBUINTES, CILINDRICA, COM TAMPA, EM POLIETILENO DE ALTA DENSIDADE (PEAD), CAPACIDADE APROXIMADA DE 3000 LITROS (NBR 7229)                                                                                                                                                                                                                                                                                                                                     </v>
          </cell>
          <cell r="C2252" t="str">
            <v xml:space="preserve">UN    </v>
          </cell>
          <cell r="D2252">
            <v>3934.06</v>
          </cell>
        </row>
        <row r="2253">
          <cell r="A2253">
            <v>39364</v>
          </cell>
          <cell r="B2253" t="str">
            <v xml:space="preserve">FOSSA SEPTICA,SEM FILTRO, PARA 40 A 52 CONTRIBUINTES, CILINDRICA, COM TAMPA, EM POLIETILENO DE ALTA DENSIDADE (PEAD), CAPACIDADE APROXIMADA DE 10000 LITROS (NBR 7229)                                                                                                                                                                                                                                                                                                                                    </v>
          </cell>
          <cell r="C2253" t="str">
            <v xml:space="preserve">UN    </v>
          </cell>
          <cell r="D2253">
            <v>11363.84</v>
          </cell>
        </row>
        <row r="2254">
          <cell r="A2254">
            <v>14576</v>
          </cell>
          <cell r="B2254" t="str">
            <v xml:space="preserve">FRESADORA DE ASFALTO A FRIO SOBRE ESTEIRAS, LARG. FRESAGEM 2,00 M, POT. 410 KW/550 HP                                                                                                                                                                                                                                                                                                                                                                                                                     </v>
          </cell>
          <cell r="C2254" t="str">
            <v xml:space="preserve">UN    </v>
          </cell>
          <cell r="D2254">
            <v>6958860.8099999996</v>
          </cell>
        </row>
        <row r="2255">
          <cell r="A2255">
            <v>13877</v>
          </cell>
          <cell r="B2255" t="str">
            <v xml:space="preserve">FRESADORA DE ASFALTO A FRIO SOBRE RODAS, LARG. FRESAGEM 1,00 M, POT. 155 KW/208 HP                                                                                                                                                                                                                                                                                                                                                                                                                        </v>
          </cell>
          <cell r="C2255" t="str">
            <v xml:space="preserve">UN    </v>
          </cell>
          <cell r="D2255">
            <v>2978984.52</v>
          </cell>
        </row>
        <row r="2256">
          <cell r="A2256">
            <v>7307</v>
          </cell>
          <cell r="B2256" t="str">
            <v xml:space="preserve">FUNDO ANTICORROSIVO PARA METAIS FERROSOS (ZARCAO)                                                                                                                                                                                                                                                                                                                                                                                                                                                         </v>
          </cell>
          <cell r="C2256" t="str">
            <v xml:space="preserve">L     </v>
          </cell>
          <cell r="D2256">
            <v>38.020000000000003</v>
          </cell>
        </row>
        <row r="2257">
          <cell r="A2257">
            <v>38122</v>
          </cell>
          <cell r="B2257" t="str">
            <v xml:space="preserve">FUNDO PREPARADOR ACRILICO BASE AGUA                                                                                                                                                                                                                                                                                                                                                                                                                                                                       </v>
          </cell>
          <cell r="C2257" t="str">
            <v xml:space="preserve">L     </v>
          </cell>
          <cell r="D2257">
            <v>8.9499999999999993</v>
          </cell>
        </row>
        <row r="2258">
          <cell r="A2258">
            <v>43653</v>
          </cell>
          <cell r="B2258" t="str">
            <v xml:space="preserve">FUNDO SINTETICO NIVELADOR BRANCO FOSCO PARA MADEIRA                                                                                                                                                                                                                                                                                                                                                                                                                                                       </v>
          </cell>
          <cell r="C2258" t="str">
            <v xml:space="preserve">L     </v>
          </cell>
          <cell r="D2258">
            <v>38.56</v>
          </cell>
        </row>
        <row r="2259">
          <cell r="A2259">
            <v>38633</v>
          </cell>
          <cell r="B2259" t="str">
            <v xml:space="preserve">FURO PARA TORNEIRA OU OUTROS ACESSORIOS  EM BANCADA DE MARMORE/ GRANITO OU OUTRO TIPO DE PEDRA NATURAL                                                                                                                                                                                                                                                                                                                                                                                                    </v>
          </cell>
          <cell r="C2259" t="str">
            <v xml:space="preserve">UN    </v>
          </cell>
          <cell r="D2259">
            <v>21.72</v>
          </cell>
        </row>
        <row r="2260">
          <cell r="A2260">
            <v>12344</v>
          </cell>
          <cell r="B2260" t="str">
            <v xml:space="preserve">FUSIVEL DIAZED 20 A TAMANHO DII, CAPACIDADE DE INTERRUPCAO DE 50 KA EM VCA E 8 KA EM VCC, TENSAO NOMIMNAL DE 500 V                                                                                                                                                                                                                                                                                                                                                                                        </v>
          </cell>
          <cell r="C2260" t="str">
            <v xml:space="preserve">UN    </v>
          </cell>
          <cell r="D2260">
            <v>6.24</v>
          </cell>
        </row>
        <row r="2261">
          <cell r="A2261">
            <v>12343</v>
          </cell>
          <cell r="B2261" t="str">
            <v xml:space="preserve">FUSIVEL DIAZED 35 A TAMANHO DIII, CAPACIDADE DE INTERRUPCAO DE 50 KA EM VCA E 8 KA EM VCC, TENSAO NOMIMNAL DE 500 V                                                                                                                                                                                                                                                                                                                                                                                       </v>
          </cell>
          <cell r="C2261" t="str">
            <v xml:space="preserve">UN    </v>
          </cell>
          <cell r="D2261">
            <v>9.68</v>
          </cell>
        </row>
        <row r="2262">
          <cell r="A2262">
            <v>3295</v>
          </cell>
          <cell r="B2262" t="str">
            <v xml:space="preserve">FUSIVEL NH *36* A 80 AMPERES, TAMANHO 00, CAPACIDADE DE INTERRUPCAO DE 120 KA, TENSAO NOMIMNAL DE 500 V                                                                                                                                                                                                                                                                                                                                                                                                   </v>
          </cell>
          <cell r="C2262" t="str">
            <v xml:space="preserve">UN    </v>
          </cell>
          <cell r="D2262">
            <v>33.82</v>
          </cell>
        </row>
        <row r="2263">
          <cell r="A2263">
            <v>3302</v>
          </cell>
          <cell r="B2263" t="str">
            <v xml:space="preserve">FUSIVEL NH 100 A TAMANHO 00, CAPACIDADE DE INTERRUPCAO DE 120 KA, TENSAO NOMIMNAL DE 500 V                                                                                                                                                                                                                                                                                                                                                                                                                </v>
          </cell>
          <cell r="C2263" t="str">
            <v xml:space="preserve">UN    </v>
          </cell>
          <cell r="D2263">
            <v>35.36</v>
          </cell>
        </row>
        <row r="2264">
          <cell r="A2264">
            <v>3297</v>
          </cell>
          <cell r="B2264" t="str">
            <v xml:space="preserve">FUSIVEL NH 125 A TAMANHO 00, CAPACIDADE DE INTERRUPCAO DE 120 KA, TENSAO NOMIMNAL DE 500 V                                                                                                                                                                                                                                                                                                                                                                                                                </v>
          </cell>
          <cell r="C2264" t="str">
            <v xml:space="preserve">UN    </v>
          </cell>
          <cell r="D2264">
            <v>37.74</v>
          </cell>
        </row>
        <row r="2265">
          <cell r="A2265">
            <v>3294</v>
          </cell>
          <cell r="B2265" t="str">
            <v xml:space="preserve">FUSIVEL NH 160 A TAMANHO 00, CAPACIDADE DE INTERRUPCAO DE 120 KA, TENSAO NOMIMNAL DE 500 V                                                                                                                                                                                                                                                                                                                                                                                                                </v>
          </cell>
          <cell r="C2265" t="str">
            <v xml:space="preserve">UN    </v>
          </cell>
          <cell r="D2265">
            <v>38.32</v>
          </cell>
        </row>
        <row r="2266">
          <cell r="A2266">
            <v>3292</v>
          </cell>
          <cell r="B2266" t="str">
            <v xml:space="preserve">FUSIVEL NH 20 A TAMANHO 000, CAPACIDADE DE INTERRUPCAO DE 120 KA, TENSAO NOMIMNAL DE 500 V                                                                                                                                                                                                                                                                                                                                                                                                                </v>
          </cell>
          <cell r="C2266" t="str">
            <v xml:space="preserve">UN    </v>
          </cell>
          <cell r="D2266">
            <v>36</v>
          </cell>
        </row>
        <row r="2267">
          <cell r="A2267">
            <v>3298</v>
          </cell>
          <cell r="B2267" t="str">
            <v xml:space="preserve">FUSIVEL NH 200 A 250 AMPERES, TAMANHO 1, CAPACIDADE DE INTERRUPCAO DE 120 KA, TENSAO NOMIMNAL DE 500 V                                                                                                                                                                                                                                                                                                                                                                                                    </v>
          </cell>
          <cell r="C2267" t="str">
            <v xml:space="preserve">UN    </v>
          </cell>
          <cell r="D2267">
            <v>84.37</v>
          </cell>
        </row>
        <row r="2268">
          <cell r="A2268">
            <v>11596</v>
          </cell>
          <cell r="B2268" t="str">
            <v xml:space="preserve">GABIAO  TIPO CAIXA, MALHA HEXAGONAL 8 X 10 CM (ZN/AL), FIO 2,7 MM, DIMENSOES 2,0 X 1,0 X 0,5 M (C X L X A)                                                                                                                                                                                                                                                                                                                                                                                                </v>
          </cell>
          <cell r="C2268" t="str">
            <v xml:space="preserve">UN    </v>
          </cell>
          <cell r="D2268">
            <v>467.06</v>
          </cell>
        </row>
        <row r="2269">
          <cell r="A2269">
            <v>34802</v>
          </cell>
          <cell r="B2269" t="str">
            <v xml:space="preserve">GABIAO MANTA (COLCHAO) MALHA HEXAGONAL 6 X 8 CM (ZN/AL REVESTIDO COM POLIMERO), DIMENSOES 4,0 X 2,0 X 0,17 M (C X L X A) FIO 2 MM                                                                                                                                                                                                                                                                                                                                                                         </v>
          </cell>
          <cell r="C2269" t="str">
            <v xml:space="preserve">UN    </v>
          </cell>
          <cell r="D2269">
            <v>1282.7</v>
          </cell>
        </row>
        <row r="2270">
          <cell r="A2270">
            <v>11588</v>
          </cell>
          <cell r="B2270" t="str">
            <v xml:space="preserve">GABIAO MANTA (COLCHAO) MALHA HEXAGONAL 6 X 8 CM (ZN/AL REVESTIDO COM POLIMERO), FIO 2 MM, DIMENSOES 4,0 X 2,0 X 0,23 M (C X L X A)                                                                                                                                                                                                                                                                                                                                                                        </v>
          </cell>
          <cell r="C2270" t="str">
            <v xml:space="preserve">UN    </v>
          </cell>
          <cell r="D2270">
            <v>1383.82</v>
          </cell>
        </row>
        <row r="2271">
          <cell r="A2271">
            <v>34383</v>
          </cell>
          <cell r="B2271" t="str">
            <v xml:space="preserve">GABIAO MANTA (COLCHAO) MALHA HEXAGONAL 6 X 8 CM (ZN/AL REVESTIDO COM POLIMERO), FIO 2 MM, DIMENSOES 4,0 X 2,0 X 0,3 M (C X L X A)                                                                                                                                                                                                                                                                                                                                                                         </v>
          </cell>
          <cell r="C2271" t="str">
            <v xml:space="preserve">UN    </v>
          </cell>
          <cell r="D2271">
            <v>1522.3</v>
          </cell>
        </row>
        <row r="2272">
          <cell r="A2272">
            <v>40451</v>
          </cell>
          <cell r="B2272" t="str">
            <v xml:space="preserve">GABIAO MANTA (COLCHAO) MALHA HEXAGONAL 6 X 8 CM (ZN/AL REVESTIDO COM POLIMERO), FIO 2,0 MM, DIMENSOES 5,0 X 2,0 X 0,17 M (C X L X A)                                                                                                                                                                                                                                                                                                                                                                      </v>
          </cell>
          <cell r="C2272" t="str">
            <v xml:space="preserve">M2    </v>
          </cell>
          <cell r="D2272">
            <v>123.05</v>
          </cell>
        </row>
        <row r="2273">
          <cell r="A2273">
            <v>40453</v>
          </cell>
          <cell r="B2273" t="str">
            <v xml:space="preserve">GABIAO MANTA (COLCHAO) MALHA HEXAGONAL 6 X 8 CM (ZN/AL REVESTIDO COM POLIMERO), FIO 2,0 MM, DIMENSOES 5,0 X 2,0 X 0,23 M (C X L X A)                                                                                                                                                                                                                                                                                                                                                                      </v>
          </cell>
          <cell r="C2273" t="str">
            <v xml:space="preserve">M2    </v>
          </cell>
          <cell r="D2273">
            <v>133.13999999999999</v>
          </cell>
        </row>
        <row r="2274">
          <cell r="A2274">
            <v>40452</v>
          </cell>
          <cell r="B2274" t="str">
            <v xml:space="preserve">GABIAO MANTA (COLCHAO) MALHA HEXAGONAL 6 X 8 CM (ZN/AL REVESTIDO COM POLIMERO), FIO 2,0 MM, DIMENSOES 5,0 X 2,0 X 0,30 M (C X L X A)                                                                                                                                                                                                                                                                                                                                                                      </v>
          </cell>
          <cell r="C2274" t="str">
            <v xml:space="preserve">M2    </v>
          </cell>
          <cell r="D2274">
            <v>146.04</v>
          </cell>
        </row>
        <row r="2275">
          <cell r="A2275">
            <v>11594</v>
          </cell>
          <cell r="B2275" t="str">
            <v xml:space="preserve">GABIAO SACO MALHA HEXAGONAL 8 X 10 CM (ZN/AL REVESTIDO COM POLIMERO),  FIO 2,4 MM, DIMENSOES 3,0 X 0,65 M                                                                                                                                                                                                                                                                                                                                                                                                 </v>
          </cell>
          <cell r="C2275" t="str">
            <v xml:space="preserve">UN    </v>
          </cell>
          <cell r="D2275">
            <v>441.06</v>
          </cell>
        </row>
        <row r="2276">
          <cell r="A2276">
            <v>3311</v>
          </cell>
          <cell r="B2276" t="str">
            <v xml:space="preserve">GABIAO SACO MALHA HEXAGONAL 8 X 10 CM (ZN/AL REVESTIDO COM POLIMERO), FIO 2,4 MM, H = 0,65 M                                                                                                                                                                                                                                                                                                                                                                                                              </v>
          </cell>
          <cell r="C2276" t="str">
            <v xml:space="preserve">M3    </v>
          </cell>
          <cell r="D2276">
            <v>441.06</v>
          </cell>
        </row>
        <row r="2277">
          <cell r="A2277">
            <v>11599</v>
          </cell>
          <cell r="B2277" t="str">
            <v xml:space="preserve">GABIAO SACO MALHA HEXAGONAL 8 X 10 CM (ZN/AL), FIO 2,7 MM, DIMENSOES 4,0 X 0,65 M                                                                                                                                                                                                                                                                                                                                                                                                                         </v>
          </cell>
          <cell r="C2277" t="str">
            <v xml:space="preserve">UN    </v>
          </cell>
          <cell r="D2277">
            <v>586.55999999999995</v>
          </cell>
        </row>
        <row r="2278">
          <cell r="A2278">
            <v>11593</v>
          </cell>
          <cell r="B2278" t="str">
            <v xml:space="preserve">GABIAO TIPO CAIXA MALHA HEXAGONAL 8 X 10 CM (ZN/AL REVESTIDO COM POLIMERO),  FIO 2,4 MM, DIMENSOES 2,0 X 1,0 X 1,0 M (C X L X A)                                                                                                                                                                                                                                                                                                                                                                          </v>
          </cell>
          <cell r="C2278" t="str">
            <v xml:space="preserve">UN    </v>
          </cell>
          <cell r="D2278">
            <v>822.32</v>
          </cell>
        </row>
        <row r="2279">
          <cell r="A2279">
            <v>3314</v>
          </cell>
          <cell r="B2279" t="str">
            <v xml:space="preserve">GABIAO TIPO CAIXA MALHA HEXAGONAL 8 X 10 CM (ZN/AL REVESTIDO COM POLIMERO),  FIO 2,4 MM, H = 0,50 M                                                                                                                                                                                                                                                                                                                                                                                                       </v>
          </cell>
          <cell r="C2279" t="str">
            <v xml:space="preserve">M3    </v>
          </cell>
          <cell r="D2279">
            <v>588.13</v>
          </cell>
        </row>
        <row r="2280">
          <cell r="A2280">
            <v>11597</v>
          </cell>
          <cell r="B2280" t="str">
            <v xml:space="preserve">GABIAO TIPO CAIXA MALHA HEXAGONAL 8 X 10 CM (ZN/AL), FIO 2,7 MM, DIMENSOES 2,0 X 1,0 X 1,0 M (C X L X A)                                                                                                                                                                                                                                                                                                                                                                                                  </v>
          </cell>
          <cell r="C2280" t="str">
            <v xml:space="preserve">UN    </v>
          </cell>
          <cell r="D2280">
            <v>683.92</v>
          </cell>
        </row>
        <row r="2281">
          <cell r="A2281">
            <v>3309</v>
          </cell>
          <cell r="B2281" t="str">
            <v xml:space="preserve">GABIAO TIPO CAIXA MALHA HEXAGONAL 8 X 10 CM (ZN/AL), FIO 2,7 MM, H = 0,50 M                                                                                                                                                                                                                                                                                                                                                                                                                               </v>
          </cell>
          <cell r="C2281" t="str">
            <v xml:space="preserve">M3    </v>
          </cell>
          <cell r="D2281">
            <v>467.06</v>
          </cell>
        </row>
        <row r="2282">
          <cell r="A2282">
            <v>34612</v>
          </cell>
          <cell r="B2282" t="str">
            <v xml:space="preserve">GABIAO TIPO CAIXA PARA SOLO REFORCADO, MALHA HEXAGONAL DE DUPLA TORCAO 8 X 10 CM (ZN/AL REVESTIDO COM POLIMERO), FIO 2,7 MM, DIMENSOES 2,0 X 1,0 X 0,5 M, COM CAUDA DE 3,0 M                                                                                                                                                                                                                                                                                                                              </v>
          </cell>
          <cell r="C2282" t="str">
            <v xml:space="preserve">UN    </v>
          </cell>
          <cell r="D2282">
            <v>845.89</v>
          </cell>
        </row>
        <row r="2283">
          <cell r="A2283">
            <v>34635</v>
          </cell>
          <cell r="B2283" t="str">
            <v xml:space="preserve">GABIAO TIPO CAIXA PARA SOLO REFORCADO, MALHA HEXAGONAL DE DUPLA TORCAO 8 X 10 CM (ZN/AL REVESTIDO COM POLIMERO), FIO 2,7 MM, DIMENSOES 2,0 X 1,0 X 1,0 M, COM CAUDA DE 3,0 M                                                                                                                                                                                                                                                                                                                              </v>
          </cell>
          <cell r="C2283" t="str">
            <v xml:space="preserve">UN    </v>
          </cell>
          <cell r="D2283">
            <v>1087.78</v>
          </cell>
        </row>
        <row r="2284">
          <cell r="A2284">
            <v>34633</v>
          </cell>
          <cell r="B2284" t="str">
            <v xml:space="preserve">GABIAO TIPO CAIXA PARA SOLO REFORCADO, MALHA HEXAGONAL DE DUPLA TORCAO 8 X 10 CM (ZN/AL REVESTIDO COM POLIMERO), FIO 2,7 MM, DIMENSOES 2,0 X 1,0 X 1,0 M, COM CAUDA DE 4,0 M                                                                                                                                                                                                                                                                                                                              </v>
          </cell>
          <cell r="C2284" t="str">
            <v xml:space="preserve">UN    </v>
          </cell>
          <cell r="D2284">
            <v>1199.02</v>
          </cell>
        </row>
        <row r="2285">
          <cell r="A2285">
            <v>40440</v>
          </cell>
          <cell r="B2285" t="str">
            <v xml:space="preserve">GABIAO TIPO CAIXA PARA SOLO REFORCADO, MALHA HEXAGONAL 8 X 10 CM (ZN/AL REVESTIDO COM POLIMERO), FIO 2,7 MM, DIMENSOES 2,0 X 1,0 X 0,5 M, COM CAUDA DE 4,0 M                                                                                                                                                                                                                                                                                                                                              </v>
          </cell>
          <cell r="C2285" t="str">
            <v xml:space="preserve">M3    </v>
          </cell>
          <cell r="D2285">
            <v>612.6</v>
          </cell>
        </row>
        <row r="2286">
          <cell r="A2286">
            <v>40441</v>
          </cell>
          <cell r="B2286" t="str">
            <v xml:space="preserve">GABIAO TIPO CAIXA PARA SOLO REFORCADO, MALHA HEXAGONAL 8 X 10 CM (ZN/AL REVESTIDO COM POLIMERO), FIO 2,7 MM, DIMENSOES 2,0 X 1,0 X 1,0 M, COM CAUDA DE 4,0 M                                                                                                                                                                                                                                                                                                                                              </v>
          </cell>
          <cell r="C2286" t="str">
            <v xml:space="preserve">M3    </v>
          </cell>
          <cell r="D2286">
            <v>391.11</v>
          </cell>
        </row>
        <row r="2287">
          <cell r="A2287">
            <v>40449</v>
          </cell>
          <cell r="B2287" t="str">
            <v xml:space="preserve">GABIAO TIPO CAIXA TRAPEZOIDAL, MALHA HEXAGONAL 10 X 12 CM (ZN/AL REVESTIDO COM POLIMERO) FIO 2,7 MM, FACE COM 65 GRAUS, COM GEOSSINTETICO, DIMENSOES 2,0 X 1,5 X 1,0 M (C X L X A)                                                                                                                                                                                                                                                                                                                        </v>
          </cell>
          <cell r="C2287" t="str">
            <v xml:space="preserve">M3    </v>
          </cell>
          <cell r="D2287">
            <v>328.79</v>
          </cell>
        </row>
        <row r="2288">
          <cell r="A2288">
            <v>34800</v>
          </cell>
          <cell r="B2288" t="str">
            <v xml:space="preserve">GABIAO TIPO CAIXA, MALHA HEXAGONAL 8 X 10 CM (ZN/AL REVESTIDO COM POLIMERO), FIO DE 2,4 MM, DIMENSOES 2,0 x 1,0 x 1,0 M (C X L X A)                                                                                                                                                                                                                                                                                                                                                                       </v>
          </cell>
          <cell r="C2288" t="str">
            <v xml:space="preserve">M3    </v>
          </cell>
          <cell r="D2288">
            <v>411.16</v>
          </cell>
        </row>
        <row r="2289">
          <cell r="A2289">
            <v>11592</v>
          </cell>
          <cell r="B2289" t="str">
            <v xml:space="preserve">GABIAO TIPO CAIXA, MALHA HEXAGONAL 8 X 10 CM (ZN/AL REVESTIDO COM POLIMERO), FIO 2,4 MM, DIMENSOES 2,0 X 1,0 X 0,5 M (C X L X A)                                                                                                                                                                                                                                                                                                                                                                          </v>
          </cell>
          <cell r="C2289" t="str">
            <v xml:space="preserve">UN    </v>
          </cell>
          <cell r="D2289">
            <v>588.13</v>
          </cell>
        </row>
        <row r="2290">
          <cell r="A2290">
            <v>40438</v>
          </cell>
          <cell r="B2290" t="str">
            <v xml:space="preserve">GABIAO TIPO CAIXA, MALHA HEXAGONAL 8 X 10 CM (ZN/AL), FIO DE 2,7 MM, DIMENSOES 2,0 X 1,0 X 1,0 M (C X L X A)                                                                                                                                                                                                                                                                                                                                                                                              </v>
          </cell>
          <cell r="C2290" t="str">
            <v xml:space="preserve">M3    </v>
          </cell>
          <cell r="D2290">
            <v>273.92</v>
          </cell>
        </row>
        <row r="2291">
          <cell r="A2291">
            <v>40436</v>
          </cell>
          <cell r="B2291" t="str">
            <v xml:space="preserve">GABIAO TIPO CAIXA, MALHA HEXAGONAL 8 X 10 CM (ZN/AL), FIO DE 2,7 MM, DIMENSOES 5,0 X 1,0 X 1,0 M (C X L X A)                                                                                                                                                                                                                                                                                                                                                                                              </v>
          </cell>
          <cell r="C2291" t="str">
            <v xml:space="preserve">M3    </v>
          </cell>
          <cell r="D2291">
            <v>341.56</v>
          </cell>
        </row>
        <row r="2292">
          <cell r="A2292">
            <v>4315</v>
          </cell>
          <cell r="B2292" t="str">
            <v xml:space="preserve">GANCHO CHATO EM FERRO GALVANIZADO,  L = 110 MM, RECOBRIMENTO = 100MM, SECAO 1/8 X 1/2" (3 MM X 12 MM), PARA FIXAR TELHA DE FIBROCIMENTO ONDULADA                                                                                                                                                                                                                                                                                                                                                          </v>
          </cell>
          <cell r="C2292" t="str">
            <v xml:space="preserve">UN    </v>
          </cell>
          <cell r="D2292">
            <v>2.23</v>
          </cell>
        </row>
        <row r="2293">
          <cell r="A2293">
            <v>402</v>
          </cell>
          <cell r="B2293" t="str">
            <v xml:space="preserve">GANCHO OLHAL EM ACO GALVANIZADO, ESPESSURA 16MM, ABERTURA 21MM                                                                                                                                                                                                                                                                                                                                                                                                                                            </v>
          </cell>
          <cell r="C2293" t="str">
            <v xml:space="preserve">UN    </v>
          </cell>
          <cell r="D2293">
            <v>17.36</v>
          </cell>
        </row>
        <row r="2294">
          <cell r="A2294">
            <v>4226</v>
          </cell>
          <cell r="B2294" t="str">
            <v xml:space="preserve">GAS DE COZINHA - GLP                                                                                                                                                                                                                                                                                                                                                                                                                                                                                      </v>
          </cell>
          <cell r="C2294" t="str">
            <v xml:space="preserve">KG    </v>
          </cell>
          <cell r="D2294">
            <v>10.32</v>
          </cell>
        </row>
        <row r="2295">
          <cell r="A2295">
            <v>4222</v>
          </cell>
          <cell r="B2295" t="str">
            <v xml:space="preserve">GASOLINA COMUM                                                                                                                                                                                                                                                                                                                                                                                                                                                                                            </v>
          </cell>
          <cell r="C2295" t="str">
            <v xml:space="preserve">L     </v>
          </cell>
          <cell r="D2295">
            <v>7.06</v>
          </cell>
        </row>
        <row r="2296">
          <cell r="A2296">
            <v>34804</v>
          </cell>
          <cell r="B2296" t="str">
            <v xml:space="preserve">GEOGRELHA TECIDA COM FILAMENTOS DE POLIESTER + PVC, RESISTENCIA LONGITUDINAL: 90 KN/M, RESISTENCIA TRANSVERSAL: 30 KN/M, ALONGAMENTO = 12 POR CENTO                                                                                                                                                                                                                                                                                                                                                       </v>
          </cell>
          <cell r="C2296" t="str">
            <v xml:space="preserve">M2    </v>
          </cell>
          <cell r="D2296">
            <v>49.65</v>
          </cell>
        </row>
        <row r="2297">
          <cell r="A2297">
            <v>4013</v>
          </cell>
          <cell r="B2297" t="str">
            <v xml:space="preserve">GEOTEXTIL NAO TECIDO AGULHADO DE FILAMENTOS CONTINUOS 100% POLIESTER, RESITENCIA A TRACAO = 09 KN/M                                                                                                                                                                                                                                                                                                                                                                                                       </v>
          </cell>
          <cell r="C2297" t="str">
            <v xml:space="preserve">M2    </v>
          </cell>
          <cell r="D2297">
            <v>9.85</v>
          </cell>
        </row>
        <row r="2298">
          <cell r="A2298">
            <v>4011</v>
          </cell>
          <cell r="B2298" t="str">
            <v xml:space="preserve">GEOTEXTIL NAO TECIDO AGULHADO DE FILAMENTOS CONTINUOS 100% POLIESTER, RESITENCIA A TRACAO = 10 KN/M                                                                                                                                                                                                                                                                                                                                                                                                       </v>
          </cell>
          <cell r="C2298" t="str">
            <v xml:space="preserve">M2    </v>
          </cell>
          <cell r="D2298">
            <v>11</v>
          </cell>
        </row>
        <row r="2299">
          <cell r="A2299">
            <v>4021</v>
          </cell>
          <cell r="B2299" t="str">
            <v xml:space="preserve">GEOTEXTIL NAO TECIDO AGULHADO DE FILAMENTOS CONTINUOS 100% POLIESTER, RESITENCIA A TRACAO = 14 KN/M                                                                                                                                                                                                                                                                                                                                                                                                       </v>
          </cell>
          <cell r="C2299" t="str">
            <v xml:space="preserve">M2    </v>
          </cell>
          <cell r="D2299">
            <v>13.72</v>
          </cell>
        </row>
        <row r="2300">
          <cell r="A2300">
            <v>4019</v>
          </cell>
          <cell r="B2300" t="str">
            <v xml:space="preserve">GEOTEXTIL NAO TECIDO AGULHADO DE FILAMENTOS CONTINUOS 100% POLIESTER, RESITENCIA A TRACAO = 16 KN/M                                                                                                                                                                                                                                                                                                                                                                                                       </v>
          </cell>
          <cell r="C2300" t="str">
            <v xml:space="preserve">M2    </v>
          </cell>
          <cell r="D2300">
            <v>16.48</v>
          </cell>
        </row>
        <row r="2301">
          <cell r="A2301">
            <v>4012</v>
          </cell>
          <cell r="B2301" t="str">
            <v xml:space="preserve">GEOTEXTIL NAO TECIDO AGULHADO DE FILAMENTOS CONTINUOS 100% POLIESTER, RESITENCIA A TRACAO = 21 KN/M                                                                                                                                                                                                                                                                                                                                                                                                       </v>
          </cell>
          <cell r="C2301" t="str">
            <v xml:space="preserve">M2    </v>
          </cell>
          <cell r="D2301">
            <v>22.08</v>
          </cell>
        </row>
        <row r="2302">
          <cell r="A2302">
            <v>4020</v>
          </cell>
          <cell r="B2302" t="str">
            <v xml:space="preserve">GEOTEXTIL NAO TECIDO AGULHADO DE FILAMENTOS CONTINUOS 100% POLIESTER, RESITENCIA A TRACAO = 26 KN/M                                                                                                                                                                                                                                                                                                                                                                                                       </v>
          </cell>
          <cell r="C2302" t="str">
            <v xml:space="preserve">M2    </v>
          </cell>
          <cell r="D2302">
            <v>27.65</v>
          </cell>
        </row>
        <row r="2303">
          <cell r="A2303">
            <v>4018</v>
          </cell>
          <cell r="B2303" t="str">
            <v xml:space="preserve">GEOTEXTIL NAO TECIDO AGULHADO DE FILAMENTOS CONTINUOS 100% POLIESTER, RESITENCIA A TRACAO = 31 KN/M                                                                                                                                                                                                                                                                                                                                                                                                       </v>
          </cell>
          <cell r="C2303" t="str">
            <v xml:space="preserve">M2    </v>
          </cell>
          <cell r="D2303">
            <v>33.119999999999997</v>
          </cell>
        </row>
        <row r="2304">
          <cell r="A2304">
            <v>36498</v>
          </cell>
          <cell r="B2304" t="str">
            <v xml:space="preserve">GERADOR PORTATIL MONOFASICO, POTENCIA 5500 VA, MOTOR A GASOLINA, POTENCIA DO MOTOR 13 CV                                                                                                                                                                                                                                                                                                                                                                                                                  </v>
          </cell>
          <cell r="C2304" t="str">
            <v xml:space="preserve">UN    </v>
          </cell>
          <cell r="D2304">
            <v>7524.18</v>
          </cell>
        </row>
        <row r="2305">
          <cell r="A2305">
            <v>12872</v>
          </cell>
          <cell r="B2305" t="str">
            <v xml:space="preserve">GESSEIRO (HORISTA)                                                                                                                                                                                                                                                                                                                                                                                                                                                                                        </v>
          </cell>
          <cell r="C2305" t="str">
            <v xml:space="preserve">H     </v>
          </cell>
          <cell r="D2305">
            <v>16.440000000000001</v>
          </cell>
        </row>
        <row r="2306">
          <cell r="A2306">
            <v>41075</v>
          </cell>
          <cell r="B2306" t="str">
            <v xml:space="preserve">GESSEIRO (MENSALISTA)                                                                                                                                                                                                                                                                                                                                                                                                                                                                                     </v>
          </cell>
          <cell r="C2306" t="str">
            <v xml:space="preserve">MES   </v>
          </cell>
          <cell r="D2306">
            <v>2907.9</v>
          </cell>
        </row>
        <row r="2307">
          <cell r="A2307">
            <v>44324</v>
          </cell>
          <cell r="B2307" t="str">
            <v xml:space="preserve">GESSO COLA, EM PO, PARA FIXACAO DE MOLDURAS, SANCAS E BLOCOS DE GESSO                                                                                                                                                                                                                                                                                                                                                                                                                                     </v>
          </cell>
          <cell r="C2307" t="str">
            <v xml:space="preserve">KG    </v>
          </cell>
          <cell r="D2307">
            <v>3.46</v>
          </cell>
        </row>
        <row r="2308">
          <cell r="A2308">
            <v>3315</v>
          </cell>
          <cell r="B2308" t="str">
            <v xml:space="preserve">GESSO EM PO PARA REVESTIMENTOS/MOLDURAS/SANCAS E USO GERAL                                                                                                                                                                                                                                                                                                                                                                                                                                                </v>
          </cell>
          <cell r="C2308" t="str">
            <v xml:space="preserve">KG    </v>
          </cell>
          <cell r="D2308">
            <v>1</v>
          </cell>
        </row>
        <row r="2309">
          <cell r="A2309">
            <v>36870</v>
          </cell>
          <cell r="B2309" t="str">
            <v xml:space="preserve">GESSO PROJETADO                                                                                                                                                                                                                                                                                                                                                                                                                                                                                           </v>
          </cell>
          <cell r="C2309" t="str">
            <v xml:space="preserve">KG    </v>
          </cell>
          <cell r="D2309">
            <v>0.77</v>
          </cell>
        </row>
        <row r="2310">
          <cell r="A2310">
            <v>5092</v>
          </cell>
          <cell r="B2310" t="str">
            <v xml:space="preserve">GONZO DE EMBUTIR, EM LATAO / ZAMAC, *20 X 48* MM, PARA JANELA BASCULANTE / PIVOTANTE, JOGO COM 4 PECAS (PAR)  - INCLUI PARAFUSOS                                                                                                                                                                                                                                                                                                                                                                          </v>
          </cell>
          <cell r="C2310" t="str">
            <v xml:space="preserve">PAR   </v>
          </cell>
          <cell r="D2310">
            <v>19.760000000000002</v>
          </cell>
        </row>
        <row r="2311">
          <cell r="A2311">
            <v>11462</v>
          </cell>
          <cell r="B2311" t="str">
            <v xml:space="preserve">GONZO DE SOBREPOR, EM LATAO / ZAMAC, PARA JANELA PIVOTANTE - INCLUI PARAFUSOS                                                                                                                                                                                                                                                                                                                                                                                                                             </v>
          </cell>
          <cell r="C2311" t="str">
            <v xml:space="preserve">PAR   </v>
          </cell>
          <cell r="D2311">
            <v>20.2</v>
          </cell>
        </row>
        <row r="2312">
          <cell r="A2312">
            <v>36529</v>
          </cell>
          <cell r="B2312" t="str">
            <v xml:space="preserve">GRADE DE DISCOS COM CONTROLE REMOTO, REBOCAVEL, COM 24 DISCOS 24" X 6 MM, COM PNEUS PARA TRANSPORTE                                                                                                                                                                                                                                                                                                                                                                                                       </v>
          </cell>
          <cell r="C2312" t="str">
            <v xml:space="preserve">UN    </v>
          </cell>
          <cell r="D2312">
            <v>85459.18</v>
          </cell>
        </row>
        <row r="2313">
          <cell r="A2313">
            <v>3318</v>
          </cell>
          <cell r="B2313" t="str">
            <v xml:space="preserve">GRADE DE DISCOS MECANICA 20X24" COM 20 DISCOS 24" X 6MM  COM PNEUS PARA TRANSPORTE                                                                                                                                                                                                                                                                                                                                                                                                                        </v>
          </cell>
          <cell r="C2313" t="str">
            <v xml:space="preserve">UN    </v>
          </cell>
          <cell r="D2313">
            <v>67000</v>
          </cell>
        </row>
        <row r="2314">
          <cell r="A2314">
            <v>3324</v>
          </cell>
          <cell r="B2314" t="str">
            <v xml:space="preserve">GRAMA BATATAIS EM PLACAS, SEM PLANTIO                                                                                                                                                                                                                                                                                                                                                                                                                                                                     </v>
          </cell>
          <cell r="C2314" t="str">
            <v xml:space="preserve">M2    </v>
          </cell>
          <cell r="D2314">
            <v>10.71</v>
          </cell>
        </row>
        <row r="2315">
          <cell r="A2315">
            <v>3322</v>
          </cell>
          <cell r="B2315" t="str">
            <v xml:space="preserve">GRAMA ESMERALDA OU SAO CARLOS OU CURITIBANA, EM PLACAS, SEM PLANTIO                                                                                                                                                                                                                                                                                                                                                                                                                                       </v>
          </cell>
          <cell r="C2315" t="str">
            <v xml:space="preserve">M2    </v>
          </cell>
          <cell r="D2315">
            <v>15</v>
          </cell>
        </row>
        <row r="2316">
          <cell r="A2316">
            <v>5076</v>
          </cell>
          <cell r="B2316" t="str">
            <v xml:space="preserve">GRAMPO DE ACO POLIDO 1 " X 9                                                                                                                                                                                                                                                                                                                                                                                                                                                                              </v>
          </cell>
          <cell r="C2316" t="str">
            <v xml:space="preserve">KG    </v>
          </cell>
          <cell r="D2316">
            <v>27.13</v>
          </cell>
        </row>
        <row r="2317">
          <cell r="A2317">
            <v>5077</v>
          </cell>
          <cell r="B2317" t="str">
            <v xml:space="preserve">GRAMPO DE ACO POLIDO 7/8 " X 9                                                                                                                                                                                                                                                                                                                                                                                                                                                                            </v>
          </cell>
          <cell r="C2317" t="str">
            <v xml:space="preserve">KG    </v>
          </cell>
          <cell r="D2317">
            <v>29.98</v>
          </cell>
        </row>
        <row r="2318">
          <cell r="A2318">
            <v>11837</v>
          </cell>
          <cell r="B2318" t="str">
            <v xml:space="preserve">GRAMPO LINHA VIVA DE LATAO ESTANHADO, DIAMETRO DO CONDUTOR PRINCIPAL DE 10 A 120 MM2, DIAMETRO DA DERIVACAO DE 10 A 70 MM2                                                                                                                                                                                                                                                                                                                                                                                </v>
          </cell>
          <cell r="C2318" t="str">
            <v xml:space="preserve">UN    </v>
          </cell>
          <cell r="D2318">
            <v>64.95</v>
          </cell>
        </row>
        <row r="2319">
          <cell r="A2319">
            <v>38055</v>
          </cell>
          <cell r="B2319" t="str">
            <v xml:space="preserve">GRAMPO METALICO TIPO OLHAL PARA HASTE DE ATERRAMENTO DE 1/2'', CONDUTOR DE *10* A 50 MM2                                                                                                                                                                                                                                                                                                                                                                                                                  </v>
          </cell>
          <cell r="C2319" t="str">
            <v xml:space="preserve">UN    </v>
          </cell>
          <cell r="D2319">
            <v>5.89</v>
          </cell>
        </row>
        <row r="2320">
          <cell r="A2320">
            <v>415</v>
          </cell>
          <cell r="B2320" t="str">
            <v xml:space="preserve">GRAMPO METALICO TIPO OLHAL PARA HASTE DE ATERRAMENTO DE 1'', CONDUTOR DE *10* A 50 MM2                                                                                                                                                                                                                                                                                                                                                                                                                    </v>
          </cell>
          <cell r="C2320" t="str">
            <v xml:space="preserve">UN    </v>
          </cell>
          <cell r="D2320">
            <v>26.63</v>
          </cell>
        </row>
        <row r="2321">
          <cell r="A2321">
            <v>416</v>
          </cell>
          <cell r="B2321" t="str">
            <v xml:space="preserve">GRAMPO METALICO TIPO OLHAL PARA HASTE DE ATERRAMENTO DE 3/4'', CONDUTOR DE *10* A 50 MM2                                                                                                                                                                                                                                                                                                                                                                                                                  </v>
          </cell>
          <cell r="C2321" t="str">
            <v xml:space="preserve">UN    </v>
          </cell>
          <cell r="D2321">
            <v>9.75</v>
          </cell>
        </row>
        <row r="2322">
          <cell r="A2322">
            <v>425</v>
          </cell>
          <cell r="B2322" t="str">
            <v xml:space="preserve">GRAMPO METALICO TIPO OLHAL PARA HASTE DE ATERRAMENTO DE 5/8'', CONDUTOR DE *10* A 50 MM2                                                                                                                                                                                                                                                                                                                                                                                                                  </v>
          </cell>
          <cell r="C2322" t="str">
            <v xml:space="preserve">UN    </v>
          </cell>
          <cell r="D2322">
            <v>6.04</v>
          </cell>
        </row>
        <row r="2323">
          <cell r="A2323">
            <v>426</v>
          </cell>
          <cell r="B2323" t="str">
            <v xml:space="preserve">GRAMPO METALICO TIPO U PARA HASTE DE ATERRAMENTO DE ATE 3/4'', CONDUTOR DE 10 A 25 MM2                                                                                                                                                                                                                                                                                                                                                                                                                    </v>
          </cell>
          <cell r="C2323" t="str">
            <v xml:space="preserve">UN    </v>
          </cell>
          <cell r="D2323">
            <v>33.29</v>
          </cell>
        </row>
        <row r="2324">
          <cell r="A2324">
            <v>38056</v>
          </cell>
          <cell r="B2324" t="str">
            <v xml:space="preserve">GRAMPO METALICO TIPO U PARA HASTE DE ATERRAMENTO DE ATE 5/8'', CONDUTOR DE 10 A 25 MM2                                                                                                                                                                                                                                                                                                                                                                                                                    </v>
          </cell>
          <cell r="C2324" t="str">
            <v xml:space="preserve">UN    </v>
          </cell>
          <cell r="D2324">
            <v>32.51</v>
          </cell>
        </row>
        <row r="2325">
          <cell r="A2325">
            <v>1564</v>
          </cell>
          <cell r="B2325" t="str">
            <v xml:space="preserve">GRAMPO PARALELO METALICO PARA CABO DE 6 A 50 MM2, COM 2 PARAFUSOS                                                                                                                                                                                                                                                                                                                                                                                                                                         </v>
          </cell>
          <cell r="C2325" t="str">
            <v xml:space="preserve">UN    </v>
          </cell>
          <cell r="D2325">
            <v>12.4</v>
          </cell>
        </row>
        <row r="2326">
          <cell r="A2326">
            <v>11032</v>
          </cell>
          <cell r="B2326" t="str">
            <v xml:space="preserve">GRAMPO U DE 5/8 " N8 EM FERRO GALVANIZADO                                                                                                                                                                                                                                                                                                                                                                                                                                                                 </v>
          </cell>
          <cell r="C2326" t="str">
            <v xml:space="preserve">UN    </v>
          </cell>
          <cell r="D2326">
            <v>12.61</v>
          </cell>
        </row>
        <row r="2327">
          <cell r="A2327">
            <v>36786</v>
          </cell>
          <cell r="B2327" t="str">
            <v xml:space="preserve">GRANALHA DE ACO, ANGULAR (GRIT), PARA JATEAMENTO, PENEIRA 0,117 A 1,00 MM, (SAE G-40 A G-80)                                                                                                                                                                                                                                                                                                                                                                                                              </v>
          </cell>
          <cell r="C2327" t="str">
            <v>SC25KG</v>
          </cell>
          <cell r="D2327">
            <v>165.69</v>
          </cell>
        </row>
        <row r="2328">
          <cell r="A2328">
            <v>36785</v>
          </cell>
          <cell r="B2328" t="str">
            <v xml:space="preserve">GRANALHA DE ACO, ANGULAR (GRIT), PARA JATEAMENTO, PENEIRA 1,41 A 1,19 MM (SAE G16)                                                                                                                                                                                                                                                                                                                                                                                                                        </v>
          </cell>
          <cell r="C2328" t="str">
            <v>SC25KG</v>
          </cell>
          <cell r="D2328">
            <v>143.97999999999999</v>
          </cell>
        </row>
        <row r="2329">
          <cell r="A2329">
            <v>36782</v>
          </cell>
          <cell r="B2329" t="str">
            <v xml:space="preserve">GRANALHA DE ACO, ESFERICA (SHOT), PARA JATEAMENTO, PENEIRA 0,40 A 1,00 MM (SAE S-170 A S-280)                                                                                                                                                                                                                                                                                                                                                                                                             </v>
          </cell>
          <cell r="C2329" t="str">
            <v>SC25KG</v>
          </cell>
          <cell r="D2329">
            <v>171.86</v>
          </cell>
        </row>
        <row r="2330">
          <cell r="A2330">
            <v>44481</v>
          </cell>
          <cell r="B2330" t="str">
            <v xml:space="preserve">GRANALHA DE ACO, ESFERICA (SHOT), PARA JATEAMENTO, PENEIRA 1,19 A 1,00 MM  (SAE S390)                                                                                                                                                                                                                                                                                                                                                                                                                     </v>
          </cell>
          <cell r="C2330" t="str">
            <v>SC25KG</v>
          </cell>
          <cell r="D2330">
            <v>193.59</v>
          </cell>
        </row>
        <row r="2331">
          <cell r="A2331">
            <v>4824</v>
          </cell>
          <cell r="B2331" t="str">
            <v xml:space="preserve">GRANILHA/ GRANA/ PEDRISCO OU AGREGADO EM MARMORE/ GRANITO/ QUARTZO E CALCARIO, PRETO, CINZA, PALHA OU BRANCO                                                                                                                                                                                                                                                                                                                                                                                              </v>
          </cell>
          <cell r="C2331" t="str">
            <v xml:space="preserve">KG    </v>
          </cell>
          <cell r="D2331">
            <v>0.56999999999999995</v>
          </cell>
        </row>
        <row r="2332">
          <cell r="A2332">
            <v>11795</v>
          </cell>
          <cell r="B2332" t="str">
            <v xml:space="preserve">GRANITO PARA BANCADA, POLIDO, TIPO ANDORINHA/ QUARTZ/ CASTELO/ CORUMBA OU OUTROS EQUIVALENTES DA REGIAO, E=  *2,5* CM                                                                                                                                                                                                                                                                                                                                                                                     </v>
          </cell>
          <cell r="C2332" t="str">
            <v xml:space="preserve">M2    </v>
          </cell>
          <cell r="D2332">
            <v>581.13</v>
          </cell>
        </row>
        <row r="2333">
          <cell r="A2333">
            <v>134</v>
          </cell>
          <cell r="B2333" t="str">
            <v xml:space="preserve">GRAUTE CIMENTICIO PARA USO GERAL                                                                                                                                                                                                                                                                                                                                                                                                                                                                          </v>
          </cell>
          <cell r="C2333" t="str">
            <v xml:space="preserve">KG    </v>
          </cell>
          <cell r="D2333">
            <v>1.97</v>
          </cell>
        </row>
        <row r="2334">
          <cell r="A2334">
            <v>4229</v>
          </cell>
          <cell r="B2334" t="str">
            <v xml:space="preserve">GRAXA LUBRIFICANTE                                                                                                                                                                                                                                                                                                                                                                                                                                                                                        </v>
          </cell>
          <cell r="C2334" t="str">
            <v xml:space="preserve">KG    </v>
          </cell>
          <cell r="D2334">
            <v>35.520000000000003</v>
          </cell>
        </row>
        <row r="2335">
          <cell r="A2335">
            <v>11731</v>
          </cell>
          <cell r="B2335" t="str">
            <v xml:space="preserve">GRELHA FIXA, EM PVC BRANCA, QUADRADA, 150 X 150 MM, PARA RALOS E CAIXAS                                                                                                                                                                                                                                                                                                                                                                                                                                   </v>
          </cell>
          <cell r="C2335" t="str">
            <v xml:space="preserve">UN    </v>
          </cell>
          <cell r="D2335">
            <v>11.71</v>
          </cell>
        </row>
        <row r="2336">
          <cell r="A2336">
            <v>11732</v>
          </cell>
          <cell r="B2336" t="str">
            <v xml:space="preserve">GRELHA FIXA, PVC CROMADA, REDONDA, 150 MM, PARA RALOS E CAIXAS                                                                                                                                                                                                                                                                                                                                                                                                                                            </v>
          </cell>
          <cell r="C2336" t="str">
            <v xml:space="preserve">UN    </v>
          </cell>
          <cell r="D2336">
            <v>30.7</v>
          </cell>
        </row>
        <row r="2337">
          <cell r="A2337">
            <v>11244</v>
          </cell>
          <cell r="B2337" t="str">
            <v xml:space="preserve">GRELHA FOFO ARTICULADA, CARGA MAXIMA 1,5 T, *300 X 1000* MM, E= *15* MM                                                                                                                                                                                                                                                                                                                                                                                                                                   </v>
          </cell>
          <cell r="C2337" t="str">
            <v xml:space="preserve">UN    </v>
          </cell>
          <cell r="D2337">
            <v>243.79</v>
          </cell>
        </row>
        <row r="2338">
          <cell r="A2338">
            <v>11245</v>
          </cell>
          <cell r="B2338" t="str">
            <v xml:space="preserve">GRELHA FOFO SIMPLES COM REQUADRO, CARGA MAXIMA  12,5 T, *300 X 1000* MM, E= *15* MM, AREA ESTACIONAMENTO CARRO PASSEIO                                                                                                                                                                                                                                                                                                                                                                                    </v>
          </cell>
          <cell r="C2338" t="str">
            <v xml:space="preserve">UN    </v>
          </cell>
          <cell r="D2338">
            <v>337.2</v>
          </cell>
        </row>
        <row r="2339">
          <cell r="A2339">
            <v>11235</v>
          </cell>
          <cell r="B2339" t="str">
            <v xml:space="preserve">GRELHA FOFO SIMPLES COM REQUADRO, CARGA MAXIMA 1,5 T, 150 X 1000 MM, E= *15* MM                                                                                                                                                                                                                                                                                                                                                                                                                           </v>
          </cell>
          <cell r="C2339" t="str">
            <v xml:space="preserve">UN    </v>
          </cell>
          <cell r="D2339">
            <v>186.04</v>
          </cell>
        </row>
        <row r="2340">
          <cell r="A2340">
            <v>11236</v>
          </cell>
          <cell r="B2340" t="str">
            <v xml:space="preserve">GRELHA FOFO SIMPLES COM REQUADRO, CARGA MAXIMA 1,5 T, 200 X 1000 MM, E= *15* MM                                                                                                                                                                                                                                                                                                                                                                                                                           </v>
          </cell>
          <cell r="C2340" t="str">
            <v xml:space="preserve">UN    </v>
          </cell>
          <cell r="D2340">
            <v>236.43</v>
          </cell>
        </row>
        <row r="2341">
          <cell r="A2341">
            <v>36494</v>
          </cell>
          <cell r="B2341" t="str">
            <v xml:space="preserve">GRUA ASCENCIONAL, LANCA DE 30 M, CAPACIDADE DE 1,0 T A 30 M, ALTURA ATE 39 M                                                                                                                                                                                                                                                                                                                                                                                                                              </v>
          </cell>
          <cell r="C2341" t="str">
            <v xml:space="preserve">UN    </v>
          </cell>
          <cell r="D2341">
            <v>657538.75</v>
          </cell>
        </row>
        <row r="2342">
          <cell r="A2342">
            <v>36493</v>
          </cell>
          <cell r="B2342" t="str">
            <v xml:space="preserve">GRUA ASCENCIONAL, LANCA DE 42 M, CAPACIDADE DE 1,5 T A 30 M, ALTURA ATE 39 M                                                                                                                                                                                                                                                                                                                                                                                                                              </v>
          </cell>
          <cell r="C2342" t="str">
            <v xml:space="preserve">UN    </v>
          </cell>
          <cell r="D2342">
            <v>744964.69</v>
          </cell>
        </row>
        <row r="2343">
          <cell r="A2343">
            <v>36492</v>
          </cell>
          <cell r="B2343" t="str">
            <v xml:space="preserve">GRUA ASCENCIONAL, LANCA DE 50 M, CAPACIDADE DE 2,33 T A 30 M, ALTURA ATE 48 M                                                                                                                                                                                                                                                                                                                                                                                                                             </v>
          </cell>
          <cell r="C2343" t="str">
            <v xml:space="preserve">UN    </v>
          </cell>
          <cell r="D2343">
            <v>1383861.87</v>
          </cell>
        </row>
        <row r="2344">
          <cell r="A2344">
            <v>13333</v>
          </cell>
          <cell r="B2344" t="str">
            <v xml:space="preserve">GRUPO DE SOLDAGEM C/ GERADOR A DIESEL 60 CV PARA SOLDA ELETRICA, SOBRE 04 RODAS, COM MOTOR 4 CILINDROS                                                                                                                                                                                                                                                                                                                                                                                                    </v>
          </cell>
          <cell r="C2344" t="str">
            <v xml:space="preserve">UN    </v>
          </cell>
          <cell r="D2344">
            <v>208362.02</v>
          </cell>
        </row>
        <row r="2345">
          <cell r="A2345">
            <v>13533</v>
          </cell>
          <cell r="B2345" t="str">
            <v xml:space="preserve">GRUPO DE SOLDAGEM COM GERADOR A DIESEL 30 CV, PARA SOLDA ELETRICA, SOBRE DUAS RODAS                                                                                                                                                                                                                                                                                                                                                                                                                       </v>
          </cell>
          <cell r="C2345" t="str">
            <v xml:space="preserve">UN    </v>
          </cell>
          <cell r="D2345">
            <v>186252.5</v>
          </cell>
        </row>
        <row r="2346">
          <cell r="A2346">
            <v>36499</v>
          </cell>
          <cell r="B2346" t="str">
            <v xml:space="preserve">GRUPO GERADOR A GASOLINA, POTENCIA NOMINAL 2,2 KW, TENSAO DE SAIDA 110/220 V, MOTOR POTENCIA 6,5 HP                                                                                                                                                                                                                                                                                                                                                                                                       </v>
          </cell>
          <cell r="C2346" t="str">
            <v xml:space="preserve">UN    </v>
          </cell>
          <cell r="D2346">
            <v>4063.06</v>
          </cell>
        </row>
        <row r="2347">
          <cell r="A2347">
            <v>39585</v>
          </cell>
          <cell r="B2347" t="str">
            <v xml:space="preserve">GRUPO GERADOR DIESEL, COM CARENAGEM, POTENCIA STANDART ENTRE 100 E 110 KVA, VELOCIDADE DE 1800 RPM, FREQUENCIA DE 60 HZ                                                                                                                                                                                                                                                                                                                                                                                   </v>
          </cell>
          <cell r="C2347" t="str">
            <v xml:space="preserve">UN    </v>
          </cell>
          <cell r="D2347">
            <v>134539.35</v>
          </cell>
        </row>
        <row r="2348">
          <cell r="A2348">
            <v>39586</v>
          </cell>
          <cell r="B2348" t="str">
            <v xml:space="preserve">GRUPO GERADOR DIESEL, COM CARENAGEM, POTENCIA STANDART ENTRE 140 E 150 KVA, VELOCIDADE DE 1800 RPM, FREQUENCIA DE 60 HZ                                                                                                                                                                                                                                                                                                                                                                                   </v>
          </cell>
          <cell r="C2348" t="str">
            <v xml:space="preserve">UN    </v>
          </cell>
          <cell r="D2348">
            <v>157805.54999999999</v>
          </cell>
        </row>
        <row r="2349">
          <cell r="A2349">
            <v>39587</v>
          </cell>
          <cell r="B2349" t="str">
            <v xml:space="preserve">GRUPO GERADOR DIESEL, COM CARENAGEM, POTENCIA STANDART ENTRE 210 E 220 KVA, VELOCIDADE DE 1800 RPM, FREQUENCIA DE 60 HZ                                                                                                                                                                                                                                                                                                                                                                                   </v>
          </cell>
          <cell r="C2349" t="str">
            <v xml:space="preserve">UN    </v>
          </cell>
          <cell r="D2349">
            <v>192199.07</v>
          </cell>
        </row>
        <row r="2350">
          <cell r="A2350">
            <v>39588</v>
          </cell>
          <cell r="B2350" t="str">
            <v xml:space="preserve">GRUPO GERADOR DIESEL, COM CARENAGEM, POTENCIA STANDART ENTRE 250 E 260 KVA, VELOCIDADE DE 1800 RPM, FREQUENCIA DE 60 HZ                                                                                                                                                                                                                                                                                                                                                                                   </v>
          </cell>
          <cell r="C2350" t="str">
            <v xml:space="preserve">UN    </v>
          </cell>
          <cell r="D2350">
            <v>222546.29</v>
          </cell>
        </row>
        <row r="2351">
          <cell r="A2351">
            <v>39584</v>
          </cell>
          <cell r="B2351" t="str">
            <v xml:space="preserve">GRUPO GERADOR DIESEL, COM CARENAGEM, POTENCIA STANDART ENTRE 50 E 55 KVA, VELOCIDADE DE 1800 RPM, FREQUENCIA DE 60 HZ                                                                                                                                                                                                                                                                                                                                                                                     </v>
          </cell>
          <cell r="C2351" t="str">
            <v xml:space="preserve">UN    </v>
          </cell>
          <cell r="D2351">
            <v>119810.83</v>
          </cell>
        </row>
        <row r="2352">
          <cell r="A2352">
            <v>39590</v>
          </cell>
          <cell r="B2352" t="str">
            <v xml:space="preserve">GRUPO GERADOR DIESEL, SEM CARENAGEM, POTENCIA STANDART ENTRE 100 E 110 KVA, VELOCIDADE DE 1800 RPM, FREQUENCIA DE 60 HZ                                                                                                                                                                                                                                                                                                                                                                                   </v>
          </cell>
          <cell r="C2352" t="str">
            <v xml:space="preserve">UN    </v>
          </cell>
          <cell r="D2352">
            <v>116937.96</v>
          </cell>
        </row>
        <row r="2353">
          <cell r="A2353">
            <v>39592</v>
          </cell>
          <cell r="B2353" t="str">
            <v xml:space="preserve">GRUPO GERADOR DIESEL, SEM CARENAGEM, POTENCIA STANDART ENTRE 210 E 220 KVA, VELOCIDADE DE 1800 RPM, FREQUENCIA DE 60 HZ                                                                                                                                                                                                                                                                                                                                                                                   </v>
          </cell>
          <cell r="C2353" t="str">
            <v xml:space="preserve">UN    </v>
          </cell>
          <cell r="D2353">
            <v>168042.67</v>
          </cell>
        </row>
        <row r="2354">
          <cell r="A2354">
            <v>39593</v>
          </cell>
          <cell r="B2354" t="str">
            <v xml:space="preserve">GRUPO GERADOR DIESEL, SEM CARENAGEM, POTENCIA STANDART ENTRE 250 E 260 KVA, VELOCIDADE DE 1800 RPM, FREQUENCIA DE 60 HZ                                                                                                                                                                                                                                                                                                                                                                                   </v>
          </cell>
          <cell r="C2354" t="str">
            <v xml:space="preserve">UN    </v>
          </cell>
          <cell r="D2354">
            <v>192199.07</v>
          </cell>
        </row>
        <row r="2355">
          <cell r="A2355">
            <v>14254</v>
          </cell>
          <cell r="B2355" t="str">
            <v xml:space="preserve">GRUPO GERADOR DIESEL, SEM CARENAGEM, POTENCIA STANDART ENTRE 80 E 90 KVA, VELOCIDADE DE 1800 RPM, FREQUENCIA DE 60 HZ                                                                                                                                                                                                                                                                                                                                                                                     </v>
          </cell>
          <cell r="C2355" t="str">
            <v xml:space="preserve">UN    </v>
          </cell>
          <cell r="D2355">
            <v>109250</v>
          </cell>
        </row>
        <row r="2356">
          <cell r="A2356">
            <v>44494</v>
          </cell>
          <cell r="B2356" t="str">
            <v xml:space="preserve">GRUPO GERADOR ESTACIONARIO SILENCIADO, POTENCIA 50 KVA, MOTOR  DIESEL                                                                                                                                                                                                                                                                                                                                                                                                                                     </v>
          </cell>
          <cell r="C2356" t="str">
            <v xml:space="preserve">UN    </v>
          </cell>
          <cell r="D2356">
            <v>91232.46</v>
          </cell>
        </row>
        <row r="2357">
          <cell r="A2357">
            <v>25019</v>
          </cell>
          <cell r="B2357" t="str">
            <v xml:space="preserve">GRUPO GERADOR ESTACIONARIO, MOTOR DIESEL POTENCIA 170 KVA                                                                                                                                                                                                                                                                                                                                                                                                                                                 </v>
          </cell>
          <cell r="C2357" t="str">
            <v xml:space="preserve">UN    </v>
          </cell>
          <cell r="D2357">
            <v>156382.64000000001</v>
          </cell>
        </row>
        <row r="2358">
          <cell r="A2358">
            <v>36501</v>
          </cell>
          <cell r="B2358" t="str">
            <v xml:space="preserve">GRUPO GERADOR ESTACIONARIO, POTENCIA 150 KVA, MOTOR DIESEL                                                                                                                                                                                                                                                                                                                                                                                                                                                </v>
          </cell>
          <cell r="C2358" t="str">
            <v xml:space="preserve">UN    </v>
          </cell>
          <cell r="D2358">
            <v>139234.44</v>
          </cell>
        </row>
        <row r="2359">
          <cell r="A2359">
            <v>44493</v>
          </cell>
          <cell r="B2359" t="str">
            <v xml:space="preserve">GRUPO GERADOR ESTACIONARIO, SILENCIADO, POTENCIA 180 KVA, MOTOR  DIESEL                                                                                                                                                                                                                                                                                                                                                                                                                                   </v>
          </cell>
          <cell r="C2359" t="str">
            <v xml:space="preserve">UN    </v>
          </cell>
          <cell r="D2359">
            <v>167386.48000000001</v>
          </cell>
        </row>
        <row r="2360">
          <cell r="A2360">
            <v>36500</v>
          </cell>
          <cell r="B2360" t="str">
            <v xml:space="preserve">GRUPO GERADOR REBOCAVEL, POTENCIA *66* KVA, MOTOR A DIESEL                                                                                                                                                                                                                                                                                                                                                                                                                                                </v>
          </cell>
          <cell r="C2360" t="str">
            <v xml:space="preserve">UN    </v>
          </cell>
          <cell r="D2360">
            <v>98393.18</v>
          </cell>
        </row>
        <row r="2361">
          <cell r="A2361">
            <v>20017</v>
          </cell>
          <cell r="B2361" t="str">
            <v xml:space="preserve">GUARNICAO / ALIZAR / VISTA LISA EM MADEIRA MACICA, PARA PORTA  , E = *1* CM, L = *5* CM, CEDRINHO / ANGELIM COMERCIAL / TAURI/ CURUPIXA / PEROBA / CUMARU OU EQUIVALENTE DA REGIAO                                                                                                                                                                                                                                                                                                                        </v>
          </cell>
          <cell r="C2361" t="str">
            <v xml:space="preserve">M     </v>
          </cell>
          <cell r="D2361">
            <v>4.76</v>
          </cell>
        </row>
        <row r="2362">
          <cell r="A2362">
            <v>20007</v>
          </cell>
          <cell r="B2362" t="str">
            <v xml:space="preserve">GUARNICAO / ALIZAR / VISTA LISA EM MADEIRA MACICA, PARA PORTA , E = *1* CM, L = *5* CM,  PINUS /EUCALIPTO / VIROLA OU EQUIVALENTE DA REGIAO                                                                                                                                                                                                                                                                                                                                                               </v>
          </cell>
          <cell r="C2362" t="str">
            <v xml:space="preserve">M     </v>
          </cell>
          <cell r="D2362">
            <v>2.84</v>
          </cell>
        </row>
        <row r="2363">
          <cell r="A2363">
            <v>39831</v>
          </cell>
          <cell r="B2363" t="str">
            <v xml:space="preserve">GUARNICAO / ALIZAR / VISTA, E = *1,5* CM, L = *5,0* CM, EM POLIESTIRENO, BRANCO (JOGO PARA 1 FACE)                                                                                                                                                                                                                                                                                                                                                                                                        </v>
          </cell>
          <cell r="C2363" t="str">
            <v xml:space="preserve">JG    </v>
          </cell>
          <cell r="D2363">
            <v>365.64</v>
          </cell>
        </row>
        <row r="2364">
          <cell r="A2364">
            <v>36888</v>
          </cell>
          <cell r="B2364" t="str">
            <v xml:space="preserve">GUARNICAO / MOLDURA / ARREMATE DE ACABAMENTO PARA ESQUADRIA, EM ALUMINIO PERFIL 25, ACABAMENTO ANODIZADO BRANCO OU BRILHANTE, PARA 1 FACE                                                                                                                                                                                                                                                                                                                                                                 </v>
          </cell>
          <cell r="C2364" t="str">
            <v xml:space="preserve">M     </v>
          </cell>
          <cell r="D2364">
            <v>31.34</v>
          </cell>
        </row>
        <row r="2365">
          <cell r="A2365">
            <v>39836</v>
          </cell>
          <cell r="B2365" t="str">
            <v xml:space="preserve">GUARNICAO/ALIZAR/VISTA, E = *1,3* CM, L = *5,0* CM HASTE REGULAVEL = *35* MM, EM MDF/PVC WOOD/ POLIESTIRENO OU MADEIRA LAMINADA, PRIMER BRANCO (JOGO PARA 1 FACE)                                                                                                                                                                                                                                                                                                                                         </v>
          </cell>
          <cell r="C2365" t="str">
            <v xml:space="preserve">JG    </v>
          </cell>
          <cell r="D2365">
            <v>321.27999999999997</v>
          </cell>
        </row>
        <row r="2366">
          <cell r="A2366">
            <v>39830</v>
          </cell>
          <cell r="B2366" t="str">
            <v xml:space="preserve">GUARNICAO/ALIZAR/VISTA, E = *1,3* CM, L = *7,0* CM, EM POLIESTIRENO, BRANCO (JOGO PARA 1 FACE)                                                                                                                                                                                                                                                                                                                                                                                                            </v>
          </cell>
          <cell r="C2366" t="str">
            <v xml:space="preserve">JG    </v>
          </cell>
          <cell r="D2366">
            <v>366.41</v>
          </cell>
        </row>
        <row r="2367">
          <cell r="A2367">
            <v>40527</v>
          </cell>
          <cell r="B2367" t="str">
            <v xml:space="preserve">GUINCHO DE ALAVANCA MANUAL, CAPACIDADE DE 1,6 T, COM 20 M DE CABO DE ACO (AQUISICAO)                                                                                                                                                                                                                                                                                                                                                                                                                      </v>
          </cell>
          <cell r="C2367" t="str">
            <v xml:space="preserve">UN    </v>
          </cell>
          <cell r="D2367">
            <v>2542.13</v>
          </cell>
        </row>
        <row r="2368">
          <cell r="A2368">
            <v>36497</v>
          </cell>
          <cell r="B2368" t="str">
            <v xml:space="preserve">GUINCHO DE ALAVANCA MANUAL, CAPACIDADE 3,2 T COM 20 M DE CABO DE ACO DIAMETRO 16,3 MM                                                                                                                                                                                                                                                                                                                                                                                                                     </v>
          </cell>
          <cell r="C2368" t="str">
            <v xml:space="preserve">UN    </v>
          </cell>
          <cell r="D2368">
            <v>2902.12</v>
          </cell>
        </row>
        <row r="2369">
          <cell r="A2369">
            <v>36487</v>
          </cell>
          <cell r="B2369" t="str">
            <v xml:space="preserve">GUINCHO ELETRICO DE COLUNA, CAPACIDADE 400 KG, COM MOTO FREIO, MOTOR TRIFASICO DE 1,25 CV                                                                                                                                                                                                                                                                                                                                                                                                                 </v>
          </cell>
          <cell r="C2369" t="str">
            <v xml:space="preserve">UN    </v>
          </cell>
          <cell r="D2369">
            <v>5053.03</v>
          </cell>
        </row>
        <row r="2370">
          <cell r="A2370">
            <v>44475</v>
          </cell>
          <cell r="B2370" t="str">
            <v xml:space="preserve">GUINDASTE HIDRAULICO AUTOPROPELIDO, COM LANCA TELESCOPICA 28,80 M, CAPACIDADE MAXIMA 30 T, POTENCIA 97 KW, TRACAO  4 X 4                                                                                                                                                                                                                                                                                                                                                                                  </v>
          </cell>
          <cell r="C2370" t="str">
            <v xml:space="preserve">UN    </v>
          </cell>
          <cell r="D2370">
            <v>1149807.5900000001</v>
          </cell>
        </row>
        <row r="2371">
          <cell r="A2371">
            <v>44474</v>
          </cell>
          <cell r="B2371" t="str">
            <v xml:space="preserve">GUINDASTE HIDRAULICO AUTOPROPELIDO, COM LANCA TELESCOPICA 40 M, CAPACIDADE MAXIMA 60 T, POTENCIA 260 KW, TRACAO  6 X 6                                                                                                                                                                                                                                                                                                                                                                                    </v>
          </cell>
          <cell r="C2371" t="str">
            <v xml:space="preserve">UN    </v>
          </cell>
          <cell r="D2371">
            <v>2211168.44</v>
          </cell>
        </row>
        <row r="2372">
          <cell r="A2372">
            <v>44490</v>
          </cell>
          <cell r="B2372" t="str">
            <v xml:space="preserve">GUINDASTE HIDRAULICO AUTOPROPELIDO, COM LANCA TELESCOPICA 50 M, CAPACIDADE MAXIMA 100 T, POTENCIA 350 KW,  TRACAO 10 X 6                                                                                                                                                                                                                                                                                                                                                                                  </v>
          </cell>
          <cell r="C2372" t="str">
            <v xml:space="preserve">UN    </v>
          </cell>
          <cell r="D2372">
            <v>3758986.34</v>
          </cell>
        </row>
        <row r="2373">
          <cell r="A2373">
            <v>37776</v>
          </cell>
          <cell r="B2373" t="str">
            <v xml:space="preserve">GUINDAUTO HIDRAULICO, CAPACIDADE MAXIMA DE CARGA 10000 KG, MOMENTO MAXIMO DE CARGA 23 TM , ALCANCE MAXIMO HORIZONTAL 11,80 M, PARA MONTAGEM SOBRE CHASSI DE CAMINHAO PBT MINIMO 15000 KG (INCLUI MONTAGEM, NAO INCLUI CAMINHAO)                                                                                                                                                                                                                                                                           </v>
          </cell>
          <cell r="C2373" t="str">
            <v xml:space="preserve">UN    </v>
          </cell>
          <cell r="D2373">
            <v>230377.81</v>
          </cell>
        </row>
        <row r="2374">
          <cell r="A2374">
            <v>37775</v>
          </cell>
          <cell r="B2374" t="str">
            <v xml:space="preserve">GUINDAUTO HIDRAULICO, CAPACIDADE MAXIMA DE CARGA 14340 KG, MOMENTO MAXIMO DE CARGA 42,3 TM, ALCANCE MAXIMO HORIZONTAL 16,80 M, PARA MONTAGEM SOBRE CHASSI DE CAMINHAO PBT MINIMO 23000 KG (INCLUI MONTAGEM, NAO INCLUI CAMINHAO)                                                                                                                                                                                                                                                                          </v>
          </cell>
          <cell r="C2374" t="str">
            <v xml:space="preserve">UN    </v>
          </cell>
          <cell r="D2374">
            <v>362862.5</v>
          </cell>
        </row>
        <row r="2375">
          <cell r="A2375">
            <v>36491</v>
          </cell>
          <cell r="B2375" t="str">
            <v xml:space="preserve">GUINDAUTO HIDRAULICO, CAPACIDADE MAXIMA DE CARGA 30000 KG, MOMENTO MAXIMO DE CARGA 92,2 TM , ALCANCE MAXIMO HORIZONTAL  22,00 M, PARA MONTAGEM SOBRE CHASSI DE CAMINHAO PBT MINIMO 30000 KG (INCLUI MONTAGEM, NAO INCLUI CAMINHAO)                                                                                                                                                                                                                                                                        </v>
          </cell>
          <cell r="C2375" t="str">
            <v xml:space="preserve">UN    </v>
          </cell>
          <cell r="D2375">
            <v>1343787.5</v>
          </cell>
        </row>
        <row r="2376">
          <cell r="A2376">
            <v>10712</v>
          </cell>
          <cell r="B2376" t="str">
            <v xml:space="preserve">GUINDAUTO HIDRAULICO, CAPACIDADE MAXIMA DE CARGA 3300 KG, MOMENTO MAXIMO DE CARGA 5,8 TM , ALCANCE MAXIMO HORIZONTAL  7,60 M, PARA MONTAGEM SOBRE CHASSI DE CAMINHAO PBT MINIMO 8000 KG (INCLUI MONTAGEM, NAO INCLUI CAMINHAO)                                                                                                                                                                                                                                                                            </v>
          </cell>
          <cell r="C2376" t="str">
            <v xml:space="preserve">UN    </v>
          </cell>
          <cell r="D2376">
            <v>90715.62</v>
          </cell>
        </row>
        <row r="2377">
          <cell r="A2377">
            <v>3363</v>
          </cell>
          <cell r="B2377" t="str">
            <v xml:space="preserve">GUINDAUTO HIDRAULICO, CAPACIDADE MAXIMA DE CARGA 6200 KG, MOMENTO MAXIMO DE CARGA 11,7 TM , ALCANCE MAXIMO HORIZONTAL  9,70 M, PARA MONTAGEM SOBRE CHASSI DE CAMINHAO PBT MINIMO 13000 KG (INCLUI MONTAGEM, NAO INCLUI CAMINHAO)                                                                                                                                                                                                                                                                          </v>
          </cell>
          <cell r="C2377" t="str">
            <v xml:space="preserve">UN    </v>
          </cell>
          <cell r="D2377">
            <v>127600</v>
          </cell>
        </row>
        <row r="2378">
          <cell r="A2378">
            <v>3365</v>
          </cell>
          <cell r="B2378" t="str">
            <v xml:space="preserve">GUINDAUTO HIDRAULICO, CAPACIDADE MAXIMA DE CARGA 8500 KG, MOMENTO MAXIMO DE CARGA 30,4 TM , ALCANCE MAXIMO HORIZONTAL  14,30 M, PARA MONTAGEM SOBRE CHASSI DE CAMINHAO PBT MINIMO 23000 KG (INCLUI MONTAGEM, NAO INCLUI CAMINHAO)                                                                                                                                                                                                                                                                         </v>
          </cell>
          <cell r="C2378" t="str">
            <v xml:space="preserve">UN    </v>
          </cell>
          <cell r="D2378">
            <v>298265</v>
          </cell>
        </row>
        <row r="2379">
          <cell r="A2379">
            <v>7569</v>
          </cell>
          <cell r="B2379" t="str">
            <v xml:space="preserve">HASTE ANCORA EM ACO GALVANIZADO, DIMENSOES 16 MM X 2000 MM                                                                                                                                                                                                                                                                                                                                                                                                                                                </v>
          </cell>
          <cell r="C2379" t="str">
            <v xml:space="preserve">UN    </v>
          </cell>
          <cell r="D2379">
            <v>81.069999999999993</v>
          </cell>
        </row>
        <row r="2380">
          <cell r="A2380">
            <v>34349</v>
          </cell>
          <cell r="B2380" t="str">
            <v xml:space="preserve">HASTE DE ACO GALVANIZADO PARA FIXACAO DE CONCERTINA 2 "/3 M                                                                                                                                                                                                                                                                                                                                                                                                                                               </v>
          </cell>
          <cell r="C2380" t="str">
            <v xml:space="preserve">UN    </v>
          </cell>
          <cell r="D2380">
            <v>28.21</v>
          </cell>
        </row>
        <row r="2381">
          <cell r="A2381">
            <v>11991</v>
          </cell>
          <cell r="B2381" t="str">
            <v xml:space="preserve">HASTE DE ATERRAMENTO EM ACO GALVANIZADO TIPO CANTONEIRA COM 2,00 M DE COMPRIMENTO, 25 X 25 MM E CHAPA DE 3/16"                                                                                                                                                                                                                                                                                                                                                                                            </v>
          </cell>
          <cell r="C2381" t="str">
            <v xml:space="preserve">UN    </v>
          </cell>
          <cell r="D2381">
            <v>73.98</v>
          </cell>
        </row>
        <row r="2382">
          <cell r="A2382">
            <v>20062</v>
          </cell>
          <cell r="B2382" t="str">
            <v xml:space="preserve">HASTE METALICA PARA FIXACAO DE CALHA PLUVIAL,  ZINCADA, DOBRADA 90 GRAUS                                                                                                                                                                                                                                                                                                                                                                                                                                  </v>
          </cell>
          <cell r="C2382" t="str">
            <v xml:space="preserve">UN    </v>
          </cell>
          <cell r="D2382">
            <v>16.91</v>
          </cell>
        </row>
        <row r="2383">
          <cell r="A2383">
            <v>11029</v>
          </cell>
          <cell r="B2383" t="str">
            <v xml:space="preserve">HASTE RETA PARA GANCHO DE FERRO GALVANIZADO, COM ROSCA 1/4 " X 30 CM PARA FIXACAO DE TELHA METALICA, INCLUI PORCA E ARRUELAS DE VEDACAO                                                                                                                                                                                                                                                                                                                                                                   </v>
          </cell>
          <cell r="C2383" t="str">
            <v xml:space="preserve">CJ    </v>
          </cell>
          <cell r="D2383">
            <v>1.93</v>
          </cell>
        </row>
        <row r="2384">
          <cell r="A2384">
            <v>4316</v>
          </cell>
          <cell r="B2384" t="str">
            <v xml:space="preserve">HASTE RETA PARA GANCHO DE FERRO GALVANIZADO, COM ROSCA 1/4 " X 40 CM PARA FIXACAO DE TELHA DE FIBROCIMENTO, INCLUI PORCA SEXTAVADA DE  ZINCO                                                                                                                                                                                                                                                                                                                                                              </v>
          </cell>
          <cell r="C2384" t="str">
            <v xml:space="preserve">UN    </v>
          </cell>
          <cell r="D2384">
            <v>1.95</v>
          </cell>
        </row>
        <row r="2385">
          <cell r="A2385">
            <v>4313</v>
          </cell>
          <cell r="B2385" t="str">
            <v xml:space="preserve">HASTE RETA PARA GANCHO DE FERRO GALVANIZADO, COM ROSCA 5/16" X 35 CM PARA FIXACAO DE TELHA DE FIBROCIMENTO, INCLUI PORCA E ARRUELAS DE VEDACAO                                                                                                                                                                                                                                                                                                                                                            </v>
          </cell>
          <cell r="C2385" t="str">
            <v xml:space="preserve">CJ    </v>
          </cell>
          <cell r="D2385">
            <v>2.8</v>
          </cell>
        </row>
        <row r="2386">
          <cell r="A2386">
            <v>4317</v>
          </cell>
          <cell r="B2386" t="str">
            <v xml:space="preserve">HASTE RETA PARA GANCHO DE FERRO GALVANIZADO, COM ROSCA 5/16" X 40 CM PARA FIXACAO DE TELHA DE FIBROCIMENTO, INCLUI PORCA SEXTAVADA DE  ZINCO                                                                                                                                                                                                                                                                                                                                                              </v>
          </cell>
          <cell r="C2386" t="str">
            <v xml:space="preserve">UN    </v>
          </cell>
          <cell r="D2386">
            <v>3.19</v>
          </cell>
        </row>
        <row r="2387">
          <cell r="A2387">
            <v>4314</v>
          </cell>
          <cell r="B2387" t="str">
            <v xml:space="preserve">HASTE RETA PARA GANCHO DE FERRO GALVANIZADO, COM ROSCA 5/16" X 45 CM PARA FIXACAO DE TELHA DE FIBROCIMENTO, INCLUI PORCA E ARRUELAS DE VEDACAO                                                                                                                                                                                                                                                                                                                                                            </v>
          </cell>
          <cell r="C2387" t="str">
            <v xml:space="preserve">CJ    </v>
          </cell>
          <cell r="D2387">
            <v>3.74</v>
          </cell>
        </row>
        <row r="2388">
          <cell r="A2388">
            <v>10921</v>
          </cell>
          <cell r="B2388" t="str">
            <v xml:space="preserve">HIDRANTE DE COLUNA COMPLETO, EM FERRO FUNDIDO, DN = 100 MM, COM REGISTRO, CUNHA DE BORRACHA, CURVA DESSIMETRICA, EXTREMIDADE E TAMPAS (INCLUI KIT FIXACAO)                                                                                                                                                                                                                                                                                                                                                </v>
          </cell>
          <cell r="C2388" t="str">
            <v xml:space="preserve">UN    </v>
          </cell>
          <cell r="D2388">
            <v>5465</v>
          </cell>
        </row>
        <row r="2389">
          <cell r="A2389">
            <v>10922</v>
          </cell>
          <cell r="B2389" t="str">
            <v xml:space="preserve">HIDRANTE DE COLUNA COMPLETO, EM FERRO FUNDIDO, DN = 75 MM, COM REGISTRO, CUNHA DE BORRACHA, CURVA DESSIMETRICA, EXTREMIDADE E TAMPAS (INCLUI KIT FIXACAO)                                                                                                                                                                                                                                                                                                                                                 </v>
          </cell>
          <cell r="C2389" t="str">
            <v xml:space="preserve">UN    </v>
          </cell>
          <cell r="D2389">
            <v>4950.0600000000004</v>
          </cell>
        </row>
        <row r="2390">
          <cell r="A2390">
            <v>10923</v>
          </cell>
          <cell r="B2390" t="str">
            <v xml:space="preserve">HIDRANTE SUBTERRANEO, EM FERRO FUNDIDO, COM CURVA CURTA E CAIXA, DN 75 MM                                                                                                                                                                                                                                                                                                                                                                                                                                 </v>
          </cell>
          <cell r="C2390" t="str">
            <v xml:space="preserve">UN    </v>
          </cell>
          <cell r="D2390">
            <v>2925.7</v>
          </cell>
        </row>
        <row r="2391">
          <cell r="A2391">
            <v>10924</v>
          </cell>
          <cell r="B2391" t="str">
            <v xml:space="preserve">HIDRANTE SUBTERRANEO, EM FERRO FUNDIDO, COM CURVA LONGA E CAIXA, DN 75 MM                                                                                                                                                                                                                                                                                                                                                                                                                                 </v>
          </cell>
          <cell r="C2391" t="str">
            <v xml:space="preserve">UN    </v>
          </cell>
          <cell r="D2391">
            <v>3081.32</v>
          </cell>
        </row>
        <row r="2392">
          <cell r="A2392">
            <v>37772</v>
          </cell>
          <cell r="B2392" t="str">
            <v xml:space="preserve">HIDROJATEADORA PARA DESOBSTRUCAO DE REDES E GALERIAS, TANQUE 7000 L, BOMBA TRIPLEX 120 KGF/CM2 128 L/MIN (INCLUI MONTAGEM, NAO INCLUI CAMINHAO)                                                                                                                                                                                                                                                                                                                                                           </v>
          </cell>
          <cell r="C2392" t="str">
            <v xml:space="preserve">UN    </v>
          </cell>
          <cell r="D2392">
            <v>296490.48</v>
          </cell>
        </row>
        <row r="2393">
          <cell r="A2393">
            <v>37771</v>
          </cell>
          <cell r="B2393" t="str">
            <v xml:space="preserve">HIDROJATEADORA PARA DESOBSTRUCAO DE REDES E GALERIAS, TANQUE 7000 L, BOMBA TRIPLEX 140 KGF/CM2 260 L/MIN ALIMENTADA POR MOTOR INDEPENDENTE A DIESEL POTENCIA 125 CV (INCLUI MONTAGEM, NAO INCLUI CAMINHAO)                                                                                                                                                                                                                                                                                                </v>
          </cell>
          <cell r="C2393" t="str">
            <v xml:space="preserve">UN    </v>
          </cell>
          <cell r="D2393">
            <v>315418.65000000002</v>
          </cell>
        </row>
        <row r="2394">
          <cell r="A2394">
            <v>12772</v>
          </cell>
          <cell r="B2394" t="str">
            <v xml:space="preserve">HIDROMETRO MULTIJATO / MEDIDOR DE AGUA, DN 1 1/2", VAZAO MAXIMA DE 20 M3/H, PARA AGUA POTAVEL FRIA, RELOJOARIA PLANA, CLASSE B, HORIZONTAL (SEM CONEXOES)                                                                                                                                                                                                                                                                                                                                                 </v>
          </cell>
          <cell r="C2394" t="str">
            <v xml:space="preserve">UN    </v>
          </cell>
          <cell r="D2394">
            <v>875.02</v>
          </cell>
        </row>
        <row r="2395">
          <cell r="A2395">
            <v>12770</v>
          </cell>
          <cell r="B2395" t="str">
            <v xml:space="preserve">HIDROMETRO MULTIJATO / MEDIDOR DE AGUA, DN 1", VAZAO MAXIMA DE 10 M3/H, PARA AGUA POTAVEL FRIA, RELOJOARIA PLANA, CLASSE B, HORIZONTAL (SEM CONEXOES)                                                                                                                                                                                                                                                                                                                                                     </v>
          </cell>
          <cell r="C2395" t="str">
            <v xml:space="preserve">UN    </v>
          </cell>
          <cell r="D2395">
            <v>526.49</v>
          </cell>
        </row>
        <row r="2396">
          <cell r="A2396">
            <v>12775</v>
          </cell>
          <cell r="B2396" t="str">
            <v xml:space="preserve">HIDROMETRO MULTIJATO / MEDIDOR DE AGUA, DN 1", VAZAO MAXIMA DE 7 M3/H, PARA AGUA POTAVEL FRIA, RELOJOARIA PLANA, CLASSE B, HORIZONTAL (SEM CONEXOES)                                                                                                                                                                                                                                                                                                                                                      </v>
          </cell>
          <cell r="C2396" t="str">
            <v xml:space="preserve">UN    </v>
          </cell>
          <cell r="D2396">
            <v>385.6</v>
          </cell>
        </row>
        <row r="2397">
          <cell r="A2397">
            <v>12768</v>
          </cell>
          <cell r="B2397" t="str">
            <v xml:space="preserve">HIDROMETRO MULTIJATO / MEDIDOR DE AGUA, DN 2", VAZAO MAXIMA DE 30 M3/H, PARA AGUA POTAVEL FRIA, RELOJOARIA PLANA, CLASSE B, HORIZONTAL (SEM CONEXOES)                                                                                                                                                                                                                                                                                                                                                     </v>
          </cell>
          <cell r="C2397" t="str">
            <v xml:space="preserve">UN    </v>
          </cell>
          <cell r="D2397">
            <v>1230.96</v>
          </cell>
        </row>
        <row r="2398">
          <cell r="A2398">
            <v>12769</v>
          </cell>
          <cell r="B2398" t="str">
            <v xml:space="preserve">HIDROMETRO UNIJATO / MEDIDOR DE AGUA, DN 1/2", VAZAO MAXIMA DE 1,5 M3/H, PARA AGUA POTAVEL FRIA, RELOJOARIA PLANA, CLASSE B, HORIZONTAL (SEM CONEXOES)                                                                                                                                                                                                                                                                                                                                                    </v>
          </cell>
          <cell r="C2398" t="str">
            <v xml:space="preserve">UN    </v>
          </cell>
          <cell r="D2398">
            <v>100.85</v>
          </cell>
        </row>
        <row r="2399">
          <cell r="A2399">
            <v>12773</v>
          </cell>
          <cell r="B2399" t="str">
            <v xml:space="preserve">HIDROMETRO UNIJATO / MEDIDOR DE AGUA, DN 1/2", VAZAO MAXIMA DE 3 M3/H, PARA AGUA POTAVEL FRIA, RELOJOARIA PLANA, CLASSE B, HORIZONTAL (SEM CONEXOES)                                                                                                                                                                                                                                                                                                                                                      </v>
          </cell>
          <cell r="C2399" t="str">
            <v xml:space="preserve">UN    </v>
          </cell>
          <cell r="D2399">
            <v>108.26</v>
          </cell>
        </row>
        <row r="2400">
          <cell r="A2400">
            <v>12774</v>
          </cell>
          <cell r="B2400" t="str">
            <v xml:space="preserve">HIDROMETRO UNIJATO / MEDIDOR DE AGUA, DN 3/4", VAZAO MAXIMA DE 5 M3/H, PARA AGUA POTAVEL FRIA, RELOJOARIA PLANA, CLASSE B, HORIZONTAL (SEM CONEXOES)0,                                                                                                                                                                                                                                                                                                                                                    </v>
          </cell>
          <cell r="C2400" t="str">
            <v xml:space="preserve">UN    </v>
          </cell>
          <cell r="D2400">
            <v>133.47</v>
          </cell>
        </row>
        <row r="2401">
          <cell r="A2401">
            <v>12776</v>
          </cell>
          <cell r="B2401" t="str">
            <v xml:space="preserve">HIDROMETRO WOLTMANN, DN 2", VAZAO MAXIMA DE 50 M3/H, PARA AGUA POTAVEL FRIA, RELOJOARIA PLANA, TURBINA HORIZONTAL, EQUIPADO COM TELIMETRIA (SEM CONEXOES)                                                                                                                                                                                                                                                                                                                                                 </v>
          </cell>
          <cell r="C2401" t="str">
            <v xml:space="preserve">UN    </v>
          </cell>
          <cell r="D2401">
            <v>1987.33</v>
          </cell>
        </row>
        <row r="2402">
          <cell r="A2402">
            <v>12777</v>
          </cell>
          <cell r="B2402" t="str">
            <v xml:space="preserve">HIDROMETRO WOLTMANN, DN 3", VAZAO MAXIMA DE 80 M3/H, PARA AGUA POTAVEL FRIA, RELOJOARIA PLANA, TURBINA HORIZONTAL, EQUIPADO COM TELIMETRIA (SEM CONEXOES)                                                                                                                                                                                                                                                                                                                                                 </v>
          </cell>
          <cell r="C2402" t="str">
            <v xml:space="preserve">UN    </v>
          </cell>
          <cell r="D2402">
            <v>2595.4</v>
          </cell>
        </row>
        <row r="2403">
          <cell r="A2403">
            <v>3391</v>
          </cell>
          <cell r="B2403" t="str">
            <v xml:space="preserve">IGNITOR PARA LAMPADA DE VAPOR DE SODIO / VAPOR METALICO ATE 2000 W, TENSAO DE PULSO ENTRE 600 A 750 V                                                                                                                                                                                                                                                                                                                                                                                                     </v>
          </cell>
          <cell r="C2403" t="str">
            <v xml:space="preserve">UN    </v>
          </cell>
          <cell r="D2403">
            <v>42.52</v>
          </cell>
        </row>
        <row r="2404">
          <cell r="A2404">
            <v>3389</v>
          </cell>
          <cell r="B2404" t="str">
            <v xml:space="preserve">IGNITOR PARA LAMPADA DE VAPOR DE SODIO / VAPOR METALICO ATE 400 W, TENSAO DE PULSO ENTRE 3000 A 4500 V                                                                                                                                                                                                                                                                                                                                                                                                    </v>
          </cell>
          <cell r="C2404" t="str">
            <v xml:space="preserve">UN    </v>
          </cell>
          <cell r="D2404">
            <v>22.06</v>
          </cell>
        </row>
        <row r="2405">
          <cell r="A2405">
            <v>3390</v>
          </cell>
          <cell r="B2405" t="str">
            <v xml:space="preserve">IGNITOR PARA LAMPADA DE VAPOR DE SODIO / VAPOR METALICO ATE 400 W, TENSAO DE PULSO ENTRE 580 A 750 V                                                                                                                                                                                                                                                                                                                                                                                                      </v>
          </cell>
          <cell r="C2405" t="str">
            <v xml:space="preserve">UN    </v>
          </cell>
          <cell r="D2405">
            <v>24.82</v>
          </cell>
        </row>
        <row r="2406">
          <cell r="A2406">
            <v>12873</v>
          </cell>
          <cell r="B2406" t="str">
            <v xml:space="preserve">IMPERMEABILIZADOR (HORISTA)                                                                                                                                                                                                                                                                                                                                                                                                                                                                               </v>
          </cell>
          <cell r="C2406" t="str">
            <v xml:space="preserve">H     </v>
          </cell>
          <cell r="D2406">
            <v>15.11</v>
          </cell>
        </row>
        <row r="2407">
          <cell r="A2407">
            <v>41076</v>
          </cell>
          <cell r="B2407" t="str">
            <v xml:space="preserve">IMPERMEABILIZADOR (MENSALISTA)                                                                                                                                                                                                                                                                                                                                                                                                                                                                            </v>
          </cell>
          <cell r="C2407" t="str">
            <v xml:space="preserve">MES   </v>
          </cell>
          <cell r="D2407">
            <v>2671.23</v>
          </cell>
        </row>
        <row r="2408">
          <cell r="A2408">
            <v>140</v>
          </cell>
          <cell r="B2408" t="str">
            <v xml:space="preserve">IMPERMEABILIZANTE FLEXIVEL BRANCO DE BASE ACRILICA PARA COBERTURAS                                                                                                                                                                                                                                                                                                                                                                                                                                        </v>
          </cell>
          <cell r="C2408" t="str">
            <v xml:space="preserve">KG    </v>
          </cell>
          <cell r="D2408">
            <v>22.06</v>
          </cell>
        </row>
        <row r="2409">
          <cell r="A2409">
            <v>151</v>
          </cell>
          <cell r="B2409" t="str">
            <v xml:space="preserve">IMPERMEABILIZANTE INCOLOR,  BASE SILICONE, PARA TRATAMENTO DE FACHADAS, TELHAS, PEDRAS E OUTRAS SUPERFICIES                                                                                                                                                                                                                                                                                                                                                                                               </v>
          </cell>
          <cell r="C2409" t="str">
            <v xml:space="preserve">L     </v>
          </cell>
          <cell r="D2409">
            <v>32.549999999999997</v>
          </cell>
        </row>
        <row r="2410">
          <cell r="A2410">
            <v>7340</v>
          </cell>
          <cell r="B2410" t="str">
            <v xml:space="preserve">IMUNIZANTE PARA MADEIRA, INCOLOR                                                                                                                                                                                                                                                                                                                                                                                                                                                                          </v>
          </cell>
          <cell r="C2410" t="str">
            <v xml:space="preserve">L     </v>
          </cell>
          <cell r="D2410">
            <v>50.78</v>
          </cell>
        </row>
        <row r="2411">
          <cell r="A2411">
            <v>2701</v>
          </cell>
          <cell r="B2411" t="str">
            <v xml:space="preserve">INSTALADOR DE TUBULACOES (TUBOS/EQUIPAMENTOS)                                                                                                                                                                                                                                                                                                                                                                                                                                                             </v>
          </cell>
          <cell r="C2411" t="str">
            <v xml:space="preserve">H     </v>
          </cell>
          <cell r="D2411">
            <v>13.21</v>
          </cell>
        </row>
        <row r="2412">
          <cell r="A2412">
            <v>40929</v>
          </cell>
          <cell r="B2412" t="str">
            <v xml:space="preserve">INSTALADOR DE TUBULACOES (TUBOS/EQUIPAMENTOS) (MENSALISTA)                                                                                                                                                                                                                                                                                                                                                                                                                                                </v>
          </cell>
          <cell r="C2412" t="str">
            <v xml:space="preserve">MES   </v>
          </cell>
          <cell r="D2412">
            <v>2337.37</v>
          </cell>
        </row>
        <row r="2413">
          <cell r="A2413">
            <v>38114</v>
          </cell>
          <cell r="B2413" t="str">
            <v xml:space="preserve">INTERRUPTOR BIPOLAR SIMPLES 10 A, 250 V (APENAS MODULO)                                                                                                                                                                                                                                                                                                                                                                                                                                                   </v>
          </cell>
          <cell r="C2413" t="str">
            <v xml:space="preserve">UN    </v>
          </cell>
          <cell r="D2413">
            <v>15.5</v>
          </cell>
        </row>
        <row r="2414">
          <cell r="A2414">
            <v>38064</v>
          </cell>
          <cell r="B2414" t="str">
            <v xml:space="preserve">INTERRUPTOR BIPOLAR 10A, 250V, CONJUNTO MONTADO PARA EMBUTIR 4" X 2" (PLACA + SUPORTE + MODULO)                                                                                                                                                                                                                                                                                                                                                                                                           </v>
          </cell>
          <cell r="C2414" t="str">
            <v xml:space="preserve">UN    </v>
          </cell>
          <cell r="D2414">
            <v>17.329999999999998</v>
          </cell>
        </row>
        <row r="2415">
          <cell r="A2415">
            <v>38115</v>
          </cell>
          <cell r="B2415" t="str">
            <v xml:space="preserve">INTERRUPTOR INTERMEDIARIO 10 A, 250 V (APENAS MODULO)                                                                                                                                                                                                                                                                                                                                                                                                                                                     </v>
          </cell>
          <cell r="C2415" t="str">
            <v xml:space="preserve">UN    </v>
          </cell>
          <cell r="D2415">
            <v>16.55</v>
          </cell>
        </row>
        <row r="2416">
          <cell r="A2416">
            <v>38065</v>
          </cell>
          <cell r="B2416" t="str">
            <v xml:space="preserve">INTERRUPTOR INTERMEDIARIO 10A, 250V, CONJUNTO MONTADO PARA EMBUTIR 4" X 2" (PLACA + SUPORTE + MODULO)                                                                                                                                                                                                                                                                                                                                                                                                     </v>
          </cell>
          <cell r="C2416" t="str">
            <v xml:space="preserve">UN    </v>
          </cell>
          <cell r="D2416">
            <v>24.59</v>
          </cell>
        </row>
        <row r="2417">
          <cell r="A2417">
            <v>38078</v>
          </cell>
          <cell r="B2417" t="str">
            <v xml:space="preserve">INTERRUPTOR PARALELO + TOMADA 2P+T 10A, 250V, CONJUNTO MONTADO PARA EMBUTIR 4" X 2" (PLACA + SUPORTE + MODULOS)                                                                                                                                                                                                                                                                                                                                                                                           </v>
          </cell>
          <cell r="C2417" t="str">
            <v xml:space="preserve">UN    </v>
          </cell>
          <cell r="D2417">
            <v>14.34</v>
          </cell>
        </row>
        <row r="2418">
          <cell r="A2418">
            <v>38113</v>
          </cell>
          <cell r="B2418" t="str">
            <v xml:space="preserve">INTERRUPTOR PARALELO 10A, 250V (APENAS MODULO)                                                                                                                                                                                                                                                                                                                                                                                                                                                            </v>
          </cell>
          <cell r="C2418" t="str">
            <v xml:space="preserve">UN    </v>
          </cell>
          <cell r="D2418">
            <v>7.79</v>
          </cell>
        </row>
        <row r="2419">
          <cell r="A2419">
            <v>38063</v>
          </cell>
          <cell r="B2419" t="str">
            <v xml:space="preserve">INTERRUPTOR PARALELO 10A, 250V, CONJUNTO MONTADO PARA EMBUTIR 4" X 2" (PLACA + SUPORTE + MODULO)                                                                                                                                                                                                                                                                                                                                                                                                          </v>
          </cell>
          <cell r="C2419" t="str">
            <v xml:space="preserve">UN    </v>
          </cell>
          <cell r="D2419">
            <v>8.36</v>
          </cell>
        </row>
        <row r="2420">
          <cell r="A2420">
            <v>38080</v>
          </cell>
          <cell r="B2420" t="str">
            <v xml:space="preserve">INTERRUPTOR SIMPLES + INTERRUPTOR PARALELO + TOMADA 2P+T 10A, 250V, CONJUNTO MONTADO PARA EMBUTIR 4" X 2" (PLACA + SUPORTE + MODULOS)                                                                                                                                                                                                                                                                                                                                                                     </v>
          </cell>
          <cell r="C2420" t="str">
            <v xml:space="preserve">UN    </v>
          </cell>
          <cell r="D2420">
            <v>24.91</v>
          </cell>
        </row>
        <row r="2421">
          <cell r="A2421">
            <v>38069</v>
          </cell>
          <cell r="B2421" t="str">
            <v xml:space="preserve">INTERRUPTOR SIMPLES + INTERRUPTOR PARALELO 10A, 250V, CONJUNTO MONTADO PARA EMBUTIR 4" X 2" (PLACA + SUPORTE + MODULOS)                                                                                                                                                                                                                                                                                                                                                                                   </v>
          </cell>
          <cell r="C2421" t="str">
            <v xml:space="preserve">UN    </v>
          </cell>
          <cell r="D2421">
            <v>13.62</v>
          </cell>
        </row>
        <row r="2422">
          <cell r="A2422">
            <v>38077</v>
          </cell>
          <cell r="B2422" t="str">
            <v xml:space="preserve">INTERRUPTOR SIMPLES + TOMADA 2P+T 10A, 250V, CONJUNTO MONTADO PARA EMBUTIR 4" X 2" (PLACA + SUPORTE + MODULOS)                                                                                                                                                                                                                                                                                                                                                                                            </v>
          </cell>
          <cell r="C2422" t="str">
            <v xml:space="preserve">UN    </v>
          </cell>
          <cell r="D2422">
            <v>13.31</v>
          </cell>
        </row>
        <row r="2423">
          <cell r="A2423">
            <v>38073</v>
          </cell>
          <cell r="B2423" t="str">
            <v xml:space="preserve">INTERRUPTOR SIMPLES + 2 INTERRUPTORES PARALELOS 10A, 250V, CONJUNTO MONTADO PARA EMBUTIR 4" X 2" (PLACA + SUPORTE + MODULOS)                                                                                                                                                                                                                                                                                                                                                                              </v>
          </cell>
          <cell r="C2423" t="str">
            <v xml:space="preserve">UN    </v>
          </cell>
          <cell r="D2423">
            <v>20.28</v>
          </cell>
        </row>
        <row r="2424">
          <cell r="A2424">
            <v>38112</v>
          </cell>
          <cell r="B2424" t="str">
            <v xml:space="preserve">INTERRUPTOR SIMPLES 10A, 250V (APENAS MODULO)                                                                                                                                                                                                                                                                                                                                                                                                                                                             </v>
          </cell>
          <cell r="C2424" t="str">
            <v xml:space="preserve">UN    </v>
          </cell>
          <cell r="D2424">
            <v>5.98</v>
          </cell>
        </row>
        <row r="2425">
          <cell r="A2425">
            <v>38062</v>
          </cell>
          <cell r="B2425" t="str">
            <v xml:space="preserve">INTERRUPTOR SIMPLES 10A, 250V, CONJUNTO MONTADO PARA EMBUTIR 4" X 2" (PLACA + SUPORTE + MODULO)                                                                                                                                                                                                                                                                                                                                                                                                           </v>
          </cell>
          <cell r="C2425" t="str">
            <v xml:space="preserve">UN    </v>
          </cell>
          <cell r="D2425">
            <v>6.14</v>
          </cell>
        </row>
        <row r="2426">
          <cell r="A2426">
            <v>12128</v>
          </cell>
          <cell r="B2426" t="str">
            <v xml:space="preserve">INTERRUPTOR SIMPLES 10A, 250V, CONJUNTO MONTADO PARA SOBREPOR 4" X 2" (CAIXA + MODULO)                                                                                                                                                                                                                                                                                                                                                                                                                    </v>
          </cell>
          <cell r="C2426" t="str">
            <v xml:space="preserve">UN    </v>
          </cell>
          <cell r="D2426">
            <v>8.2100000000000009</v>
          </cell>
        </row>
        <row r="2427">
          <cell r="A2427">
            <v>12129</v>
          </cell>
          <cell r="B2427" t="str">
            <v xml:space="preserve">INTERRUPTOR SIMPLES 10A, 250V, CONJUNTO MONTADO PARA SOBREPOR 4" X 2" (CAIXA + 2 MODULOS)                                                                                                                                                                                                                                                                                                                                                                                                                 </v>
          </cell>
          <cell r="C2427" t="str">
            <v xml:space="preserve">UN    </v>
          </cell>
          <cell r="D2427">
            <v>10.85</v>
          </cell>
        </row>
        <row r="2428">
          <cell r="A2428">
            <v>38081</v>
          </cell>
          <cell r="B2428" t="str">
            <v xml:space="preserve">INTERRUPTORES PARALELOS (2 MODULOS) + TOMADA 2P+T 10A, 250V, CONJUNTO MONTADO PARA EMBUTIR 4" X 2" (PLACA + SUPORTE + MODULOS)                                                                                                                                                                                                                                                                                                                                                                            </v>
          </cell>
          <cell r="C2428" t="str">
            <v xml:space="preserve">UN    </v>
          </cell>
          <cell r="D2428">
            <v>21.13</v>
          </cell>
        </row>
        <row r="2429">
          <cell r="A2429">
            <v>38070</v>
          </cell>
          <cell r="B2429" t="str">
            <v xml:space="preserve">INTERRUPTORES PARALELOS (2 MODULOS) 10A, 250V, CONJUNTO MONTADO PARA EMBUTIR 4" X 2" (PLACA + SUPORTE + MODULOS)                                                                                                                                                                                                                                                                                                                                                                                          </v>
          </cell>
          <cell r="C2429" t="str">
            <v xml:space="preserve">UN    </v>
          </cell>
          <cell r="D2429">
            <v>14.56</v>
          </cell>
        </row>
        <row r="2430">
          <cell r="A2430">
            <v>38074</v>
          </cell>
          <cell r="B2430" t="str">
            <v xml:space="preserve">INTERRUPTORES PARALELOS (3 MODULOS) 10A, 250V, CONJUNTO MONTADO PARA EMBUTIR 4" X 2" (PLACA + SUPORTE + MODULO)                                                                                                                                                                                                                                                                                                                                                                                           </v>
          </cell>
          <cell r="C2430" t="str">
            <v xml:space="preserve">UN    </v>
          </cell>
          <cell r="D2430">
            <v>22.14</v>
          </cell>
        </row>
        <row r="2431">
          <cell r="A2431">
            <v>38079</v>
          </cell>
          <cell r="B2431" t="str">
            <v xml:space="preserve">INTERRUPTORES SIMPLES (2 MODULOS) + TOMADA 2P+T 10A, 250V, CONJUNTO MONTADO PARA EMBUTIR 4" X 2" (PLACA + SUPORTE + MODULOS)                                                                                                                                                                                                                                                                                                                                                                              </v>
          </cell>
          <cell r="C2431" t="str">
            <v xml:space="preserve">UN    </v>
          </cell>
          <cell r="D2431">
            <v>19</v>
          </cell>
        </row>
        <row r="2432">
          <cell r="A2432">
            <v>38072</v>
          </cell>
          <cell r="B2432" t="str">
            <v xml:space="preserve">INTERRUPTORES SIMPLES (2 MODULOS) + 1 INTERRUPTOR PARALELO 10A, 250V, CONJUNTO MONTADO PARA EMBUTIR 4" X 2" (PLACA + SUPORTE + MODULOS)                                                                                                                                                                                                                                                                                                                                                                   </v>
          </cell>
          <cell r="C2432" t="str">
            <v xml:space="preserve">UN    </v>
          </cell>
          <cell r="D2432">
            <v>18.260000000000002</v>
          </cell>
        </row>
        <row r="2433">
          <cell r="A2433">
            <v>38068</v>
          </cell>
          <cell r="B2433" t="str">
            <v xml:space="preserve">INTERRUPTORES SIMPLES (2 MODULOS) 10A, 250V, CONJUNTO MONTADO PARA EMBUTIR 4" X 2" (PLACA + SUPORTE + MODULOS)                                                                                                                                                                                                                                                                                                                                                                                            </v>
          </cell>
          <cell r="C2433" t="str">
            <v xml:space="preserve">UN    </v>
          </cell>
          <cell r="D2433">
            <v>12.6</v>
          </cell>
        </row>
        <row r="2434">
          <cell r="A2434">
            <v>38071</v>
          </cell>
          <cell r="B2434" t="str">
            <v xml:space="preserve">INTERRUPTORES SIMPLES (3 MODULOS) 10A, 250V, CONJUNTO MONTADO PARA EMBUTIR 4" X 2" (PLACA + SUPORTE + MODULOS)                                                                                                                                                                                                                                                                                                                                                                                            </v>
          </cell>
          <cell r="C2434" t="str">
            <v xml:space="preserve">UN    </v>
          </cell>
          <cell r="D2434">
            <v>15.07</v>
          </cell>
        </row>
        <row r="2435">
          <cell r="A2435">
            <v>38412</v>
          </cell>
          <cell r="B2435" t="str">
            <v xml:space="preserve">INVERSOR DE SOLDA MONOFASICO DE 160 A, POTENCIA DE 5400 W, TENSAO DE 220 V, TURBO VENTILADO, PROTECAO POR FUSIVEL TERMICO, PARA ELETRODOS DE 2,0 A 4,0 MM                                                                                                                                                                                                                                                                                                                                                 </v>
          </cell>
          <cell r="C2435" t="str">
            <v xml:space="preserve">UN    </v>
          </cell>
          <cell r="D2435">
            <v>1531.75</v>
          </cell>
        </row>
        <row r="2436">
          <cell r="A2436">
            <v>3405</v>
          </cell>
          <cell r="B2436" t="str">
            <v xml:space="preserve">ISOLADOR DE PORCELANA SUSPENSO, DISCO TIPO GARFO OLHAL, DIAMETRO DE 152 MM, PARA TENSAO DE *15* KV                                                                                                                                                                                                                                                                                                                                                                                                        </v>
          </cell>
          <cell r="C2436" t="str">
            <v xml:space="preserve">UN    </v>
          </cell>
          <cell r="D2436">
            <v>98.01</v>
          </cell>
        </row>
        <row r="2437">
          <cell r="A2437">
            <v>3394</v>
          </cell>
          <cell r="B2437" t="str">
            <v xml:space="preserve">ISOLADOR DE PORCELANA, TIPO BUCHA, PARA TENSAO DE *15* KV                                                                                                                                                                                                                                                                                                                                                                                                                                                 </v>
          </cell>
          <cell r="C2437" t="str">
            <v xml:space="preserve">UN    </v>
          </cell>
          <cell r="D2437">
            <v>517.36</v>
          </cell>
        </row>
        <row r="2438">
          <cell r="A2438">
            <v>3393</v>
          </cell>
          <cell r="B2438" t="str">
            <v xml:space="preserve">ISOLADOR DE PORCELANA, TIPO BUCHA, PARA TENSAO DE *35* KV                                                                                                                                                                                                                                                                                                                                                                                                                                                 </v>
          </cell>
          <cell r="C2438" t="str">
            <v xml:space="preserve">UN    </v>
          </cell>
          <cell r="D2438">
            <v>880.86</v>
          </cell>
        </row>
        <row r="2439">
          <cell r="A2439">
            <v>3406</v>
          </cell>
          <cell r="B2439" t="str">
            <v xml:space="preserve">ISOLADOR DE PORCELANA, TIPO PINO MONOCORPO, PARA TENSAO DE *15* KV                                                                                                                                                                                                                                                                                                                                                                                                                                        </v>
          </cell>
          <cell r="C2439" t="str">
            <v xml:space="preserve">UN    </v>
          </cell>
          <cell r="D2439">
            <v>30</v>
          </cell>
        </row>
        <row r="2440">
          <cell r="A2440">
            <v>3395</v>
          </cell>
          <cell r="B2440" t="str">
            <v xml:space="preserve">ISOLADOR DE PORCELANA, TIPO PINO MONOCORPO, PARA TENSAO DE *35* KV                                                                                                                                                                                                                                                                                                                                                                                                                                        </v>
          </cell>
          <cell r="C2440" t="str">
            <v xml:space="preserve">UN    </v>
          </cell>
          <cell r="D2440">
            <v>126.55</v>
          </cell>
        </row>
        <row r="2441">
          <cell r="A2441">
            <v>3398</v>
          </cell>
          <cell r="B2441" t="str">
            <v xml:space="preserve">ISOLADOR DE PORCELANA, TIPO ROLDANA, DIMENSOES DE *72* X *72* MM, PARA USO EM BAIXA TENSAO                                                                                                                                                                                                                                                                                                                                                                                                                </v>
          </cell>
          <cell r="C2441" t="str">
            <v xml:space="preserve">UN    </v>
          </cell>
          <cell r="D2441">
            <v>6.01</v>
          </cell>
        </row>
        <row r="2442">
          <cell r="A2442">
            <v>40662</v>
          </cell>
          <cell r="B2442" t="str">
            <v xml:space="preserve">JANELA BASCULANTE EM MADEIRA PINUS/ EUCALIPTO/ TAUARI/ VIROLA OU EQUIVALENTE DA REGIAO, *60 X 60*, CAIXA DO BATENTE/ MARCO E = *10* CM, 2 BASCULAS PARA VIDRO, COM FERRAGENS (SEM VIDRO, SEM GUARNICAO/ALIZAR E SEM ACABAMENTO)                                                                                                                                                                                                                                                                           </v>
          </cell>
          <cell r="C2442" t="str">
            <v xml:space="preserve">UN    </v>
          </cell>
          <cell r="D2442">
            <v>307.67</v>
          </cell>
        </row>
        <row r="2443">
          <cell r="A2443">
            <v>3437</v>
          </cell>
          <cell r="B2443" t="str">
            <v xml:space="preserve">JANELA BASCULANTE EM MADEIRA PINUS/ EUCALIPTO/ TAUARI/ VIROLA OU EQUIVALENTE DA REGIAO, CAIXA DO BATENTE/ MARCO *10* CM, *2* FOLHAS BASCULANTES PARA VIDRO, COM FERRAGENS (SEM VIDRO, SEM GUARNICAO/ALIZAR E SEM ACABAMENTO)                                                                                                                                                                                                                                                                              </v>
          </cell>
          <cell r="C2443" t="str">
            <v xml:space="preserve">M2    </v>
          </cell>
          <cell r="D2443">
            <v>854.66</v>
          </cell>
        </row>
        <row r="2444">
          <cell r="A2444">
            <v>11190</v>
          </cell>
          <cell r="B2444" t="str">
            <v xml:space="preserve">JANELA BASCULANTE, ACO, COM BATENTE/REQUADRO, 60 X 60 CM (SEM VIDROS)                                                                                                                                                                                                                                                                                                                                                                                                                                     </v>
          </cell>
          <cell r="C2444" t="str">
            <v xml:space="preserve">UN    </v>
          </cell>
          <cell r="D2444">
            <v>229</v>
          </cell>
        </row>
        <row r="2445">
          <cell r="A2445">
            <v>34377</v>
          </cell>
          <cell r="B2445" t="str">
            <v xml:space="preserve">JANELA BASCULANTE, EM ALUMINIO PERFIL 20, 80 X 60 CM (A X L), 4 FLS (1 FIXA E 3 MOVEIS), ACABAMENTO BRANCO OU BRILHANTE, BATENTE DE 3 A 4 CM, COM VIDRO, SEM GUARNICAO                                                                                                                                                                                                                                                                                                                                    </v>
          </cell>
          <cell r="C2445" t="str">
            <v xml:space="preserve">UN    </v>
          </cell>
          <cell r="D2445">
            <v>220.72</v>
          </cell>
        </row>
        <row r="2446">
          <cell r="A2446">
            <v>3428</v>
          </cell>
          <cell r="B2446" t="str">
            <v xml:space="preserve">JANELA DE ABRIR EM MADEIRA IMBUIA/CEDRO ARANA/CEDRO ROSA OU EQUIVALENTE DA REGIAO, CAIXA DO BATENTE/MARCO *10* CM, 2 FOLHAS DE ABRIR TIPO VENEZIANA E 2 FOLHAS DE ABRIR PARA VIDRO, COM GUARNICAO/ALIZAR, COM FERRAGENS, (SEM VIDRO E SEM ACABAMENTO)                                                                                                                                                                                                                                                     </v>
          </cell>
          <cell r="C2446" t="str">
            <v xml:space="preserve">M2    </v>
          </cell>
          <cell r="D2446">
            <v>1267.74</v>
          </cell>
        </row>
        <row r="2447">
          <cell r="A2447">
            <v>3429</v>
          </cell>
          <cell r="B2447" t="str">
            <v xml:space="preserve">JANELA DE ABRIR EM MADEIRA PINUS/EUCALIPTO/ TAUARI/ VIROLA OU EQUIVALENTE DA REGIAO, CAIXA DO BATENTE/MARCO *10* CM, 2 FOLHAS DE ABRIR TIPO VENEZIANA E 2 FOLHAS GUILHOTINA PARA VIDRO, COM FERRAGENS (SEM VIDRO,SEM GUARNICAO/ALIZAR E SEM ACABAMENTO)                                                                                                                                                                                                                                                   </v>
          </cell>
          <cell r="C2447" t="str">
            <v xml:space="preserve">M2    </v>
          </cell>
          <cell r="D2447">
            <v>724.32</v>
          </cell>
        </row>
        <row r="2448">
          <cell r="A2448">
            <v>34364</v>
          </cell>
          <cell r="B2448" t="str">
            <v xml:space="preserve">JANELA DE CORRER,  EM ALUMINIO PERFIL 25, 120 X 150 CM (A X L), 4 FLS, BANDEIRA COM BASCULA,  ACABAMENTO BRANCO OU BRILHANTE, BATENTE/REQUADRO DE 6 A 14 CM, COM VIDRO, SEM GUARNICAO/ALIZAR                                                                                                                                                                                                                                                                                                              </v>
          </cell>
          <cell r="C2448" t="str">
            <v xml:space="preserve">UN    </v>
          </cell>
          <cell r="D2448">
            <v>724.23</v>
          </cell>
        </row>
        <row r="2449">
          <cell r="A2449">
            <v>34369</v>
          </cell>
          <cell r="B2449" t="str">
            <v xml:space="preserve">JANELA DE CORRER, EM ALUMINIO PEFIL 25, 100 X 200 CM (A X L), 4 FLS, SEM BANDEIRA, ACABAMENTO BRANCO OU BRILHANTE, BATENTE DE 6 A 7 CM, COM VIDRO, SEM GUARNICAO/ALIZAR                                                                                                                                                                                                                                                                                                                                   </v>
          </cell>
          <cell r="C2449" t="str">
            <v xml:space="preserve">UN    </v>
          </cell>
          <cell r="D2449">
            <v>767.69</v>
          </cell>
        </row>
        <row r="2450">
          <cell r="A2450">
            <v>36896</v>
          </cell>
          <cell r="B2450" t="str">
            <v xml:space="preserve">JANELA DE CORRER, EM ALUMINIO PERFIL 25, 100 X 120 CM (A X L), 2 FLS MOVEIS,  SEM BANDEIRA, ACABAMENTO BRANCO OU BRILHANTE, BATENTE DE 6 A 7 CM, COM VIDRO, SEM GUARNICAO                                                                                                                                                                                                                                                                                                                                 </v>
          </cell>
          <cell r="C2450" t="str">
            <v xml:space="preserve">UN    </v>
          </cell>
          <cell r="D2450">
            <v>427.49</v>
          </cell>
        </row>
        <row r="2451">
          <cell r="A2451">
            <v>34367</v>
          </cell>
          <cell r="B2451" t="str">
            <v xml:space="preserve">JANELA DE CORRER, EM ALUMINIO PERFIL 25, 100 X 150 CM (A X L), 2 FLS MOVEIS,  SEM BANDEIRA, ACABAMENTO BRANCO OU BRILHANTE, BATENTE DE 6 A 7 CM, COM VIDRO, SEM GUARNICAO                                                                                                                                                                                                                                                                                                                                 </v>
          </cell>
          <cell r="C2451" t="str">
            <v xml:space="preserve">UN    </v>
          </cell>
          <cell r="D2451">
            <v>550.97</v>
          </cell>
        </row>
        <row r="2452">
          <cell r="A2452">
            <v>36897</v>
          </cell>
          <cell r="B2452" t="str">
            <v xml:space="preserve">JANELA DE CORRER, EM ALUMINIO PERFIL 25, 100 X 150 CM (A X L), 4 FLS MOVEIS, SEM BANDEIRA, ACABAMENTO BRANCO OU BRILHANTE, BATENTE DE 6 A 7 CM, COM VIDRO, SEM GUARNICAO/ALIZAR                                                                                                                                                                                                                                                                                                                           </v>
          </cell>
          <cell r="C2452" t="str">
            <v xml:space="preserve">UN    </v>
          </cell>
          <cell r="D2452">
            <v>667.09</v>
          </cell>
        </row>
        <row r="2453">
          <cell r="A2453">
            <v>40659</v>
          </cell>
          <cell r="B2453" t="str">
            <v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v>
          </cell>
          <cell r="C2453" t="str">
            <v xml:space="preserve">M2    </v>
          </cell>
          <cell r="D2453">
            <v>1209.22</v>
          </cell>
        </row>
        <row r="2454">
          <cell r="A2454">
            <v>40660</v>
          </cell>
          <cell r="B2454" t="str">
            <v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v>
          </cell>
          <cell r="C2454" t="str">
            <v xml:space="preserve">M2    </v>
          </cell>
          <cell r="D2454">
            <v>1532.54</v>
          </cell>
        </row>
        <row r="2455">
          <cell r="A2455">
            <v>40661</v>
          </cell>
          <cell r="B2455" t="str">
            <v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v>
          </cell>
          <cell r="C2455" t="str">
            <v xml:space="preserve">M2    </v>
          </cell>
          <cell r="D2455">
            <v>942.25</v>
          </cell>
        </row>
        <row r="2456">
          <cell r="A2456">
            <v>3421</v>
          </cell>
          <cell r="B2456" t="str">
            <v xml:space="preserve">JANELA EM MADEIRA CEDRINHO/ ANGELIM COMERCIAL/ CURUPIXA/ CUMARU OU EQUIVALENTE DA REGIAO, CAIXA DO BATENTE/MARCO *10* CM, 2 FOLHAS DE ABRIR TIPO VENEZIANA E 2 FOLHAS GUILHOTINA PARA VIDRO, COM GUARNICAO/ALIZAR, COM FERRAGENS (SEM VIDRO E SEM ACABAMENTO)                                                                                                                                                                                                                                             </v>
          </cell>
          <cell r="C2456" t="str">
            <v xml:space="preserve">M2    </v>
          </cell>
          <cell r="D2456">
            <v>949.46</v>
          </cell>
        </row>
        <row r="2457">
          <cell r="A2457">
            <v>599</v>
          </cell>
          <cell r="B2457" t="str">
            <v xml:space="preserve">JANELA FIXA, EM ALUMINIO PERFIL 20, 60  X 80 CM (A X L), BATENTE/REQUADRO DE 3 A 14 CM, COM VIDRO 4 MM, SEM GUARNICAO/ALIZAR, ACABAMENTO ALUM BRANCO OU BRILHANTE                                                                                                                                                                                                                                                                                                                                         </v>
          </cell>
          <cell r="C2457" t="str">
            <v xml:space="preserve">M2    </v>
          </cell>
          <cell r="D2457">
            <v>779.65</v>
          </cell>
        </row>
        <row r="2458">
          <cell r="A2458">
            <v>44053</v>
          </cell>
          <cell r="B2458" t="str">
            <v xml:space="preserve">JANELA INTEGRADA VENEZIANA EM ALUMINIO  PERFIL 25, 120 X 120 CM (A X L), 2 FLS ( 2 VIDROS) E VENEZIANA COM ACIONAMENTO MANUAL, SEM BANDEIRA, ACABAMENTO BRILHANTE, BATENTE DE 11,50 A 12,50 CM, COM VIDRO, INCLUSO GUARNICAO                                                                                                                                                                                                                                                                              </v>
          </cell>
          <cell r="C2458" t="str">
            <v xml:space="preserve">UN    </v>
          </cell>
          <cell r="D2458">
            <v>1730.46</v>
          </cell>
        </row>
        <row r="2459">
          <cell r="A2459">
            <v>3423</v>
          </cell>
          <cell r="B2459" t="str">
            <v xml:space="preserve">JANELA MAXIM AR EM MADEIRA CEDRINHO/ ANGELIM COMERCIAL/ CURUPIXA/ CUMARU OU EQUIVALENTE DA REGIAO, CAIXA DO BATENTE/MARCO *10* CM, 1 FOLHA  PARA VIDRO, COM GUARNICAO/ALIZAR, COM FERRAGENS, (SEM VIDRO E SEM ACABAMENTO)                                                                                                                                                                                                                                                                                 </v>
          </cell>
          <cell r="C2459" t="str">
            <v xml:space="preserve">M2    </v>
          </cell>
          <cell r="D2459">
            <v>1338.96</v>
          </cell>
        </row>
        <row r="2460">
          <cell r="A2460">
            <v>34381</v>
          </cell>
          <cell r="B2460" t="str">
            <v xml:space="preserve">JANELA MAXIM AR, EM ALUMINIO PERFIL 25, 60 X 80 CM (A X L), ACABAMENTO BRANCO OU BRILHANTE, BATENTE DE 4 A 5 CM, COM VIDRO, SEM GUARNICAO/ALIZAR                                                                                                                                                                                                                                                                                                                                                          </v>
          </cell>
          <cell r="C2460" t="str">
            <v xml:space="preserve">UN    </v>
          </cell>
          <cell r="D2460">
            <v>314.8</v>
          </cell>
        </row>
        <row r="2461">
          <cell r="A2461">
            <v>34797</v>
          </cell>
          <cell r="B2461" t="str">
            <v xml:space="preserve">JANELA MAXIMO AR, ACO, BATENTE / REQUADRO DE 6 A 14 CM, PINT ANTICORROSIVA, SEM VIDRO, COM GRADE, 1 FL, 60  X 80 CM (A X L)                                                                                                                                                                                                                                                                                                                                                                               </v>
          </cell>
          <cell r="C2461" t="str">
            <v xml:space="preserve">UN    </v>
          </cell>
          <cell r="D2461">
            <v>498.8</v>
          </cell>
        </row>
        <row r="2462">
          <cell r="A2462">
            <v>44054</v>
          </cell>
          <cell r="B2462" t="str">
            <v xml:space="preserve">JANELA VENEZIANA DE CORRER, EM ALUMINIO PERFIL 25, 100 X 120 CM (A X L), 3 FLS (2 VENEZIANAS E 1 VIDRO), SEM BANDEIRA, ACABAMENTO BRANCO OU BRILHANTE, BATENTE DE 8 A 9 CM, COM VIDRO, SEM GUARNICAO/ALIZAR                                                                                                                                                                                                                                                                                               </v>
          </cell>
          <cell r="C2462" t="str">
            <v xml:space="preserve">UN    </v>
          </cell>
          <cell r="D2462">
            <v>620.78</v>
          </cell>
        </row>
        <row r="2463">
          <cell r="A2463">
            <v>44399</v>
          </cell>
          <cell r="B2463" t="str">
            <v xml:space="preserve">JANELA VENEZIANA DE CORRER, EM ALUMINIO PERFIL 25, 100 X 150 CM (A X L), 6 FLS (4 VENEZIANAS E 2 VIDROS), SEM BANDEIRA, ACABAMENTO BRANCO OU BRILHANTE, BATENTE DE 8 A 9 CM, COM VIDRO, SEM GUARNICAO / ALIZAR                                                                                                                                                                                                                                                                                            </v>
          </cell>
          <cell r="C2463" t="str">
            <v xml:space="preserve">UN    </v>
          </cell>
          <cell r="D2463">
            <v>848.19</v>
          </cell>
        </row>
        <row r="2464">
          <cell r="A2464">
            <v>44503</v>
          </cell>
          <cell r="B2464" t="str">
            <v xml:space="preserve">JARDINEIRO (HORISTA)                                                                                                                                                                                                                                                                                                                                                                                                                                                                                      </v>
          </cell>
          <cell r="C2464" t="str">
            <v xml:space="preserve">H     </v>
          </cell>
          <cell r="D2464">
            <v>14.41</v>
          </cell>
        </row>
        <row r="2465">
          <cell r="A2465">
            <v>41077</v>
          </cell>
          <cell r="B2465" t="str">
            <v xml:space="preserve">JARDINEIRO (MENSALISTA)                                                                                                                                                                                                                                                                                                                                                                                                                                                                                   </v>
          </cell>
          <cell r="C2465" t="str">
            <v xml:space="preserve">MES   </v>
          </cell>
          <cell r="D2465">
            <v>2546.36</v>
          </cell>
        </row>
        <row r="2466">
          <cell r="A2466">
            <v>20159</v>
          </cell>
          <cell r="B2466" t="str">
            <v xml:space="preserve">JOELHO COM VISITA, PVC SERIE R, 90 GRAUS, 100 X 75 MM, PARA ESGOTO OU AGUAS PLUVIAIS PREDIAIS                                                                                                                                                                                                                                                                                                                                                                                                             </v>
          </cell>
          <cell r="C2466" t="str">
            <v xml:space="preserve">UN    </v>
          </cell>
          <cell r="D2466">
            <v>80.87</v>
          </cell>
        </row>
        <row r="2467">
          <cell r="A2467">
            <v>37963</v>
          </cell>
          <cell r="B2467" t="str">
            <v xml:space="preserve">JOELHO CPVC, SOLDAVEL, 45 GRAUS, 15 MM, PARA AGUA QUENTE                                                                                                                                                                                                                                                                                                                                                                                                                                                  </v>
          </cell>
          <cell r="C2467" t="str">
            <v xml:space="preserve">UN    </v>
          </cell>
          <cell r="D2467">
            <v>3.95</v>
          </cell>
        </row>
        <row r="2468">
          <cell r="A2468">
            <v>37964</v>
          </cell>
          <cell r="B2468" t="str">
            <v xml:space="preserve">JOELHO CPVC, SOLDAVEL, 45 GRAUS, 22 MM, PARA AGUA QUENTE                                                                                                                                                                                                                                                                                                                                                                                                                                                  </v>
          </cell>
          <cell r="C2468" t="str">
            <v xml:space="preserve">UN    </v>
          </cell>
          <cell r="D2468">
            <v>6.59</v>
          </cell>
        </row>
        <row r="2469">
          <cell r="A2469">
            <v>37965</v>
          </cell>
          <cell r="B2469" t="str">
            <v xml:space="preserve">JOELHO CPVC, SOLDAVEL, 45 GRAUS, 28 MM, PARA AGUA QUENTE                                                                                                                                                                                                                                                                                                                                                                                                                                                  </v>
          </cell>
          <cell r="C2469" t="str">
            <v xml:space="preserve">UN    </v>
          </cell>
          <cell r="D2469">
            <v>9.56</v>
          </cell>
        </row>
        <row r="2470">
          <cell r="A2470">
            <v>37966</v>
          </cell>
          <cell r="B2470" t="str">
            <v xml:space="preserve">JOELHO CPVC, SOLDAVEL, 45 GRAUS, 35 MM, PARA AGUA QUENTE                                                                                                                                                                                                                                                                                                                                                                                                                                                  </v>
          </cell>
          <cell r="C2470" t="str">
            <v xml:space="preserve">UN    </v>
          </cell>
          <cell r="D2470">
            <v>17.32</v>
          </cell>
        </row>
        <row r="2471">
          <cell r="A2471">
            <v>37967</v>
          </cell>
          <cell r="B2471" t="str">
            <v xml:space="preserve">JOELHO CPVC, SOLDAVEL, 45 GRAUS, 42 MM, PARA AGUA QUENTE                                                                                                                                                                                                                                                                                                                                                                                                                                                  </v>
          </cell>
          <cell r="C2471" t="str">
            <v xml:space="preserve">UN    </v>
          </cell>
          <cell r="D2471">
            <v>27.77</v>
          </cell>
        </row>
        <row r="2472">
          <cell r="A2472">
            <v>37968</v>
          </cell>
          <cell r="B2472" t="str">
            <v xml:space="preserve">JOELHO CPVC, SOLDAVEL, 45 GRAUS, 54 MM, PARA AGUA QUENTE                                                                                                                                                                                                                                                                                                                                                                                                                                                  </v>
          </cell>
          <cell r="C2472" t="str">
            <v xml:space="preserve">UN    </v>
          </cell>
          <cell r="D2472">
            <v>60.9</v>
          </cell>
        </row>
        <row r="2473">
          <cell r="A2473">
            <v>37969</v>
          </cell>
          <cell r="B2473" t="str">
            <v xml:space="preserve">JOELHO CPVC, SOLDAVEL, 45 GRAUS, 73 MM, PARA AGUA QUENTE                                                                                                                                                                                                                                                                                                                                                                                                                                                  </v>
          </cell>
          <cell r="C2473" t="str">
            <v xml:space="preserve">UN    </v>
          </cell>
          <cell r="D2473">
            <v>162.69</v>
          </cell>
        </row>
        <row r="2474">
          <cell r="A2474">
            <v>37970</v>
          </cell>
          <cell r="B2474" t="str">
            <v xml:space="preserve">JOELHO CPVC, SOLDAVEL, 45 GRAUS, 89 MM, PARA AGUA QUENTE                                                                                                                                                                                                                                                                                                                                                                                                                                                  </v>
          </cell>
          <cell r="C2474" t="str">
            <v xml:space="preserve">UN    </v>
          </cell>
          <cell r="D2474">
            <v>189.79</v>
          </cell>
        </row>
        <row r="2475">
          <cell r="A2475">
            <v>21118</v>
          </cell>
          <cell r="B2475" t="str">
            <v xml:space="preserve">JOELHO CPVC, SOLDAVEL, 90 GRAUS, 15 MM, PARA AGUA QUENTE                                                                                                                                                                                                                                                                                                                                                                                                                                                  </v>
          </cell>
          <cell r="C2475" t="str">
            <v xml:space="preserve">UN    </v>
          </cell>
          <cell r="D2475">
            <v>2.99</v>
          </cell>
        </row>
        <row r="2476">
          <cell r="A2476">
            <v>37956</v>
          </cell>
          <cell r="B2476" t="str">
            <v xml:space="preserve">JOELHO CPVC, SOLDAVEL, 90 GRAUS, 22 MM, PARA AGUA QUENTE                                                                                                                                                                                                                                                                                                                                                                                                                                                  </v>
          </cell>
          <cell r="C2476" t="str">
            <v xml:space="preserve">UN    </v>
          </cell>
          <cell r="D2476">
            <v>4.74</v>
          </cell>
        </row>
        <row r="2477">
          <cell r="A2477">
            <v>37957</v>
          </cell>
          <cell r="B2477" t="str">
            <v xml:space="preserve">JOELHO CPVC, SOLDAVEL, 90 GRAUS, 28 MM, PARA AGUA QUENTE                                                                                                                                                                                                                                                                                                                                                                                                                                                  </v>
          </cell>
          <cell r="C2477" t="str">
            <v xml:space="preserve">UN    </v>
          </cell>
          <cell r="D2477">
            <v>9.99</v>
          </cell>
        </row>
        <row r="2478">
          <cell r="A2478">
            <v>37958</v>
          </cell>
          <cell r="B2478" t="str">
            <v xml:space="preserve">JOELHO CPVC, SOLDAVEL, 90 GRAUS, 35 MM, PARA AGUA QUENTE                                                                                                                                                                                                                                                                                                                                                                                                                                                  </v>
          </cell>
          <cell r="C2478" t="str">
            <v xml:space="preserve">UN    </v>
          </cell>
          <cell r="D2478">
            <v>17.32</v>
          </cell>
        </row>
        <row r="2479">
          <cell r="A2479">
            <v>37959</v>
          </cell>
          <cell r="B2479" t="str">
            <v xml:space="preserve">JOELHO CPVC, SOLDAVEL, 90 GRAUS, 42 MM, PARA AGUA QUENTE                                                                                                                                                                                                                                                                                                                                                                                                                                                  </v>
          </cell>
          <cell r="C2479" t="str">
            <v xml:space="preserve">UN    </v>
          </cell>
          <cell r="D2479">
            <v>27.77</v>
          </cell>
        </row>
        <row r="2480">
          <cell r="A2480">
            <v>37960</v>
          </cell>
          <cell r="B2480" t="str">
            <v xml:space="preserve">JOELHO CPVC, SOLDAVEL, 90 GRAUS, 54 MM, PARA AGUA QUENTE                                                                                                                                                                                                                                                                                                                                                                                                                                                  </v>
          </cell>
          <cell r="C2480" t="str">
            <v xml:space="preserve">UN    </v>
          </cell>
          <cell r="D2480">
            <v>59.8</v>
          </cell>
        </row>
        <row r="2481">
          <cell r="A2481">
            <v>37961</v>
          </cell>
          <cell r="B2481" t="str">
            <v xml:space="preserve">JOELHO CPVC, SOLDAVEL, 90 GRAUS, 73 MM, PARA AGUA QUENTE                                                                                                                                                                                                                                                                                                                                                                                                                                                  </v>
          </cell>
          <cell r="C2481" t="str">
            <v xml:space="preserve">UN    </v>
          </cell>
          <cell r="D2481">
            <v>158.65</v>
          </cell>
        </row>
        <row r="2482">
          <cell r="A2482">
            <v>37962</v>
          </cell>
          <cell r="B2482" t="str">
            <v xml:space="preserve">JOELHO CPVC, SOLDAVEL, 90 GRAUS, 89 MM, PARA AGUA QUENTE                                                                                                                                                                                                                                                                                                                                                                                                                                                  </v>
          </cell>
          <cell r="C2482" t="str">
            <v xml:space="preserve">UN    </v>
          </cell>
          <cell r="D2482">
            <v>184.35</v>
          </cell>
        </row>
        <row r="2483">
          <cell r="A2483">
            <v>3533</v>
          </cell>
          <cell r="B2483" t="str">
            <v xml:space="preserve">JOELHO DE REDUCAO, PVC SOLDAVEL, 90 GRAUS,  25 MM X 20 MM, PARA AGUA FRIA PREDIAL                                                                                                                                                                                                                                                                                                                                                                                                                         </v>
          </cell>
          <cell r="C2483" t="str">
            <v xml:space="preserve">UN    </v>
          </cell>
          <cell r="D2483">
            <v>3.02</v>
          </cell>
        </row>
        <row r="2484">
          <cell r="A2484">
            <v>3538</v>
          </cell>
          <cell r="B2484" t="str">
            <v xml:space="preserve">JOELHO DE REDUCAO, PVC SOLDAVEL, 90 GRAUS,  32 MM X 25 MM, PARA AGUA FRIA PREDIAL                                                                                                                                                                                                                                                                                                                                                                                                                         </v>
          </cell>
          <cell r="C2484" t="str">
            <v xml:space="preserve">UN    </v>
          </cell>
          <cell r="D2484">
            <v>5.21</v>
          </cell>
        </row>
        <row r="2485">
          <cell r="A2485">
            <v>3497</v>
          </cell>
          <cell r="B2485" t="str">
            <v xml:space="preserve">JOELHO DE REDUCAO, PVC, ROSCAVEL COM BUCHA DE LATAO, 90 GRAUS,  3/4" X 1/2", PARA AGUA FRIA PREDIAL                                                                                                                                                                                                                                                                                                                                                                                                       </v>
          </cell>
          <cell r="C2485" t="str">
            <v xml:space="preserve">UN    </v>
          </cell>
          <cell r="D2485">
            <v>19.45</v>
          </cell>
        </row>
        <row r="2486">
          <cell r="A2486">
            <v>3498</v>
          </cell>
          <cell r="B2486" t="str">
            <v xml:space="preserve">JOELHO DE REDUCAO, PVC, ROSCAVEL, 90 GRAUS, 1" X 3/4", PARA AGUA FRIA PREDIAL                                                                                                                                                                                                                                                                                                                                                                                                                             </v>
          </cell>
          <cell r="C2486" t="str">
            <v xml:space="preserve">UN    </v>
          </cell>
          <cell r="D2486">
            <v>6.18</v>
          </cell>
        </row>
        <row r="2487">
          <cell r="A2487">
            <v>3496</v>
          </cell>
          <cell r="B2487" t="str">
            <v xml:space="preserve">JOELHO DE REDUCAO, PVC, ROSCAVEL, 90 GRAUS, 3/4" X 1/2", PARA AGUA FRIA PREDIAL                                                                                                                                                                                                                                                                                                                                                                                                                           </v>
          </cell>
          <cell r="C2487" t="str">
            <v xml:space="preserve">UN    </v>
          </cell>
          <cell r="D2487">
            <v>4.99</v>
          </cell>
        </row>
        <row r="2488">
          <cell r="A2488">
            <v>38429</v>
          </cell>
          <cell r="B2488" t="str">
            <v xml:space="preserve">JOELHO DE TRANSICAO, CPVC, SOLDAVEL, 90 GRAUS, 15 MM X 1/2", PARA AGUA QUENTE                                                                                                                                                                                                                                                                                                                                                                                                                             </v>
          </cell>
          <cell r="C2488" t="str">
            <v xml:space="preserve">UN    </v>
          </cell>
          <cell r="D2488">
            <v>10.1</v>
          </cell>
        </row>
        <row r="2489">
          <cell r="A2489">
            <v>38431</v>
          </cell>
          <cell r="B2489" t="str">
            <v xml:space="preserve">JOELHO DE TRANSICAO, CPVC, SOLDAVEL, 90 GRAUS, 22 MM X 1/2", PARA AGUA QUENTE                                                                                                                                                                                                                                                                                                                                                                                                                             </v>
          </cell>
          <cell r="C2489" t="str">
            <v xml:space="preserve">UN    </v>
          </cell>
          <cell r="D2489">
            <v>16</v>
          </cell>
        </row>
        <row r="2490">
          <cell r="A2490">
            <v>38430</v>
          </cell>
          <cell r="B2490" t="str">
            <v xml:space="preserve">JOELHO DE TRANSICAO, CPVC, SOLDAVEL, 90 GRAUS, 22 MM X 3/4", PARA AGUA QUENTE                                                                                                                                                                                                                                                                                                                                                                                                                             </v>
          </cell>
          <cell r="C2490" t="str">
            <v xml:space="preserve">UN    </v>
          </cell>
          <cell r="D2490">
            <v>20.440000000000001</v>
          </cell>
        </row>
        <row r="2491">
          <cell r="A2491">
            <v>36348</v>
          </cell>
          <cell r="B2491" t="str">
            <v xml:space="preserve">JOELHO PPR 45 GRAUS, SOLDAVEL,  DN 20 MM, PARA AGUA QUENTE PREDIAL                                                                                                                                                                                                                                                                                                                                                                                                                                        </v>
          </cell>
          <cell r="C2491" t="str">
            <v xml:space="preserve">UN    </v>
          </cell>
          <cell r="D2491">
            <v>1.94</v>
          </cell>
        </row>
        <row r="2492">
          <cell r="A2492">
            <v>36349</v>
          </cell>
          <cell r="B2492" t="str">
            <v xml:space="preserve">JOELHO PPR 45 GRAUS, SOLDAVEL, DN 25 MM, PARA AGUA QUENTE PREDIAL                                                                                                                                                                                                                                                                                                                                                                                                                                         </v>
          </cell>
          <cell r="C2492" t="str">
            <v xml:space="preserve">UN    </v>
          </cell>
          <cell r="D2492">
            <v>2.91</v>
          </cell>
        </row>
        <row r="2493">
          <cell r="A2493">
            <v>38433</v>
          </cell>
          <cell r="B2493" t="str">
            <v xml:space="preserve">JOELHO PPR, 45 GRAUS, SOLDAVEL, DN 32 MM, PARA AGUA QUENTE PREDIAL                                                                                                                                                                                                                                                                                                                                                                                                                                        </v>
          </cell>
          <cell r="C2493" t="str">
            <v xml:space="preserve">UN    </v>
          </cell>
          <cell r="D2493">
            <v>5.39</v>
          </cell>
        </row>
        <row r="2494">
          <cell r="A2494">
            <v>38440</v>
          </cell>
          <cell r="B2494" t="str">
            <v xml:space="preserve">JOELHO PPR, 90 GRAUS, SOLDAVEL, DN 110 MM, PARA AGUA QUENTE PREDIAL                                                                                                                                                                                                                                                                                                                                                                                                                                       </v>
          </cell>
          <cell r="C2494" t="str">
            <v xml:space="preserve">UN    </v>
          </cell>
          <cell r="D2494">
            <v>186.04</v>
          </cell>
        </row>
        <row r="2495">
          <cell r="A2495">
            <v>36359</v>
          </cell>
          <cell r="B2495" t="str">
            <v xml:space="preserve">JOELHO PPR, 90 GRAUS, SOLDAVEL, DN 20 MM, PARA AGUA QUENTE PREDIAL                                                                                                                                                                                                                                                                                                                                                                                                                                        </v>
          </cell>
          <cell r="C2495" t="str">
            <v xml:space="preserve">UN    </v>
          </cell>
          <cell r="D2495">
            <v>2.31</v>
          </cell>
        </row>
        <row r="2496">
          <cell r="A2496">
            <v>36360</v>
          </cell>
          <cell r="B2496" t="str">
            <v xml:space="preserve">JOELHO PPR, 90 GRAUS, SOLDAVEL, DN 25 MM, PARA AGUA QUENTE PREDIAL                                                                                                                                                                                                                                                                                                                                                                                                                                        </v>
          </cell>
          <cell r="C2496" t="str">
            <v xml:space="preserve">UN    </v>
          </cell>
          <cell r="D2496">
            <v>3.57</v>
          </cell>
        </row>
        <row r="2497">
          <cell r="A2497">
            <v>38434</v>
          </cell>
          <cell r="B2497" t="str">
            <v xml:space="preserve">JOELHO PPR, 90 GRAUS, SOLDAVEL, DN 32 MM, PARA AGUA QUENTE PREDIAL                                                                                                                                                                                                                                                                                                                                                                                                                                        </v>
          </cell>
          <cell r="C2497" t="str">
            <v xml:space="preserve">UN    </v>
          </cell>
          <cell r="D2497">
            <v>5.46</v>
          </cell>
        </row>
        <row r="2498">
          <cell r="A2498">
            <v>38435</v>
          </cell>
          <cell r="B2498" t="str">
            <v xml:space="preserve">JOELHO PPR, 90 GRAUS, SOLDAVEL, DN 40 MM, PARA AGUA QUENTE PREDIAL                                                                                                                                                                                                                                                                                                                                                                                                                                        </v>
          </cell>
          <cell r="C2498" t="str">
            <v xml:space="preserve">UN    </v>
          </cell>
          <cell r="D2498">
            <v>10.37</v>
          </cell>
        </row>
        <row r="2499">
          <cell r="A2499">
            <v>38436</v>
          </cell>
          <cell r="B2499" t="str">
            <v xml:space="preserve">JOELHO PPR, 90 GRAUS, SOLDAVEL, DN 50 MM, PARA AGUA QUENTE PREDIAL                                                                                                                                                                                                                                                                                                                                                                                                                                        </v>
          </cell>
          <cell r="C2499" t="str">
            <v xml:space="preserve">UN    </v>
          </cell>
          <cell r="D2499">
            <v>21.45</v>
          </cell>
        </row>
        <row r="2500">
          <cell r="A2500">
            <v>38437</v>
          </cell>
          <cell r="B2500" t="str">
            <v xml:space="preserve">JOELHO PPR, 90 GRAUS, SOLDAVEL, DN 63 MM, PARA AGUA QUENTE PREDIAL                                                                                                                                                                                                                                                                                                                                                                                                                                        </v>
          </cell>
          <cell r="C2500" t="str">
            <v xml:space="preserve">UN    </v>
          </cell>
          <cell r="D2500">
            <v>32.21</v>
          </cell>
        </row>
        <row r="2501">
          <cell r="A2501">
            <v>38438</v>
          </cell>
          <cell r="B2501" t="str">
            <v xml:space="preserve">JOELHO PPR, 90 GRAUS, SOLDAVEL, DN 75 MM, PARA AGUA QUENTE PREDIAL                                                                                                                                                                                                                                                                                                                                                                                                                                        </v>
          </cell>
          <cell r="C2501" t="str">
            <v xml:space="preserve">UN    </v>
          </cell>
          <cell r="D2501">
            <v>81.39</v>
          </cell>
        </row>
        <row r="2502">
          <cell r="A2502">
            <v>38439</v>
          </cell>
          <cell r="B2502" t="str">
            <v xml:space="preserve">JOELHO PPR, 90 GRAUS, SOLDAVEL, DN 90 MM, PARA AGUA QUENTE PREDIAL                                                                                                                                                                                                                                                                                                                                                                                                                                        </v>
          </cell>
          <cell r="C2502" t="str">
            <v xml:space="preserve">UN    </v>
          </cell>
          <cell r="D2502">
            <v>124.05</v>
          </cell>
        </row>
        <row r="2503">
          <cell r="A2503">
            <v>10836</v>
          </cell>
          <cell r="B2503" t="str">
            <v xml:space="preserve">JOELHO PVC COM VISITA, 90 GRAUS, DN 100 X 50 MM, SERIE NORMAL, PARA ESGOTO PREDIAL                                                                                                                                                                                                                                                                                                                                                                                                                        </v>
          </cell>
          <cell r="C2503" t="str">
            <v xml:space="preserve">UN    </v>
          </cell>
          <cell r="D2503">
            <v>28.35</v>
          </cell>
        </row>
        <row r="2504">
          <cell r="A2504">
            <v>20128</v>
          </cell>
          <cell r="B2504" t="str">
            <v xml:space="preserve">JOELHO PVC LEVE, 45 GRAUS, DN 150 MM, PARA ESGOTO PREDIAL                                                                                                                                                                                                                                                                                                                                                                                                                                                 </v>
          </cell>
          <cell r="C2504" t="str">
            <v xml:space="preserve">UN    </v>
          </cell>
          <cell r="D2504">
            <v>83.08</v>
          </cell>
        </row>
        <row r="2505">
          <cell r="A2505">
            <v>20131</v>
          </cell>
          <cell r="B2505" t="str">
            <v xml:space="preserve">JOELHO PVC LEVE, 90 GRAUS, DN 150 MM, PARA ESGOTO PREDIAL                                                                                                                                                                                                                                                                                                                                                                                                                                                 </v>
          </cell>
          <cell r="C2505" t="str">
            <v xml:space="preserve">UN    </v>
          </cell>
          <cell r="D2505">
            <v>75.83</v>
          </cell>
        </row>
        <row r="2506">
          <cell r="A2506">
            <v>3521</v>
          </cell>
          <cell r="B2506" t="str">
            <v xml:space="preserve">JOELHO PVC,  SOLDAVEL COM ROSCA, 90 GRAUS, 20 MM X 1/2", PARA AGUA FRIA PREDIAL                                                                                                                                                                                                                                                                                                                                                                                                                           </v>
          </cell>
          <cell r="C2506" t="str">
            <v xml:space="preserve">UN    </v>
          </cell>
          <cell r="D2506">
            <v>2.62</v>
          </cell>
        </row>
        <row r="2507">
          <cell r="A2507">
            <v>3531</v>
          </cell>
          <cell r="B2507" t="str">
            <v xml:space="preserve">JOELHO PVC,  SOLDAVEL COM ROSCA, 90 GRAUS, 25 MM X 1/2", PARA AGUA FRIA PREDIAL                                                                                                                                                                                                                                                                                                                                                                                                                           </v>
          </cell>
          <cell r="C2507" t="str">
            <v xml:space="preserve">UN    </v>
          </cell>
          <cell r="D2507">
            <v>2.97</v>
          </cell>
        </row>
        <row r="2508">
          <cell r="A2508">
            <v>3522</v>
          </cell>
          <cell r="B2508" t="str">
            <v xml:space="preserve">JOELHO PVC,  SOLDAVEL COM ROSCA, 90 GRAUS, 25 MM X 3/4", PARA AGUA FRIA PREDIAL                                                                                                                                                                                                                                                                                                                                                                                                                           </v>
          </cell>
          <cell r="C2508" t="str">
            <v xml:space="preserve">UN    </v>
          </cell>
          <cell r="D2508">
            <v>4.42</v>
          </cell>
        </row>
        <row r="2509">
          <cell r="A2509">
            <v>3527</v>
          </cell>
          <cell r="B2509" t="str">
            <v xml:space="preserve">JOELHO PVC,  SOLDAVEL COM ROSCA, 90 GRAUS, 32 MM X 3/4", PARA AGUA FRIA PREDIAL                                                                                                                                                                                                                                                                                                                                                                                                                           </v>
          </cell>
          <cell r="C2509" t="str">
            <v xml:space="preserve">UN    </v>
          </cell>
          <cell r="D2509">
            <v>15.18</v>
          </cell>
        </row>
        <row r="2510">
          <cell r="A2510">
            <v>10835</v>
          </cell>
          <cell r="B2510" t="str">
            <v xml:space="preserve">JOELHO PVC, COM BOLSA E ANEL, 90 GRAUS, DN 40 X *38* MM, SERIE NORMAL, PARA ESGOTO PREDIAL                                                                                                                                                                                                                                                                                                                                                                                                                </v>
          </cell>
          <cell r="C2510" t="str">
            <v xml:space="preserve">UN    </v>
          </cell>
          <cell r="D2510">
            <v>5.93</v>
          </cell>
        </row>
        <row r="2511">
          <cell r="A2511">
            <v>3475</v>
          </cell>
          <cell r="B2511" t="str">
            <v xml:space="preserve">JOELHO PVC, ROSCAVEL, 45 GRAUS, 1/2", PARA AGUA FRIA PREDIAL                                                                                                                                                                                                                                                                                                                                                                                                                                              </v>
          </cell>
          <cell r="C2511" t="str">
            <v xml:space="preserve">UN    </v>
          </cell>
          <cell r="D2511">
            <v>5.0999999999999996</v>
          </cell>
        </row>
        <row r="2512">
          <cell r="A2512">
            <v>3485</v>
          </cell>
          <cell r="B2512" t="str">
            <v xml:space="preserve">JOELHO PVC, ROSCAVEL, 45 GRAUS, 1", PARA AGUA FRIA PREDIAL                                                                                                                                                                                                                                                                                                                                                                                                                                                </v>
          </cell>
          <cell r="C2512" t="str">
            <v xml:space="preserve">UN    </v>
          </cell>
          <cell r="D2512">
            <v>16.3</v>
          </cell>
        </row>
        <row r="2513">
          <cell r="A2513">
            <v>3534</v>
          </cell>
          <cell r="B2513" t="str">
            <v xml:space="preserve">JOELHO PVC, ROSCAVEL, 45 GRAUS, 3/4", PARA AGUA FRIA PREDIAL                                                                                                                                                                                                                                                                                                                                                                                                                                              </v>
          </cell>
          <cell r="C2513" t="str">
            <v xml:space="preserve">UN    </v>
          </cell>
          <cell r="D2513">
            <v>6.45</v>
          </cell>
        </row>
        <row r="2514">
          <cell r="A2514">
            <v>3543</v>
          </cell>
          <cell r="B2514" t="str">
            <v xml:space="preserve">JOELHO PVC, ROSCAVEL, 90 GRAUS, 1/2", PARA AGUA FRIA PREDIAL                                                                                                                                                                                                                                                                                                                                                                                                                                              </v>
          </cell>
          <cell r="C2514" t="str">
            <v xml:space="preserve">UN    </v>
          </cell>
          <cell r="D2514">
            <v>3.24</v>
          </cell>
        </row>
        <row r="2515">
          <cell r="A2515">
            <v>3482</v>
          </cell>
          <cell r="B2515" t="str">
            <v xml:space="preserve">JOELHO PVC, ROSCAVEL, 90 GRAUS, 1", PARA AGUA FRIA PREDIAL                                                                                                                                                                                                                                                                                                                                                                                                                                                </v>
          </cell>
          <cell r="C2515" t="str">
            <v xml:space="preserve">UN    </v>
          </cell>
          <cell r="D2515">
            <v>8.19</v>
          </cell>
        </row>
        <row r="2516">
          <cell r="A2516">
            <v>3505</v>
          </cell>
          <cell r="B2516" t="str">
            <v xml:space="preserve">JOELHO PVC, ROSCAVEL, 90 GRAUS, 3/4", PARA AGUA FRIA PREDIAL                                                                                                                                                                                                                                                                                                                                                                                                                                              </v>
          </cell>
          <cell r="C2516" t="str">
            <v xml:space="preserve">UN    </v>
          </cell>
          <cell r="D2516">
            <v>4.6500000000000004</v>
          </cell>
        </row>
        <row r="2517">
          <cell r="A2517">
            <v>3516</v>
          </cell>
          <cell r="B2517" t="str">
            <v xml:space="preserve">JOELHO PVC, SOLDAVEL, BB, 45 GRAUS, DN 40 MM, PARA ESGOTO PREDIAL                                                                                                                                                                                                                                                                                                                                                                                                                                         </v>
          </cell>
          <cell r="C2517" t="str">
            <v xml:space="preserve">UN    </v>
          </cell>
          <cell r="D2517">
            <v>1.55</v>
          </cell>
        </row>
        <row r="2518">
          <cell r="A2518">
            <v>3517</v>
          </cell>
          <cell r="B2518" t="str">
            <v xml:space="preserve">JOELHO PVC, SOLDAVEL, BB, 90 GRAUS, DN 40 MM, PARA ESGOTO PREDIAL                                                                                                                                                                                                                                                                                                                                                                                                                                         </v>
          </cell>
          <cell r="C2518" t="str">
            <v xml:space="preserve">UN    </v>
          </cell>
          <cell r="D2518">
            <v>5.41</v>
          </cell>
        </row>
        <row r="2519">
          <cell r="A2519">
            <v>3515</v>
          </cell>
          <cell r="B2519" t="str">
            <v xml:space="preserve">JOELHO PVC, SOLDAVEL, COM BUCHA DE LATAO, 90 GRAUS, 20 MM X 1/2", PARA AGUA FRIA PREDIAL                                                                                                                                                                                                                                                                                                                                                                                                                  </v>
          </cell>
          <cell r="C2519" t="str">
            <v xml:space="preserve">UN    </v>
          </cell>
          <cell r="D2519">
            <v>7.53</v>
          </cell>
        </row>
        <row r="2520">
          <cell r="A2520">
            <v>20147</v>
          </cell>
          <cell r="B2520" t="str">
            <v xml:space="preserve">JOELHO PVC, SOLDAVEL, COM BUCHA DE LATAO, 90 GRAUS, 25 MM X 1/2", PARA AGUA FRIA PREDIAL                                                                                                                                                                                                                                                                                                                                                                                                                  </v>
          </cell>
          <cell r="C2520" t="str">
            <v xml:space="preserve">UN    </v>
          </cell>
          <cell r="D2520">
            <v>8.1</v>
          </cell>
        </row>
        <row r="2521">
          <cell r="A2521">
            <v>3524</v>
          </cell>
          <cell r="B2521" t="str">
            <v xml:space="preserve">JOELHO PVC, SOLDAVEL, COM BUCHA DE LATAO, 90 GRAUS, 25 MM X 3/4", PARA AGUA FRIA PREDIAL                                                                                                                                                                                                                                                                                                                                                                                                                  </v>
          </cell>
          <cell r="C2521" t="str">
            <v xml:space="preserve">UN    </v>
          </cell>
          <cell r="D2521">
            <v>9.6</v>
          </cell>
        </row>
        <row r="2522">
          <cell r="A2522">
            <v>3532</v>
          </cell>
          <cell r="B2522" t="str">
            <v xml:space="preserve">JOELHO PVC, SOLDAVEL, COM BUCHA DE LATAO, 90 GRAUS, 32 MM X 3/4", PARA AGUA FRIA PREDIAL                                                                                                                                                                                                                                                                                                                                                                                                                  </v>
          </cell>
          <cell r="C2522" t="str">
            <v xml:space="preserve">UN    </v>
          </cell>
          <cell r="D2522">
            <v>17.57</v>
          </cell>
        </row>
        <row r="2523">
          <cell r="A2523">
            <v>3528</v>
          </cell>
          <cell r="B2523" t="str">
            <v xml:space="preserve">JOELHO PVC, SOLDAVEL, PB, 45 GRAUS, DN 100 MM, PARA ESGOTO PREDIAL                                                                                                                                                                                                                                                                                                                                                                                                                                        </v>
          </cell>
          <cell r="C2523" t="str">
            <v xml:space="preserve">UN    </v>
          </cell>
          <cell r="D2523">
            <v>12.23</v>
          </cell>
        </row>
        <row r="2524">
          <cell r="A2524">
            <v>37952</v>
          </cell>
          <cell r="B2524" t="str">
            <v xml:space="preserve">JOELHO PVC, SOLDAVEL, PB, 45 GRAUS, DN 150 MM, PARA ESGOTO PREDIAL                                                                                                                                                                                                                                                                                                                                                                                                                                        </v>
          </cell>
          <cell r="C2524" t="str">
            <v xml:space="preserve">UN    </v>
          </cell>
          <cell r="D2524">
            <v>87.11</v>
          </cell>
        </row>
        <row r="2525">
          <cell r="A2525">
            <v>37951</v>
          </cell>
          <cell r="B2525" t="str">
            <v xml:space="preserve">JOELHO PVC, SOLDAVEL, PB, 45 GRAUS, DN 40 MM, PARA ESGOTO PREDIAL                                                                                                                                                                                                                                                                                                                                                                                                                                         </v>
          </cell>
          <cell r="C2525" t="str">
            <v xml:space="preserve">UN    </v>
          </cell>
          <cell r="D2525">
            <v>3.17</v>
          </cell>
        </row>
        <row r="2526">
          <cell r="A2526">
            <v>3518</v>
          </cell>
          <cell r="B2526" t="str">
            <v xml:space="preserve">JOELHO PVC, SOLDAVEL, PB, 45 GRAUS, DN 50 MM, PARA ESGOTO PREDIAL                                                                                                                                                                                                                                                                                                                                                                                                                                         </v>
          </cell>
          <cell r="C2526" t="str">
            <v xml:space="preserve">UN    </v>
          </cell>
          <cell r="D2526">
            <v>4.6399999999999997</v>
          </cell>
        </row>
        <row r="2527">
          <cell r="A2527">
            <v>3519</v>
          </cell>
          <cell r="B2527" t="str">
            <v xml:space="preserve">JOELHO PVC, SOLDAVEL, PB, 45 GRAUS, DN 75 MM, PARA ESGOTO PREDIAL                                                                                                                                                                                                                                                                                                                                                                                                                                         </v>
          </cell>
          <cell r="C2527" t="str">
            <v xml:space="preserve">UN    </v>
          </cell>
          <cell r="D2527">
            <v>10.98</v>
          </cell>
        </row>
        <row r="2528">
          <cell r="A2528">
            <v>3520</v>
          </cell>
          <cell r="B2528" t="str">
            <v xml:space="preserve">JOELHO PVC, SOLDAVEL, PB, 90 GRAUS, DN 100 MM, PARA ESGOTO PREDIAL                                                                                                                                                                                                                                                                                                                                                                                                                                        </v>
          </cell>
          <cell r="C2528" t="str">
            <v xml:space="preserve">UN    </v>
          </cell>
          <cell r="D2528">
            <v>12.31</v>
          </cell>
        </row>
        <row r="2529">
          <cell r="A2529">
            <v>37950</v>
          </cell>
          <cell r="B2529" t="str">
            <v xml:space="preserve">JOELHO PVC, SOLDAVEL, PB, 90 GRAUS, DN 150 MM, PARA ESGOTO PREDIAL                                                                                                                                                                                                                                                                                                                                                                                                                                        </v>
          </cell>
          <cell r="C2529" t="str">
            <v xml:space="preserve">UN    </v>
          </cell>
          <cell r="D2529">
            <v>75.83</v>
          </cell>
        </row>
        <row r="2530">
          <cell r="A2530">
            <v>37949</v>
          </cell>
          <cell r="B2530" t="str">
            <v xml:space="preserve">JOELHO PVC, SOLDAVEL, PB, 90 GRAUS, DN 40 MM, PARA ESGOTO PREDIAL                                                                                                                                                                                                                                                                                                                                                                                                                                         </v>
          </cell>
          <cell r="C2530" t="str">
            <v xml:space="preserve">UN    </v>
          </cell>
          <cell r="D2530">
            <v>2.78</v>
          </cell>
        </row>
        <row r="2531">
          <cell r="A2531">
            <v>3526</v>
          </cell>
          <cell r="B2531" t="str">
            <v xml:space="preserve">JOELHO PVC, SOLDAVEL, PB, 90 GRAUS, DN 50 MM, PARA ESGOTO PREDIAL                                                                                                                                                                                                                                                                                                                                                                                                                                         </v>
          </cell>
          <cell r="C2531" t="str">
            <v xml:space="preserve">UN    </v>
          </cell>
          <cell r="D2531">
            <v>3.72</v>
          </cell>
        </row>
        <row r="2532">
          <cell r="A2532">
            <v>3509</v>
          </cell>
          <cell r="B2532" t="str">
            <v xml:space="preserve">JOELHO PVC, SOLDAVEL, PB, 90 GRAUS, DN 75 MM, PARA ESGOTO PREDIAL                                                                                                                                                                                                                                                                                                                                                                                                                                         </v>
          </cell>
          <cell r="C2532" t="str">
            <v xml:space="preserve">UN    </v>
          </cell>
          <cell r="D2532">
            <v>9.68</v>
          </cell>
        </row>
        <row r="2533">
          <cell r="A2533">
            <v>3530</v>
          </cell>
          <cell r="B2533" t="str">
            <v xml:space="preserve">JOELHO PVC, SOLDAVEL, 90 GRAUS, 110 MM, PARA AGUA FRIA PREDIAL                                                                                                                                                                                                                                                                                                                                                                                                                                            </v>
          </cell>
          <cell r="C2533" t="str">
            <v xml:space="preserve">UN    </v>
          </cell>
          <cell r="D2533">
            <v>302.52</v>
          </cell>
        </row>
        <row r="2534">
          <cell r="A2534">
            <v>3542</v>
          </cell>
          <cell r="B2534" t="str">
            <v xml:space="preserve">JOELHO PVC, SOLDAVEL, 90 GRAUS, 20 MM, PARA AGUA FRIA PREDIAL                                                                                                                                                                                                                                                                                                                                                                                                                                             </v>
          </cell>
          <cell r="C2534" t="str">
            <v xml:space="preserve">UN    </v>
          </cell>
          <cell r="D2534">
            <v>0.7</v>
          </cell>
        </row>
        <row r="2535">
          <cell r="A2535">
            <v>3529</v>
          </cell>
          <cell r="B2535" t="str">
            <v xml:space="preserve">JOELHO PVC, SOLDAVEL, 90 GRAUS, 25 MM, PARA AGUA FRIA PREDIAL                                                                                                                                                                                                                                                                                                                                                                                                                                             </v>
          </cell>
          <cell r="C2535" t="str">
            <v xml:space="preserve">UN    </v>
          </cell>
          <cell r="D2535">
            <v>0.97</v>
          </cell>
        </row>
        <row r="2536">
          <cell r="A2536">
            <v>3536</v>
          </cell>
          <cell r="B2536" t="str">
            <v xml:space="preserve">JOELHO PVC, SOLDAVEL, 90 GRAUS, 32 MM, PARA AGUA FRIA PREDIAL                                                                                                                                                                                                                                                                                                                                                                                                                                             </v>
          </cell>
          <cell r="C2536" t="str">
            <v xml:space="preserve">UN    </v>
          </cell>
          <cell r="D2536">
            <v>2.9</v>
          </cell>
        </row>
        <row r="2537">
          <cell r="A2537">
            <v>3535</v>
          </cell>
          <cell r="B2537" t="str">
            <v xml:space="preserve">JOELHO PVC, SOLDAVEL, 90 GRAUS, 40 MM, PARA AGUA FRIA PREDIAL                                                                                                                                                                                                                                                                                                                                                                                                                                             </v>
          </cell>
          <cell r="C2537" t="str">
            <v xml:space="preserve">UN    </v>
          </cell>
          <cell r="D2537">
            <v>6.87</v>
          </cell>
        </row>
        <row r="2538">
          <cell r="A2538">
            <v>3540</v>
          </cell>
          <cell r="B2538" t="str">
            <v xml:space="preserve">JOELHO PVC, SOLDAVEL, 90 GRAUS, 50 MM, PARA AGUA FRIA PREDIAL                                                                                                                                                                                                                                                                                                                                                                                                                                             </v>
          </cell>
          <cell r="C2538" t="str">
            <v xml:space="preserve">UN    </v>
          </cell>
          <cell r="D2538">
            <v>7.43</v>
          </cell>
        </row>
        <row r="2539">
          <cell r="A2539">
            <v>3539</v>
          </cell>
          <cell r="B2539" t="str">
            <v xml:space="preserve">JOELHO PVC, SOLDAVEL, 90 GRAUS, 60 MM, PARA AGUA FRIA PREDIAL                                                                                                                                                                                                                                                                                                                                                                                                                                             </v>
          </cell>
          <cell r="C2539" t="str">
            <v xml:space="preserve">UN    </v>
          </cell>
          <cell r="D2539">
            <v>32.270000000000003</v>
          </cell>
        </row>
        <row r="2540">
          <cell r="A2540">
            <v>3513</v>
          </cell>
          <cell r="B2540" t="str">
            <v xml:space="preserve">JOELHO PVC, SOLDAVEL, 90 GRAUS, 85 MM, PARA AGUA FRIA PREDIAL                                                                                                                                                                                                                                                                                                                                                                                                                                             </v>
          </cell>
          <cell r="C2540" t="str">
            <v xml:space="preserve">UN    </v>
          </cell>
          <cell r="D2540">
            <v>143.41</v>
          </cell>
        </row>
        <row r="2541">
          <cell r="A2541">
            <v>3492</v>
          </cell>
          <cell r="B2541" t="str">
            <v xml:space="preserve">JOELHO PVC, 45 GRAUS, ROSCAVEL,  1 1/2", AGUA FRIA PREDIAL                                                                                                                                                                                                                                                                                                                                                                                                                                                </v>
          </cell>
          <cell r="C2541" t="str">
            <v xml:space="preserve">UN    </v>
          </cell>
          <cell r="D2541">
            <v>27.61</v>
          </cell>
        </row>
        <row r="2542">
          <cell r="A2542">
            <v>3491</v>
          </cell>
          <cell r="B2542" t="str">
            <v xml:space="preserve">JOELHO PVC, 45 GRAUS, ROSCAVEL, 1 1/4",  AGUA FRIA PREDIAL                                                                                                                                                                                                                                                                                                                                                                                                                                                </v>
          </cell>
          <cell r="C2542" t="str">
            <v xml:space="preserve">UN    </v>
          </cell>
          <cell r="D2542">
            <v>15.74</v>
          </cell>
        </row>
        <row r="2543">
          <cell r="A2543">
            <v>3493</v>
          </cell>
          <cell r="B2543" t="str">
            <v xml:space="preserve">JOELHO PVC, 45 GRAUS, ROSCAVEL, 2", AGUA FRIA PREDIAL                                                                                                                                                                                                                                                                                                                                                                                                                                                     </v>
          </cell>
          <cell r="C2543" t="str">
            <v xml:space="preserve">UN    </v>
          </cell>
          <cell r="D2543">
            <v>37.74</v>
          </cell>
        </row>
        <row r="2544">
          <cell r="A2544">
            <v>12628</v>
          </cell>
          <cell r="B2544" t="str">
            <v xml:space="preserve">JOELHO PVC, 60 GRAUS, DIAMETRO ENTRE 80 E 100 MM, PARA DRENAGEM PLUVIAL PREDIAL                                                                                                                                                                                                                                                                                                                                                                                                                           </v>
          </cell>
          <cell r="C2544" t="str">
            <v xml:space="preserve">UN    </v>
          </cell>
          <cell r="D2544">
            <v>8.57</v>
          </cell>
        </row>
        <row r="2545">
          <cell r="A2545">
            <v>12629</v>
          </cell>
          <cell r="B2545" t="str">
            <v xml:space="preserve">JOELHO PVC, 90 GRAUS, DIAMETRO ENTRE 80 E 100 MM, PARA DRENAGEM PLUVIAL PREDIAL                                                                                                                                                                                                                                                                                                                                                                                                                           </v>
          </cell>
          <cell r="C2545" t="str">
            <v xml:space="preserve">UN    </v>
          </cell>
          <cell r="D2545">
            <v>9.3000000000000007</v>
          </cell>
        </row>
        <row r="2546">
          <cell r="A2546">
            <v>3481</v>
          </cell>
          <cell r="B2546" t="str">
            <v xml:space="preserve">JOELHO PVC, 90 GRAUS, ROSCAVEL, 1 1/2",  AGUA FRIA PREDIAL                                                                                                                                                                                                                                                                                                                                                                                                                                                </v>
          </cell>
          <cell r="C2546" t="str">
            <v xml:space="preserve">UN    </v>
          </cell>
          <cell r="D2546">
            <v>19.12</v>
          </cell>
        </row>
        <row r="2547">
          <cell r="A2547">
            <v>3510</v>
          </cell>
          <cell r="B2547" t="str">
            <v xml:space="preserve">JOELHO PVC, 90 GRAUS, ROSCAVEL, 1 1/4", AGUA FRIA PREDIAL                                                                                                                                                                                                                                                                                                                                                                                                                                                 </v>
          </cell>
          <cell r="C2547" t="str">
            <v xml:space="preserve">UN    </v>
          </cell>
          <cell r="D2547">
            <v>17.87</v>
          </cell>
        </row>
        <row r="2548">
          <cell r="A2548">
            <v>3508</v>
          </cell>
          <cell r="B2548" t="str">
            <v xml:space="preserve">JOELHO PVC, 90 GRAUS, ROSCAVEL, 2", AGUA FRIA PREDIAL                                                                                                                                                                                                                                                                                                                                                                                                                                                     </v>
          </cell>
          <cell r="C2548" t="str">
            <v xml:space="preserve">UN    </v>
          </cell>
          <cell r="D2548">
            <v>46.71</v>
          </cell>
        </row>
        <row r="2549">
          <cell r="A2549">
            <v>38939</v>
          </cell>
          <cell r="B2549" t="str">
            <v xml:space="preserve">JOELHO ROSCA FEMEA MOVEL, METALICO, PARA CONEXAO COM ANEL DESLIZANTE EM TUBO PEX, DN 16 MM X 1/2"                                                                                                                                                                                                                                                                                                                                                                                                         </v>
          </cell>
          <cell r="C2549" t="str">
            <v xml:space="preserve">UN    </v>
          </cell>
          <cell r="D2549">
            <v>13.83</v>
          </cell>
        </row>
        <row r="2550">
          <cell r="A2550">
            <v>38940</v>
          </cell>
          <cell r="B2550" t="str">
            <v xml:space="preserve">JOELHO ROSCA FEMEA MOVEL, METALICO, PARA CONEXAO COM ANEL DESLIZANTE EM TUBO PEX, DN 20 MM X 1/2"                                                                                                                                                                                                                                                                                                                                                                                                         </v>
          </cell>
          <cell r="C2550" t="str">
            <v xml:space="preserve">UN    </v>
          </cell>
          <cell r="D2550">
            <v>21.12</v>
          </cell>
        </row>
        <row r="2551">
          <cell r="A2551">
            <v>38941</v>
          </cell>
          <cell r="B2551" t="str">
            <v xml:space="preserve">JOELHO ROSCA FEMEA MOVEL, METALICO, PARA CONEXAO COM ANEL DESLIZANTE EM TUBO PEX, DN 20 MM X 3/4"                                                                                                                                                                                                                                                                                                                                                                                                         </v>
          </cell>
          <cell r="C2551" t="str">
            <v xml:space="preserve">UN    </v>
          </cell>
          <cell r="D2551">
            <v>24.95</v>
          </cell>
        </row>
        <row r="2552">
          <cell r="A2552">
            <v>38942</v>
          </cell>
          <cell r="B2552" t="str">
            <v xml:space="preserve">JOELHO ROSCA FEMEA MOVEL, METALICO, PARA CONEXAO COM ANEL DESLIZANTE EM TUBO PEX, DN 25 MM X 3/4"                                                                                                                                                                                                                                                                                                                                                                                                         </v>
          </cell>
          <cell r="C2552" t="str">
            <v xml:space="preserve">UN    </v>
          </cell>
          <cell r="D2552">
            <v>27.95</v>
          </cell>
        </row>
        <row r="2553">
          <cell r="A2553">
            <v>38987</v>
          </cell>
          <cell r="B2553" t="str">
            <v xml:space="preserve">JOELHO 45 GRAUS, PPR, SOLDAVEL, F/ F, DN 40 MM, PARA AQUA QUENTE E FRIA PREDIAL                                                                                                                                                                                                                                                                                                                                                                                                                           </v>
          </cell>
          <cell r="C2553" t="str">
            <v xml:space="preserve">UN    </v>
          </cell>
          <cell r="D2553">
            <v>9.66</v>
          </cell>
        </row>
        <row r="2554">
          <cell r="A2554">
            <v>38988</v>
          </cell>
          <cell r="B2554" t="str">
            <v xml:space="preserve">JOELHO 45 GRAUS, PPR, SOLDAVEL, F/ F, DN 50 MM, PARA AQUA QUENTE E FRIA PREDIAL                                                                                                                                                                                                                                                                                                                                                                                                                           </v>
          </cell>
          <cell r="C2554" t="str">
            <v xml:space="preserve">UN    </v>
          </cell>
          <cell r="D2554">
            <v>22.43</v>
          </cell>
        </row>
        <row r="2555">
          <cell r="A2555">
            <v>38989</v>
          </cell>
          <cell r="B2555" t="str">
            <v xml:space="preserve">JOELHO 45 GRAUS, PPR, SOLDAVEL, F/ F, DN 63 MM, PARA AQUA QUENTE E FRIA PREDIAL                                                                                                                                                                                                                                                                                                                                                                                                                           </v>
          </cell>
          <cell r="C2555" t="str">
            <v xml:space="preserve">UN    </v>
          </cell>
          <cell r="D2555">
            <v>29.8</v>
          </cell>
        </row>
        <row r="2556">
          <cell r="A2556">
            <v>38990</v>
          </cell>
          <cell r="B2556" t="str">
            <v xml:space="preserve">JOELHO 45 GRAUS, PPR, SOLDAVEL, F/ F, DN 75 MM, PARA AQUA QUENTE E FRIA PREDIAL                                                                                                                                                                                                                                                                                                                                                                                                                           </v>
          </cell>
          <cell r="C2556" t="str">
            <v xml:space="preserve">UN    </v>
          </cell>
          <cell r="D2556">
            <v>78.56</v>
          </cell>
        </row>
        <row r="2557">
          <cell r="A2557">
            <v>38991</v>
          </cell>
          <cell r="B2557" t="str">
            <v xml:space="preserve">JOELHO 45 GRAUS, PPR, SOLDAVEL, F/ F, DN 90 MM, PARA AQUA QUENTE E FRIA PREDIAL                                                                                                                                                                                                                                                                                                                                                                                                                           </v>
          </cell>
          <cell r="C2557" t="str">
            <v xml:space="preserve">UN    </v>
          </cell>
          <cell r="D2557">
            <v>158.72999999999999</v>
          </cell>
        </row>
        <row r="2558">
          <cell r="A2558">
            <v>38913</v>
          </cell>
          <cell r="B2558" t="str">
            <v xml:space="preserve">JOELHO 90 GRAUS, METALICO, PARA CONEXAO COM ANEL DESLIZANTE EM TUBO PEX, DN 16 MM                                                                                                                                                                                                                                                                                                                                                                                                                         </v>
          </cell>
          <cell r="C2558" t="str">
            <v xml:space="preserve">UN    </v>
          </cell>
          <cell r="D2558">
            <v>12.84</v>
          </cell>
        </row>
        <row r="2559">
          <cell r="A2559">
            <v>38914</v>
          </cell>
          <cell r="B2559" t="str">
            <v xml:space="preserve">JOELHO 90 GRAUS, METALICO, PARA CONEXAO COM ANEL DESLIZANTE EM TUBO PEX, DN 20 MM                                                                                                                                                                                                                                                                                                                                                                                                                         </v>
          </cell>
          <cell r="C2559" t="str">
            <v xml:space="preserve">UN    </v>
          </cell>
          <cell r="D2559">
            <v>14.89</v>
          </cell>
        </row>
        <row r="2560">
          <cell r="A2560">
            <v>38915</v>
          </cell>
          <cell r="B2560" t="str">
            <v xml:space="preserve">JOELHO 90 GRAUS, METALICO, PARA CONEXAO COM ANEL DESLIZANTE EM TUBO PEX, DN 25 MM                                                                                                                                                                                                                                                                                                                                                                                                                         </v>
          </cell>
          <cell r="C2560" t="str">
            <v xml:space="preserve">UN    </v>
          </cell>
          <cell r="D2560">
            <v>25.85</v>
          </cell>
        </row>
        <row r="2561">
          <cell r="A2561">
            <v>38916</v>
          </cell>
          <cell r="B2561" t="str">
            <v xml:space="preserve">JOELHO 90 GRAUS, METALICO, PARA CONEXAO COM ANEL DESLIZANTE EM TUBO PEX, DN 32 MM                                                                                                                                                                                                                                                                                                                                                                                                                         </v>
          </cell>
          <cell r="C2561" t="str">
            <v xml:space="preserve">UN    </v>
          </cell>
          <cell r="D2561">
            <v>34.11</v>
          </cell>
        </row>
        <row r="2562">
          <cell r="A2562">
            <v>39300</v>
          </cell>
          <cell r="B2562" t="str">
            <v xml:space="preserve">JOELHO 90 GRAUS, PLASTICO, PARA CONEXAO COM CRIMPAGEM EM TUBO PEX, DN 16 MM                                                                                                                                                                                                                                                                                                                                                                                                                               </v>
          </cell>
          <cell r="C2562" t="str">
            <v xml:space="preserve">UN    </v>
          </cell>
          <cell r="D2562">
            <v>11.6</v>
          </cell>
        </row>
        <row r="2563">
          <cell r="A2563">
            <v>39301</v>
          </cell>
          <cell r="B2563" t="str">
            <v xml:space="preserve">JOELHO 90 GRAUS, PLASTICO, PARA CONEXAO COM CRIMPAGEM EM TUBO PEX, DN 20 MM                                                                                                                                                                                                                                                                                                                                                                                                                               </v>
          </cell>
          <cell r="C2563" t="str">
            <v xml:space="preserve">UN    </v>
          </cell>
          <cell r="D2563">
            <v>16.09</v>
          </cell>
        </row>
        <row r="2564">
          <cell r="A2564">
            <v>39302</v>
          </cell>
          <cell r="B2564" t="str">
            <v xml:space="preserve">JOELHO 90 GRAUS, PLASTICO, PARA CONEXAO COM CRIMPAGEM EM TUBO PEX, DN 25 MM                                                                                                                                                                                                                                                                                                                                                                                                                               </v>
          </cell>
          <cell r="C2564" t="str">
            <v xml:space="preserve">UN    </v>
          </cell>
          <cell r="D2564">
            <v>20.22</v>
          </cell>
        </row>
        <row r="2565">
          <cell r="A2565">
            <v>39303</v>
          </cell>
          <cell r="B2565" t="str">
            <v xml:space="preserve">JOELHO 90 GRAUS, PLASTICO, PARA CONEXAO COM CRIMPAGEM EM TUBO PEX, DN 32 MM                                                                                                                                                                                                                                                                                                                                                                                                                               </v>
          </cell>
          <cell r="C2565" t="str">
            <v xml:space="preserve">UN    </v>
          </cell>
          <cell r="D2565">
            <v>35.549999999999997</v>
          </cell>
        </row>
        <row r="2566">
          <cell r="A2566">
            <v>38923</v>
          </cell>
          <cell r="B2566" t="str">
            <v xml:space="preserve">JOELHO 90 GRAUS, ROSCA FEMEA TERMINAL, METALICO, PARA CONEXAO COM ANEL DESLIZANTE EM TUBO PEX, DN 16 MM X 1/2"                                                                                                                                                                                                                                                                                                                                                                                            </v>
          </cell>
          <cell r="C2566" t="str">
            <v xml:space="preserve">UN    </v>
          </cell>
          <cell r="D2566">
            <v>11.32</v>
          </cell>
        </row>
        <row r="2567">
          <cell r="A2567">
            <v>38925</v>
          </cell>
          <cell r="B2567" t="str">
            <v xml:space="preserve">JOELHO 90 GRAUS, ROSCA FEMEA TERMINAL, METALICO, PARA CONEXAO COM ANEL DESLIZANTE EM TUBO PEX, DN 20 MM X 1/2"                                                                                                                                                                                                                                                                                                                                                                                            </v>
          </cell>
          <cell r="C2567" t="str">
            <v xml:space="preserve">UN    </v>
          </cell>
          <cell r="D2567">
            <v>12.17</v>
          </cell>
        </row>
        <row r="2568">
          <cell r="A2568">
            <v>38926</v>
          </cell>
          <cell r="B2568" t="str">
            <v xml:space="preserve">JOELHO 90 GRAUS, ROSCA FEMEA TERMINAL, METALICO, PARA CONEXAO COM ANEL DESLIZANTE EM TUBO PEX, DN 20 MM X 3/4"                                                                                                                                                                                                                                                                                                                                                                                            </v>
          </cell>
          <cell r="C2568" t="str">
            <v xml:space="preserve">UN    </v>
          </cell>
          <cell r="D2568">
            <v>17.38</v>
          </cell>
        </row>
        <row r="2569">
          <cell r="A2569">
            <v>38927</v>
          </cell>
          <cell r="B2569" t="str">
            <v xml:space="preserve">JOELHO 90 GRAUS, ROSCA FEMEA TERMINAL, METALICO, PARA CONEXAO COM ANEL DESLIZANTE EM TUBO PEX, DN 25 MM X 3/4"                                                                                                                                                                                                                                                                                                                                                                                            </v>
          </cell>
          <cell r="C2569" t="str">
            <v xml:space="preserve">UN    </v>
          </cell>
          <cell r="D2569">
            <v>18.59</v>
          </cell>
        </row>
        <row r="2570">
          <cell r="A2570">
            <v>39304</v>
          </cell>
          <cell r="B2570" t="str">
            <v xml:space="preserve">JOELHO 90 GRAUS, ROSCA FEMEA TERMINAL, PLASTICO, PARA CONEXAO COM CRIMPAGEM EM TUBO PEX, DN 16 MM X 1/2"                                                                                                                                                                                                                                                                                                                                                                                                  </v>
          </cell>
          <cell r="C2570" t="str">
            <v xml:space="preserve">UN    </v>
          </cell>
          <cell r="D2570">
            <v>14.32</v>
          </cell>
        </row>
        <row r="2571">
          <cell r="A2571">
            <v>38924</v>
          </cell>
          <cell r="B2571" t="str">
            <v xml:space="preserve">JOELHO 90 GRAUS, ROSCA FEMEA TERMINAL, PLASTICO, PARA CONEXAO COM CRIMPAGEM EM TUBO PEX, DN 16 MM X 3/4"                                                                                                                                                                                                                                                                                                                                                                                                  </v>
          </cell>
          <cell r="C2571" t="str">
            <v xml:space="preserve">UN    </v>
          </cell>
          <cell r="D2571">
            <v>20.41</v>
          </cell>
        </row>
        <row r="2572">
          <cell r="A2572">
            <v>39305</v>
          </cell>
          <cell r="B2572" t="str">
            <v xml:space="preserve">JOELHO 90 GRAUS, ROSCA FEMEA TERMINAL, PLASTICO, PARA CONEXAO COM CRIMPAGEM EM TUBO PEX, DN 20 MM X 1/2"                                                                                                                                                                                                                                                                                                                                                                                                  </v>
          </cell>
          <cell r="C2572" t="str">
            <v xml:space="preserve">UN    </v>
          </cell>
          <cell r="D2572">
            <v>18.75</v>
          </cell>
        </row>
        <row r="2573">
          <cell r="A2573">
            <v>39306</v>
          </cell>
          <cell r="B2573" t="str">
            <v xml:space="preserve">JOELHO 90 GRAUS, ROSCA FEMEA TERMINAL, PLASTICO, PARA CONEXAO COM CRIMPAGEM EM TUBO PEX, DN 20 MM X 3/4"                                                                                                                                                                                                                                                                                                                                                                                                  </v>
          </cell>
          <cell r="C2573" t="str">
            <v xml:space="preserve">UN    </v>
          </cell>
          <cell r="D2573">
            <v>23.46</v>
          </cell>
        </row>
        <row r="2574">
          <cell r="A2574">
            <v>38928</v>
          </cell>
          <cell r="B2574" t="str">
            <v xml:space="preserve">JOELHO 90 GRAUS, ROSCA FEMEA TERMINAL, PLASTICO, PARA CONEXAO COM CRIMPAGEM EM TUBO PEX, DN 25 MM X 1/2"                                                                                                                                                                                                                                                                                                                                                                                                  </v>
          </cell>
          <cell r="C2574" t="str">
            <v xml:space="preserve">UN    </v>
          </cell>
          <cell r="D2574">
            <v>20.6</v>
          </cell>
        </row>
        <row r="2575">
          <cell r="A2575">
            <v>38929</v>
          </cell>
          <cell r="B2575" t="str">
            <v xml:space="preserve">JOELHO 90 GRAUS, ROSCA FEMEA TERMINAL, PLASTICO, PARA CONEXAO COM CRIMPAGEM EM TUBO PEX, DN 25 MM X 1"                                                                                                                                                                                                                                                                                                                                                                                                    </v>
          </cell>
          <cell r="C2575" t="str">
            <v xml:space="preserve">UN    </v>
          </cell>
          <cell r="D2575">
            <v>36.53</v>
          </cell>
        </row>
        <row r="2576">
          <cell r="A2576">
            <v>39307</v>
          </cell>
          <cell r="B2576" t="str">
            <v xml:space="preserve">JOELHO 90 GRAUS, ROSCA FEMEA TERMINAL, PLASTICO, PARA CONEXAO COM CRIMPAGEM EM TUBO PEX, DN 25 MM X 3/4"                                                                                                                                                                                                                                                                                                                                                                                                  </v>
          </cell>
          <cell r="C2576" t="str">
            <v xml:space="preserve">UN    </v>
          </cell>
          <cell r="D2576">
            <v>27</v>
          </cell>
        </row>
        <row r="2577">
          <cell r="A2577">
            <v>38930</v>
          </cell>
          <cell r="B2577" t="str">
            <v xml:space="preserve">JOELHO 90 GRAUS, ROSCA FEMEA TERMINAL, PLASTICO, PARA CONEXAO COM CRIMPAGEM EM TUBO PEX, DN 32 MM X 1"                                                                                                                                                                                                                                                                                                                                                                                                    </v>
          </cell>
          <cell r="C2577" t="str">
            <v xml:space="preserve">UN    </v>
          </cell>
          <cell r="D2577">
            <v>45.89</v>
          </cell>
        </row>
        <row r="2578">
          <cell r="A2578">
            <v>38931</v>
          </cell>
          <cell r="B2578" t="str">
            <v xml:space="preserve">JOELHO 90 GRAUS, ROSCA MACHO TERMINAL, METALICO, PARA CONEXAO COM ANEL DESLIZANTE EM TUBO PEX, DN 16 MM X 1/2"                                                                                                                                                                                                                                                                                                                                                                                            </v>
          </cell>
          <cell r="C2578" t="str">
            <v xml:space="preserve">UN    </v>
          </cell>
          <cell r="D2578">
            <v>11.56</v>
          </cell>
        </row>
        <row r="2579">
          <cell r="A2579">
            <v>38932</v>
          </cell>
          <cell r="B2579" t="str">
            <v xml:space="preserve">JOELHO 90 GRAUS, ROSCA MACHO TERMINAL, METALICO, PARA CONEXAO COM ANEL DESLIZANTE EM TUBO PEX, DN 20 MM X 1/2"                                                                                                                                                                                                                                                                                                                                                                                            </v>
          </cell>
          <cell r="C2579" t="str">
            <v xml:space="preserve">UN    </v>
          </cell>
          <cell r="D2579">
            <v>11.67</v>
          </cell>
        </row>
        <row r="2580">
          <cell r="A2580">
            <v>38934</v>
          </cell>
          <cell r="B2580" t="str">
            <v xml:space="preserve">JOELHO 90 GRAUS, ROSCA MACHO TERMINAL, METALICO, PARA CONEXAO COM ANEL DESLIZANTE EM TUBO PEX, DN 20 MM X 3/4"                                                                                                                                                                                                                                                                                                                                                                                            </v>
          </cell>
          <cell r="C2580" t="str">
            <v xml:space="preserve">UN    </v>
          </cell>
          <cell r="D2580">
            <v>17.25</v>
          </cell>
        </row>
        <row r="2581">
          <cell r="A2581">
            <v>38935</v>
          </cell>
          <cell r="B2581" t="str">
            <v xml:space="preserve">JOELHO 90 GRAUS, ROSCA MACHO TERMINAL, METALICO, PARA CONEXAO COM ANEL DESLIZANTE EM TUBO PEX, DN 25 MM X 3/4"                                                                                                                                                                                                                                                                                                                                                                                            </v>
          </cell>
          <cell r="C2581" t="str">
            <v xml:space="preserve">UN    </v>
          </cell>
          <cell r="D2581">
            <v>18.46</v>
          </cell>
        </row>
        <row r="2582">
          <cell r="A2582">
            <v>38936</v>
          </cell>
          <cell r="B2582" t="str">
            <v xml:space="preserve">JOELHO 90 GRAUS, ROSCA MACHO TERMINAL, PLASTICO, PARA CONEXAO COM CRIMPAGEM EM TUBO PEX, DN 25 MM X 1/2"                                                                                                                                                                                                                                                                                                                                                                                                  </v>
          </cell>
          <cell r="C2582" t="str">
            <v xml:space="preserve">UN    </v>
          </cell>
          <cell r="D2582">
            <v>19.77</v>
          </cell>
        </row>
        <row r="2583">
          <cell r="A2583">
            <v>38937</v>
          </cell>
          <cell r="B2583" t="str">
            <v xml:space="preserve">JOELHO 90 GRAUS, ROSCA MACHO TERMINAL, PLASTICO, PARA CONEXAO COM CRIMPAGEM EM TUBO PEX, DN 25 MM X 1"                                                                                                                                                                                                                                                                                                                                                                                                    </v>
          </cell>
          <cell r="C2583" t="str">
            <v xml:space="preserve">UN    </v>
          </cell>
          <cell r="D2583">
            <v>24.09</v>
          </cell>
        </row>
        <row r="2584">
          <cell r="A2584">
            <v>38938</v>
          </cell>
          <cell r="B2584" t="str">
            <v xml:space="preserve">JOELHO 90 GRAUS, ROSCA MACHO TERMINAL, PLASTICO, PARA CONEXAO COM CRIMPAGEM EM TUBO PEX, DN 32 MM X 1"                                                                                                                                                                                                                                                                                                                                                                                                    </v>
          </cell>
          <cell r="C2584" t="str">
            <v xml:space="preserve">UN    </v>
          </cell>
          <cell r="D2584">
            <v>35.82</v>
          </cell>
        </row>
        <row r="2585">
          <cell r="A2585">
            <v>3489</v>
          </cell>
          <cell r="B2585" t="str">
            <v xml:space="preserve">JOELHO, PVC COM ROSCA E BUCHA LATAO, 90 GRAUS,  3/4", PARA AGUA FRIA PREDIAL                                                                                                                                                                                                                                                                                                                                                                                                                              </v>
          </cell>
          <cell r="C2585" t="str">
            <v xml:space="preserve">UN    </v>
          </cell>
          <cell r="D2585">
            <v>17.66</v>
          </cell>
        </row>
        <row r="2586">
          <cell r="A2586">
            <v>20151</v>
          </cell>
          <cell r="B2586" t="str">
            <v xml:space="preserve">JOELHO, PVC SERIE R, 45 GRAUS, DN 100 MM, PARA ESGOTO OU AGUAS PLUVIAIS PREDIAIS                                                                                                                                                                                                                                                                                                                                                                                                                          </v>
          </cell>
          <cell r="C2586" t="str">
            <v xml:space="preserve">UN    </v>
          </cell>
          <cell r="D2586">
            <v>34.15</v>
          </cell>
        </row>
        <row r="2587">
          <cell r="A2587">
            <v>20152</v>
          </cell>
          <cell r="B2587" t="str">
            <v xml:space="preserve">JOELHO, PVC SERIE R, 45 GRAUS, DN 150 MM, PARA ESGOTO OU AGUAS PLUVIAIS PREDIAIS                                                                                                                                                                                                                                                                                                                                                                                                                          </v>
          </cell>
          <cell r="C2587" t="str">
            <v xml:space="preserve">UN    </v>
          </cell>
          <cell r="D2587">
            <v>118.83</v>
          </cell>
        </row>
        <row r="2588">
          <cell r="A2588">
            <v>20148</v>
          </cell>
          <cell r="B2588" t="str">
            <v xml:space="preserve">JOELHO, PVC SERIE R, 45 GRAUS, DN 40 MM, PARA ESGOTO OU AGUAS PLUVIAIS PREDIAIS                                                                                                                                                                                                                                                                                                                                                                                                                           </v>
          </cell>
          <cell r="C2588" t="str">
            <v xml:space="preserve">UN    </v>
          </cell>
          <cell r="D2588">
            <v>6.79</v>
          </cell>
        </row>
        <row r="2589">
          <cell r="A2589">
            <v>20149</v>
          </cell>
          <cell r="B2589" t="str">
            <v xml:space="preserve">JOELHO, PVC SERIE R, 45 GRAUS, DN 50 MM, PARA ESGOTO OU AGUAS PLUVIAIS PREDIAIS                                                                                                                                                                                                                                                                                                                                                                                                                           </v>
          </cell>
          <cell r="C2589" t="str">
            <v xml:space="preserve">UN    </v>
          </cell>
          <cell r="D2589">
            <v>10.51</v>
          </cell>
        </row>
        <row r="2590">
          <cell r="A2590">
            <v>20150</v>
          </cell>
          <cell r="B2590" t="str">
            <v xml:space="preserve">JOELHO, PVC SERIE R, 45 GRAUS, DN 75 MM, PARA ESGOTO OU AGUAS PLUVIAIS PREDIAIS                                                                                                                                                                                                                                                                                                                                                                                                                           </v>
          </cell>
          <cell r="C2590" t="str">
            <v xml:space="preserve">UN    </v>
          </cell>
          <cell r="D2590">
            <v>24.52</v>
          </cell>
        </row>
        <row r="2591">
          <cell r="A2591">
            <v>20157</v>
          </cell>
          <cell r="B2591" t="str">
            <v xml:space="preserve">JOELHO, PVC SERIE R, 90 GRAUS, DN 100 MM, PARA ESGOTO OU AGUAS PLUVIAIS PREDIAIS                                                                                                                                                                                                                                                                                                                                                                                                                          </v>
          </cell>
          <cell r="C2591" t="str">
            <v xml:space="preserve">UN    </v>
          </cell>
          <cell r="D2591">
            <v>46.08</v>
          </cell>
        </row>
        <row r="2592">
          <cell r="A2592">
            <v>20158</v>
          </cell>
          <cell r="B2592" t="str">
            <v xml:space="preserve">JOELHO, PVC SERIE R, 90 GRAUS, DN 150 MM, PARA ESGOTO OU AGUAS PLUVIAIS PREDIAIS                                                                                                                                                                                                                                                                                                                                                                                                                          </v>
          </cell>
          <cell r="C2592" t="str">
            <v xml:space="preserve">UN    </v>
          </cell>
          <cell r="D2592">
            <v>153.08000000000001</v>
          </cell>
        </row>
        <row r="2593">
          <cell r="A2593">
            <v>20154</v>
          </cell>
          <cell r="B2593" t="str">
            <v xml:space="preserve">JOELHO, PVC SERIE R, 90 GRAUS, DN 40 MM, PARA ESGOTO OU AGUAS PLUVIAIS PREDIAIS                                                                                                                                                                                                                                                                                                                                                                                                                           </v>
          </cell>
          <cell r="C2593" t="str">
            <v xml:space="preserve">UN    </v>
          </cell>
          <cell r="D2593">
            <v>8.73</v>
          </cell>
        </row>
        <row r="2594">
          <cell r="A2594">
            <v>20155</v>
          </cell>
          <cell r="B2594" t="str">
            <v xml:space="preserve">JOELHO, PVC SERIE R, 90 GRAUS, DN 50 MM, PARA ESGOTO OU AGUAS PLUVIAIS PREDIAIS                                                                                                                                                                                                                                                                                                                                                                                                                           </v>
          </cell>
          <cell r="C2594" t="str">
            <v xml:space="preserve">UN    </v>
          </cell>
          <cell r="D2594">
            <v>13.07</v>
          </cell>
        </row>
        <row r="2595">
          <cell r="A2595">
            <v>20156</v>
          </cell>
          <cell r="B2595" t="str">
            <v xml:space="preserve">JOELHO, PVC SERIE R, 90 GRAUS, DN 75 MM, PARA ESGOTO OU AGUAS PLUVIAIS PREDIAIS                                                                                                                                                                                                                                                                                                                                                                                                                           </v>
          </cell>
          <cell r="C2595" t="str">
            <v xml:space="preserve">UN    </v>
          </cell>
          <cell r="D2595">
            <v>29.42</v>
          </cell>
        </row>
        <row r="2596">
          <cell r="A2596">
            <v>3512</v>
          </cell>
          <cell r="B2596" t="str">
            <v xml:space="preserve">JOELHO, PVC SOLDAVEL, 45 GRAUS, 110 MM, PARA AGUA FRIA PREDIAL                                                                                                                                                                                                                                                                                                                                                                                                                                            </v>
          </cell>
          <cell r="C2596" t="str">
            <v xml:space="preserve">UN    </v>
          </cell>
          <cell r="D2596">
            <v>276.66000000000003</v>
          </cell>
        </row>
        <row r="2597">
          <cell r="A2597">
            <v>3499</v>
          </cell>
          <cell r="B2597" t="str">
            <v xml:space="preserve">JOELHO, PVC SOLDAVEL, 45 GRAUS, 20 MM, PARA AGUA FRIA PREDIAL                                                                                                                                                                                                                                                                                                                                                                                                                                             </v>
          </cell>
          <cell r="C2597" t="str">
            <v xml:space="preserve">UN    </v>
          </cell>
          <cell r="D2597">
            <v>1.17</v>
          </cell>
        </row>
        <row r="2598">
          <cell r="A2598">
            <v>3500</v>
          </cell>
          <cell r="B2598" t="str">
            <v xml:space="preserve">JOELHO, PVC SOLDAVEL, 45 GRAUS, 25 MM, PARA AGUA FRIA PREDIAL                                                                                                                                                                                                                                                                                                                                                                                                                                             </v>
          </cell>
          <cell r="C2598" t="str">
            <v xml:space="preserve">UN    </v>
          </cell>
          <cell r="D2598">
            <v>1.98</v>
          </cell>
        </row>
        <row r="2599">
          <cell r="A2599">
            <v>3501</v>
          </cell>
          <cell r="B2599" t="str">
            <v xml:space="preserve">JOELHO, PVC SOLDAVEL, 45 GRAUS, 32 MM, PARA AGUA FRIA PREDIAL                                                                                                                                                                                                                                                                                                                                                                                                                                             </v>
          </cell>
          <cell r="C2599" t="str">
            <v xml:space="preserve">UN    </v>
          </cell>
          <cell r="D2599">
            <v>5.74</v>
          </cell>
        </row>
        <row r="2600">
          <cell r="A2600">
            <v>3502</v>
          </cell>
          <cell r="B2600" t="str">
            <v xml:space="preserve">JOELHO, PVC SOLDAVEL, 45 GRAUS, 40 MM, PARA AGUA FRIA PREDIAL                                                                                                                                                                                                                                                                                                                                                                                                                                             </v>
          </cell>
          <cell r="C2600" t="str">
            <v xml:space="preserve">UN    </v>
          </cell>
          <cell r="D2600">
            <v>8.17</v>
          </cell>
        </row>
        <row r="2601">
          <cell r="A2601">
            <v>3503</v>
          </cell>
          <cell r="B2601" t="str">
            <v xml:space="preserve">JOELHO, PVC SOLDAVEL, 45 GRAUS, 50 MM, PARA AGUA FRIA PREDIAL                                                                                                                                                                                                                                                                                                                                                                                                                                             </v>
          </cell>
          <cell r="C2601" t="str">
            <v xml:space="preserve">UN    </v>
          </cell>
          <cell r="D2601">
            <v>9.7799999999999994</v>
          </cell>
        </row>
        <row r="2602">
          <cell r="A2602">
            <v>3477</v>
          </cell>
          <cell r="B2602" t="str">
            <v xml:space="preserve">JOELHO, PVC SOLDAVEL, 45 GRAUS, 60 MM, PARA AGUA FRIA PREDIAL                                                                                                                                                                                                                                                                                                                                                                                                                                             </v>
          </cell>
          <cell r="C2602" t="str">
            <v xml:space="preserve">UN    </v>
          </cell>
          <cell r="D2602">
            <v>37.869999999999997</v>
          </cell>
        </row>
        <row r="2603">
          <cell r="A2603">
            <v>3478</v>
          </cell>
          <cell r="B2603" t="str">
            <v xml:space="preserve">JOELHO, PVC SOLDAVEL, 45 GRAUS, 75 MM, PARA AGUA FRIA PREDIAL                                                                                                                                                                                                                                                                                                                                                                                                                                             </v>
          </cell>
          <cell r="C2603" t="str">
            <v xml:space="preserve">UN    </v>
          </cell>
          <cell r="D2603">
            <v>87.02</v>
          </cell>
        </row>
        <row r="2604">
          <cell r="A2604">
            <v>3525</v>
          </cell>
          <cell r="B2604" t="str">
            <v xml:space="preserve">JOELHO, PVC SOLDAVEL, 45 GRAUS, 85 MM, PARA AGUA FRIA PREDIAL                                                                                                                                                                                                                                                                                                                                                                                                                                             </v>
          </cell>
          <cell r="C2604" t="str">
            <v xml:space="preserve">UN    </v>
          </cell>
          <cell r="D2604">
            <v>103.24</v>
          </cell>
        </row>
        <row r="2605">
          <cell r="A2605">
            <v>3511</v>
          </cell>
          <cell r="B2605" t="str">
            <v xml:space="preserve">JOELHO, PVC SOLDAVEL, 90 GRAUS, 75 MM, PARA AGUA FRIA PREDIAL                                                                                                                                                                                                                                                                                                                                                                                                                                             </v>
          </cell>
          <cell r="C2605" t="str">
            <v xml:space="preserve">UN    </v>
          </cell>
          <cell r="D2605">
            <v>121.13</v>
          </cell>
        </row>
        <row r="2606">
          <cell r="A2606">
            <v>38917</v>
          </cell>
          <cell r="B2606" t="str">
            <v xml:space="preserve">JOELHO, ROSCA FEMEA, COM BASE FIXA, METALICO, PARA CONEXAO COM ANEL DESLIZANTE EM TUBO PEX, DN 16 MM X 1/2"                                                                                                                                                                                                                                                                                                                                                                                               </v>
          </cell>
          <cell r="C2606" t="str">
            <v xml:space="preserve">UN    </v>
          </cell>
          <cell r="D2606">
            <v>11.05</v>
          </cell>
        </row>
        <row r="2607">
          <cell r="A2607">
            <v>38919</v>
          </cell>
          <cell r="B2607" t="str">
            <v xml:space="preserve">JOELHO, ROSCA FEMEA, COM BASE FIXA, METALICO, PARA CONEXAO COM ANEL DESLIZANTE EM TUBO PEX, DN 20 MM X 1/2"                                                                                                                                                                                                                                                                                                                                                                                               </v>
          </cell>
          <cell r="C2607" t="str">
            <v xml:space="preserve">UN    </v>
          </cell>
          <cell r="D2607">
            <v>16.45</v>
          </cell>
        </row>
        <row r="2608">
          <cell r="A2608">
            <v>38922</v>
          </cell>
          <cell r="B2608" t="str">
            <v xml:space="preserve">JOELHO, ROSCA FEMEA, COM BASE FIXA, METALICO, PARA CONEXAO COM ANEL DESLIZANTE EM TUBO PEX, DN 25 MM X 3/4"                                                                                                                                                                                                                                                                                                                                                                                               </v>
          </cell>
          <cell r="C2608" t="str">
            <v xml:space="preserve">UN    </v>
          </cell>
          <cell r="D2608">
            <v>21.25</v>
          </cell>
        </row>
        <row r="2609">
          <cell r="A2609">
            <v>38921</v>
          </cell>
          <cell r="B2609" t="str">
            <v xml:space="preserve">JOELHO, ROSCA FEMEA, COM BASE FIXA, PLASTICO, PARA CONEXAO COM CRIMPAGEM EM TUBO PEX, DN 25 MM X 1/2"                                                                                                                                                                                                                                                                                                                                                                                                     </v>
          </cell>
          <cell r="C2609" t="str">
            <v xml:space="preserve">UN    </v>
          </cell>
          <cell r="D2609">
            <v>26.28</v>
          </cell>
        </row>
        <row r="2610">
          <cell r="A2610">
            <v>38918</v>
          </cell>
          <cell r="B2610" t="str">
            <v xml:space="preserve">JOELHO, ROSCA FEMEA, COM BASE FIXA, PLASTICO, PARA CONEXAO POR CRIMPAGEM EM TUBO PEX, DN 16 MM X 3/4"                                                                                                                                                                                                                                                                                                                                                                                                     </v>
          </cell>
          <cell r="C2610" t="str">
            <v xml:space="preserve">UN    </v>
          </cell>
          <cell r="D2610">
            <v>24.97</v>
          </cell>
        </row>
        <row r="2611">
          <cell r="A2611">
            <v>38920</v>
          </cell>
          <cell r="B2611" t="str">
            <v xml:space="preserve">JOELHO, ROSCA FEMEA, COM BASE FIXA, PLASTICO, PARA CONEXAO POR CRIMPAGEM EM TUBO PEX, DN 20 MM X 3/4"                                                                                                                                                                                                                                                                                                                                                                                                     </v>
          </cell>
          <cell r="C2611" t="str">
            <v xml:space="preserve">UN    </v>
          </cell>
          <cell r="D2611">
            <v>31.22</v>
          </cell>
        </row>
        <row r="2612">
          <cell r="A2612">
            <v>12032</v>
          </cell>
          <cell r="B2612" t="str">
            <v xml:space="preserve">JOGO DE TRANQUETA E ROSETA QUADRADA DE SOBREPOR SEM FUROS, EM LATAO CROMADO, *50 X 50* MM, PARA FECHADURA DE PORTA DE BANHEIRO                                                                                                                                                                                                                                                                                                                                                                            </v>
          </cell>
          <cell r="C2612" t="str">
            <v xml:space="preserve">JG    </v>
          </cell>
          <cell r="D2612">
            <v>61.5</v>
          </cell>
        </row>
        <row r="2613">
          <cell r="A2613">
            <v>12030</v>
          </cell>
          <cell r="B2613" t="str">
            <v xml:space="preserve">JOGO DE TRANQUETA E ROSETA REDONDA DE SOBREPOR SEM FUROS, EM LATAO CROMADO, DIAMETRO *50* MM, PARA FECHADURA DE PORTA DE BANHEIRO                                                                                                                                                                                                                                                                                                                                                                         </v>
          </cell>
          <cell r="C2613" t="str">
            <v xml:space="preserve">JG    </v>
          </cell>
          <cell r="D2613">
            <v>57.78</v>
          </cell>
        </row>
        <row r="2614">
          <cell r="A2614">
            <v>10908</v>
          </cell>
          <cell r="B2614" t="str">
            <v xml:space="preserve">JUNCAO DE REDUCAO INVERTIDA, PVC SOLDAVEL, 100 X 50 MM, SERIE NORMAL PARA ESGOTO PREDIAL                                                                                                                                                                                                                                                                                                                                                                                                                  </v>
          </cell>
          <cell r="C2614" t="str">
            <v xml:space="preserve">UN    </v>
          </cell>
          <cell r="D2614">
            <v>25.8</v>
          </cell>
        </row>
        <row r="2615">
          <cell r="A2615">
            <v>10909</v>
          </cell>
          <cell r="B2615" t="str">
            <v xml:space="preserve">JUNCAO DE REDUCAO INVERTIDA, PVC SOLDAVEL, 100 X 75 MM, SERIE NORMAL PARA ESGOTO PREDIAL                                                                                                                                                                                                                                                                                                                                                                                                                  </v>
          </cell>
          <cell r="C2615" t="str">
            <v xml:space="preserve">UN    </v>
          </cell>
          <cell r="D2615">
            <v>41.14</v>
          </cell>
        </row>
        <row r="2616">
          <cell r="A2616">
            <v>3669</v>
          </cell>
          <cell r="B2616" t="str">
            <v xml:space="preserve">JUNCAO DE REDUCAO INVERTIDA, PVC SOLDAVEL, 75 X 50 MM, SERIE NORMAL PARA ESGOTO PREDIAL                                                                                                                                                                                                                                                                                                                                                                                                                   </v>
          </cell>
          <cell r="C2616" t="str">
            <v xml:space="preserve">UN    </v>
          </cell>
          <cell r="D2616">
            <v>17.63</v>
          </cell>
        </row>
        <row r="2617">
          <cell r="A2617">
            <v>20138</v>
          </cell>
          <cell r="B2617" t="str">
            <v xml:space="preserve">JUNCAO DE REDUCAO SIMPLES, COM BOLSA PARA ANEL, PVC LEVE,  150 X 100 MM, PARA ESGOTO PREDIAL                                                                                                                                                                                                                                                                                                                                                                                                              </v>
          </cell>
          <cell r="C2617" t="str">
            <v xml:space="preserve">UN    </v>
          </cell>
          <cell r="D2617">
            <v>87.59</v>
          </cell>
        </row>
        <row r="2618">
          <cell r="A2618">
            <v>20139</v>
          </cell>
          <cell r="B2618" t="str">
            <v xml:space="preserve">JUNCAO DUPLA, PVC SERIE R, DN 100 X 100 X 100 MM, PARA ESGOTO OU AGUAS PLUVIAIS PREDIAIS                                                                                                                                                                                                                                                                                                                                                                                                                  </v>
          </cell>
          <cell r="C2618" t="str">
            <v xml:space="preserve">UN    </v>
          </cell>
          <cell r="D2618">
            <v>147.15</v>
          </cell>
        </row>
        <row r="2619">
          <cell r="A2619">
            <v>3668</v>
          </cell>
          <cell r="B2619" t="str">
            <v xml:space="preserve">JUNCAO DUPLA, PVC SOLDAVEL, DN 100 X 100 X 100 MM , SERIE NORMAL PARA ESGOTO PREDIAL                                                                                                                                                                                                                                                                                                                                                                                                                      </v>
          </cell>
          <cell r="C2619" t="str">
            <v xml:space="preserve">UN    </v>
          </cell>
          <cell r="D2619">
            <v>58.34</v>
          </cell>
        </row>
        <row r="2620">
          <cell r="A2620">
            <v>3656</v>
          </cell>
          <cell r="B2620" t="str">
            <v xml:space="preserve">JUNCAO DUPLA, PVC SOLDAVEL, DN 75 X 75 X 75 MM , SERIE NORMAL PARA ESGOTO PREDIAL                                                                                                                                                                                                                                                                                                                                                                                                                         </v>
          </cell>
          <cell r="C2620" t="str">
            <v xml:space="preserve">UN    </v>
          </cell>
          <cell r="D2620">
            <v>28.92</v>
          </cell>
        </row>
        <row r="2621">
          <cell r="A2621">
            <v>10911</v>
          </cell>
          <cell r="B2621" t="str">
            <v xml:space="preserve">JUNCAO INVERTIDA, PVC SOLDAVEL, 75 X 75 MM, SERIE NORMAL PARA ESGOTO PREDIAL                                                                                                                                                                                                                                                                                                                                                                                                                              </v>
          </cell>
          <cell r="C2621" t="str">
            <v xml:space="preserve">UN    </v>
          </cell>
          <cell r="D2621">
            <v>32.090000000000003</v>
          </cell>
        </row>
        <row r="2622">
          <cell r="A2622">
            <v>3654</v>
          </cell>
          <cell r="B2622" t="str">
            <v xml:space="preserve">JUNCAO PVC  ROSCAVEL, 45 GRAUS, 1/2", PARA AGUA FRIA PREDIAL                                                                                                                                                                                                                                                                                                                                                                                                                                              </v>
          </cell>
          <cell r="C2622" t="str">
            <v xml:space="preserve">UN    </v>
          </cell>
          <cell r="D2622">
            <v>6.14</v>
          </cell>
        </row>
        <row r="2623">
          <cell r="A2623">
            <v>3664</v>
          </cell>
          <cell r="B2623" t="str">
            <v xml:space="preserve">JUNCAO PVC  ROSCAVEL, 45 GRAUS, 3/4", PARA AGUA FRIA PREDIAL                                                                                                                                                                                                                                                                                                                                                                                                                                              </v>
          </cell>
          <cell r="C2623" t="str">
            <v xml:space="preserve">UN    </v>
          </cell>
          <cell r="D2623">
            <v>7.63</v>
          </cell>
        </row>
        <row r="2624">
          <cell r="A2624">
            <v>3657</v>
          </cell>
          <cell r="B2624" t="str">
            <v xml:space="preserve">JUNCAO PVC, 45 GRAUS, ROSCAVEL, 1 1/4", AGUA FRIA PREDIAL                                                                                                                                                                                                                                                                                                                                                                                                                                                 </v>
          </cell>
          <cell r="C2624" t="str">
            <v xml:space="preserve">UN    </v>
          </cell>
          <cell r="D2624">
            <v>8.2200000000000006</v>
          </cell>
        </row>
        <row r="2625">
          <cell r="A2625">
            <v>12625</v>
          </cell>
          <cell r="B2625" t="str">
            <v xml:space="preserve">JUNCAO PVC, 60 GRAUS, CIRCULAR,  DIAMETRO ENTRE 80 E 100 MM, PARA DRENAGEM PLUVIAL PREDIAL                                                                                                                                                                                                                                                                                                                                                                                                                </v>
          </cell>
          <cell r="C2625" t="str">
            <v xml:space="preserve">UN    </v>
          </cell>
          <cell r="D2625">
            <v>11.76</v>
          </cell>
        </row>
        <row r="2626">
          <cell r="A2626">
            <v>20136</v>
          </cell>
          <cell r="B2626" t="str">
            <v xml:space="preserve">JUNCAO SIMPLES, PVC LEVE, 150 MM, PARA ESGOTO PREDIAL                                                                                                                                                                                                                                                                                                                                                                                                                                                     </v>
          </cell>
          <cell r="C2626" t="str">
            <v xml:space="preserve">UN    </v>
          </cell>
          <cell r="D2626">
            <v>197.65</v>
          </cell>
        </row>
        <row r="2627">
          <cell r="A2627">
            <v>20144</v>
          </cell>
          <cell r="B2627" t="str">
            <v xml:space="preserve">JUNCAO SIMPLES, PVC SERIE R, DN 100 X 100 MM, PARA ESGOTO OU AGUAS PLUVIAIS PREDIAIS                                                                                                                                                                                                                                                                                                                                                                                                                      </v>
          </cell>
          <cell r="C2627" t="str">
            <v xml:space="preserve">UN    </v>
          </cell>
          <cell r="D2627">
            <v>86.82</v>
          </cell>
        </row>
        <row r="2628">
          <cell r="A2628">
            <v>20143</v>
          </cell>
          <cell r="B2628" t="str">
            <v xml:space="preserve">JUNCAO SIMPLES, PVC SERIE R, DN 100 X 75 MM, PARA ESGOTO OU AGUAS PLUVIAIS PREDIAIS                                                                                                                                                                                                                                                                                                                                                                                                                       </v>
          </cell>
          <cell r="C2628" t="str">
            <v xml:space="preserve">UN    </v>
          </cell>
          <cell r="D2628">
            <v>81.08</v>
          </cell>
        </row>
        <row r="2629">
          <cell r="A2629">
            <v>20145</v>
          </cell>
          <cell r="B2629" t="str">
            <v xml:space="preserve">JUNCAO SIMPLES, PVC SERIE R, DN 150 X 100 MM, PARA ESGOTO OU AGUAS PLUVIAIS PREDIAIS                                                                                                                                                                                                                                                                                                                                                                                                                      </v>
          </cell>
          <cell r="C2629" t="str">
            <v xml:space="preserve">UN    </v>
          </cell>
          <cell r="D2629">
            <v>230.1</v>
          </cell>
        </row>
        <row r="2630">
          <cell r="A2630">
            <v>20146</v>
          </cell>
          <cell r="B2630" t="str">
            <v xml:space="preserve">JUNCAO SIMPLES, PVC SERIE R, DN 150 X 150 MM, PARA ESGOTO OU AGUAS PLUVIAIS PREDIAIS                                                                                                                                                                                                                                                                                                                                                                                                                      </v>
          </cell>
          <cell r="C2630" t="str">
            <v xml:space="preserve">UN    </v>
          </cell>
          <cell r="D2630">
            <v>259.47000000000003</v>
          </cell>
        </row>
        <row r="2631">
          <cell r="A2631">
            <v>20140</v>
          </cell>
          <cell r="B2631" t="str">
            <v xml:space="preserve">JUNCAO SIMPLES, PVC SERIE R, DN 40 X 40 MM, PARA ESGOTO OU AGUAS PLUVIAIS PREDIAIS                                                                                                                                                                                                                                                                                                                                                                                                                        </v>
          </cell>
          <cell r="C2631" t="str">
            <v xml:space="preserve">UN    </v>
          </cell>
          <cell r="D2631">
            <v>10.33</v>
          </cell>
        </row>
        <row r="2632">
          <cell r="A2632">
            <v>20141</v>
          </cell>
          <cell r="B2632" t="str">
            <v xml:space="preserve">JUNCAO SIMPLES, PVC SERIE R, DN 50 X 50 MM, PARA ESGOTO OU AGUAS PLUVIAIS PREDIAIS                                                                                                                                                                                                                                                                                                                                                                                                                        </v>
          </cell>
          <cell r="C2632" t="str">
            <v xml:space="preserve">UN    </v>
          </cell>
          <cell r="D2632">
            <v>18.13</v>
          </cell>
        </row>
        <row r="2633">
          <cell r="A2633">
            <v>20142</v>
          </cell>
          <cell r="B2633" t="str">
            <v xml:space="preserve">JUNCAO SIMPLES, PVC SERIE R, DN 75 X 75 MM, PARA ESGOTO OU AGUAS PLUVIAIS PREDIAIS                                                                                                                                                                                                                                                                                                                                                                                                                        </v>
          </cell>
          <cell r="C2633" t="str">
            <v xml:space="preserve">UN    </v>
          </cell>
          <cell r="D2633">
            <v>55.49</v>
          </cell>
        </row>
        <row r="2634">
          <cell r="A2634">
            <v>3659</v>
          </cell>
          <cell r="B2634" t="str">
            <v xml:space="preserve">JUNCAO SIMPLES, PVC, DN 100 X 50 MM, SERIE NORMAL PARA ESGOTO PREDIAL                                                                                                                                                                                                                                                                                                                                                                                                                                     </v>
          </cell>
          <cell r="C2634" t="str">
            <v xml:space="preserve">UN    </v>
          </cell>
          <cell r="D2634">
            <v>24.07</v>
          </cell>
        </row>
        <row r="2635">
          <cell r="A2635">
            <v>3660</v>
          </cell>
          <cell r="B2635" t="str">
            <v xml:space="preserve">JUNCAO SIMPLES, PVC, DN 100 X 75 MM, SERIE NORMAL PARA ESGOTO PREDIAL                                                                                                                                                                                                                                                                                                                                                                                                                                     </v>
          </cell>
          <cell r="C2635" t="str">
            <v xml:space="preserve">UN    </v>
          </cell>
          <cell r="D2635">
            <v>34.69</v>
          </cell>
        </row>
        <row r="2636">
          <cell r="A2636">
            <v>3662</v>
          </cell>
          <cell r="B2636" t="str">
            <v xml:space="preserve">JUNCAO SIMPLES, PVC, DN 50 X 50 MM, SERIE NORMAL PARA ESGOTO PREDIAL                                                                                                                                                                                                                                                                                                                                                                                                                                      </v>
          </cell>
          <cell r="C2636" t="str">
            <v xml:space="preserve">UN    </v>
          </cell>
          <cell r="D2636">
            <v>13.1</v>
          </cell>
        </row>
        <row r="2637">
          <cell r="A2637">
            <v>3661</v>
          </cell>
          <cell r="B2637" t="str">
            <v xml:space="preserve">JUNCAO SIMPLES, PVC, DN 75 X 50 MM, SERIE NORMAL PARA ESGOTO PREDIAL                                                                                                                                                                                                                                                                                                                                                                                                                                      </v>
          </cell>
          <cell r="C2637" t="str">
            <v xml:space="preserve">UN    </v>
          </cell>
          <cell r="D2637">
            <v>19.28</v>
          </cell>
        </row>
        <row r="2638">
          <cell r="A2638">
            <v>3658</v>
          </cell>
          <cell r="B2638" t="str">
            <v xml:space="preserve">JUNCAO SIMPLES, PVC, DN 75 X 75 MM, SERIE NORMAL PARA ESGOTO PREDIAL                                                                                                                                                                                                                                                                                                                                                                                                                                      </v>
          </cell>
          <cell r="C2638" t="str">
            <v xml:space="preserve">UN    </v>
          </cell>
          <cell r="D2638">
            <v>24.54</v>
          </cell>
        </row>
        <row r="2639">
          <cell r="A2639">
            <v>3670</v>
          </cell>
          <cell r="B2639" t="str">
            <v xml:space="preserve">JUNCAO SIMPLES, PVC, 45 GRAUS, DN 100 X 100 MM, SERIE NORMAL PARA ESGOTO PREDIAL                                                                                                                                                                                                                                                                                                                                                                                                                          </v>
          </cell>
          <cell r="C2639" t="str">
            <v xml:space="preserve">UN    </v>
          </cell>
          <cell r="D2639">
            <v>32.020000000000003</v>
          </cell>
        </row>
        <row r="2640">
          <cell r="A2640">
            <v>3666</v>
          </cell>
          <cell r="B2640" t="str">
            <v xml:space="preserve">JUNCAO SIMPLES, PVC, 45 GRAUS, DN 40 X 40 MM, SERIE NORMAL PARA ESGOTO PREDIAL                                                                                                                                                                                                                                                                                                                                                                                                                            </v>
          </cell>
          <cell r="C2640" t="str">
            <v xml:space="preserve">UN    </v>
          </cell>
          <cell r="D2640">
            <v>5.42</v>
          </cell>
        </row>
        <row r="2641">
          <cell r="A2641">
            <v>14157</v>
          </cell>
          <cell r="B2641" t="str">
            <v xml:space="preserve">JUNCAO 2 GARRAS PARA FITA PERFURADA                                                                                                                                                                                                                                                                                                                                                                                                                                                                       </v>
          </cell>
          <cell r="C2641" t="str">
            <v xml:space="preserve">UN    </v>
          </cell>
          <cell r="D2641">
            <v>1.33</v>
          </cell>
        </row>
        <row r="2642">
          <cell r="A2642">
            <v>3653</v>
          </cell>
          <cell r="B2642" t="str">
            <v xml:space="preserve">JUNCAO, PVC, 45 GRAUS, JE, BBB, DN 100 MM, PARA REDE COLETORA DE ESGOTO (NBR 10569)                                                                                                                                                                                                                                                                                                                                                                                                                       </v>
          </cell>
          <cell r="C2642" t="str">
            <v xml:space="preserve">UN    </v>
          </cell>
          <cell r="D2642">
            <v>140.33000000000001</v>
          </cell>
        </row>
        <row r="2643">
          <cell r="A2643">
            <v>3649</v>
          </cell>
          <cell r="B2643" t="str">
            <v xml:space="preserve">JUNCAO, PVC, 45 GRAUS, JE, BBB, DN 150 MM, PARA REDE COLETORA DE ESGOTO (NBR 10569)                                                                                                                                                                                                                                                                                                                                                                                                                       </v>
          </cell>
          <cell r="C2643" t="str">
            <v xml:space="preserve">UN    </v>
          </cell>
          <cell r="D2643">
            <v>290.66000000000003</v>
          </cell>
        </row>
        <row r="2644">
          <cell r="A2644">
            <v>42696</v>
          </cell>
          <cell r="B2644" t="str">
            <v xml:space="preserve">JUNCAO, PVC, 45 GRAUS, JE, BBB, DN 150 MM, PARA TUBO CORRUGADO E/OU LISO, REDE COLETORA DE ESGOTO (NBR 10569)                                                                                                                                                                                                                                                                                                                                                                                             </v>
          </cell>
          <cell r="C2644" t="str">
            <v xml:space="preserve">UN    </v>
          </cell>
          <cell r="D2644">
            <v>813.25</v>
          </cell>
        </row>
        <row r="2645">
          <cell r="A2645">
            <v>42697</v>
          </cell>
          <cell r="B2645" t="str">
            <v xml:space="preserve">JUNCAO, PVC, 45 GRAUS, JE, BBB, DN 200 MM, PARA TUBO CORRUGADO E/OU LISO, REDE COLETORA DE ESGOTO (NBR 10569)                                                                                                                                                                                                                                                                                                                                                                                             </v>
          </cell>
          <cell r="C2645" t="str">
            <v xml:space="preserve">UN    </v>
          </cell>
          <cell r="D2645">
            <v>1224.77</v>
          </cell>
        </row>
        <row r="2646">
          <cell r="A2646">
            <v>42698</v>
          </cell>
          <cell r="B2646" t="str">
            <v xml:space="preserve">JUNCAO, PVC, 45 GRAUS, JE, BBB, DN 250 MM, PARA TUBO CORRUGADO E/OU LISO, REDE COLETORA DE ESGOTO (NBR 10569)                                                                                                                                                                                                                                                                                                                                                                                             </v>
          </cell>
          <cell r="C2646" t="str">
            <v xml:space="preserve">UN    </v>
          </cell>
          <cell r="D2646">
            <v>1706.07</v>
          </cell>
        </row>
        <row r="2647">
          <cell r="A2647">
            <v>39875</v>
          </cell>
          <cell r="B2647" t="str">
            <v xml:space="preserve">JUNTA DE EXPANSAO BRONZE/LATAO (REF 900), PONTA X PONTA, 35 MM                                                                                                                                                                                                                                                                                                                                                                                                                                            </v>
          </cell>
          <cell r="C2647" t="str">
            <v xml:space="preserve">UN    </v>
          </cell>
          <cell r="D2647">
            <v>749.31</v>
          </cell>
        </row>
        <row r="2648">
          <cell r="A2648">
            <v>39876</v>
          </cell>
          <cell r="B2648" t="str">
            <v xml:space="preserve">JUNTA DE EXPANSAO BRONZE/LATAO (REF 900), PONTA X PONTA, 42 MM                                                                                                                                                                                                                                                                                                                                                                                                                                            </v>
          </cell>
          <cell r="C2648" t="str">
            <v xml:space="preserve">UN    </v>
          </cell>
          <cell r="D2648">
            <v>938.13</v>
          </cell>
        </row>
        <row r="2649">
          <cell r="A2649">
            <v>39877</v>
          </cell>
          <cell r="B2649" t="str">
            <v xml:space="preserve">JUNTA DE EXPANSAO BRONZE/LATAO (REF 900), PONTA X PONTA, 54 MM                                                                                                                                                                                                                                                                                                                                                                                                                                            </v>
          </cell>
          <cell r="C2649" t="str">
            <v xml:space="preserve">UN    </v>
          </cell>
          <cell r="D2649">
            <v>1301.1500000000001</v>
          </cell>
        </row>
        <row r="2650">
          <cell r="A2650">
            <v>39878</v>
          </cell>
          <cell r="B2650" t="str">
            <v xml:space="preserve">JUNTA DE EXPANSAO BRONZE/LATAO (REF 900), PONTA X PONTA, 66 MM                                                                                                                                                                                                                                                                                                                                                                                                                                            </v>
          </cell>
          <cell r="C2650" t="str">
            <v xml:space="preserve">UN    </v>
          </cell>
          <cell r="D2650">
            <v>1718.61</v>
          </cell>
        </row>
        <row r="2651">
          <cell r="A2651">
            <v>39872</v>
          </cell>
          <cell r="B2651" t="str">
            <v xml:space="preserve">JUNTA DE EXPANSAO DE COBRE (REF 900), PONTA X PONTA, 15 MM                                                                                                                                                                                                                                                                                                                                                                                                                                                </v>
          </cell>
          <cell r="C2651" t="str">
            <v xml:space="preserve">UN    </v>
          </cell>
          <cell r="D2651">
            <v>513.86</v>
          </cell>
        </row>
        <row r="2652">
          <cell r="A2652">
            <v>39873</v>
          </cell>
          <cell r="B2652" t="str">
            <v xml:space="preserve">JUNTA DE EXPANSAO DE COBRE (REF 900), PONTA X PONTA, 22 MM                                                                                                                                                                                                                                                                                                                                                                                                                                                </v>
          </cell>
          <cell r="C2652" t="str">
            <v xml:space="preserve">UN    </v>
          </cell>
          <cell r="D2652">
            <v>596.04</v>
          </cell>
        </row>
        <row r="2653">
          <cell r="A2653">
            <v>39874</v>
          </cell>
          <cell r="B2653" t="str">
            <v xml:space="preserve">JUNTA DE EXPANSAO DE COBRE (REF 900), PONTA X PONTA, 28 MM                                                                                                                                                                                                                                                                                                                                                                                                                                                </v>
          </cell>
          <cell r="C2653" t="str">
            <v xml:space="preserve">UN    </v>
          </cell>
          <cell r="D2653">
            <v>654.66999999999996</v>
          </cell>
        </row>
        <row r="2654">
          <cell r="A2654">
            <v>3674</v>
          </cell>
          <cell r="B2654" t="str">
            <v xml:space="preserve">JUNTA DILATACAO ELASTICA PARA CONCRETO (FUGENBAND) O-12, ATE 5 MCA                                                                                                                                                                                                                                                                                                                                                                                                                                        </v>
          </cell>
          <cell r="C2654" t="str">
            <v xml:space="preserve">M     </v>
          </cell>
          <cell r="D2654">
            <v>73.81</v>
          </cell>
        </row>
        <row r="2655">
          <cell r="A2655">
            <v>3681</v>
          </cell>
          <cell r="B2655" t="str">
            <v xml:space="preserve">JUNTA DILATACAO ELASTICA PARA CONCRETO (FUGENBAND) O-22, ATE 30 MCA                                                                                                                                                                                                                                                                                                                                                                                                                                       </v>
          </cell>
          <cell r="C2655" t="str">
            <v xml:space="preserve">M     </v>
          </cell>
          <cell r="D2655">
            <v>109.82</v>
          </cell>
        </row>
        <row r="2656">
          <cell r="A2656">
            <v>3676</v>
          </cell>
          <cell r="B2656" t="str">
            <v xml:space="preserve">JUNTA DILATACAO ELASTICA PARA CONCRETO (FUGENBAND) O-35/10, ATE 100 MCA                                                                                                                                                                                                                                                                                                                                                                                                                                   </v>
          </cell>
          <cell r="C2656" t="str">
            <v xml:space="preserve">M     </v>
          </cell>
          <cell r="D2656">
            <v>413.28</v>
          </cell>
        </row>
        <row r="2657">
          <cell r="A2657">
            <v>3679</v>
          </cell>
          <cell r="B2657" t="str">
            <v xml:space="preserve">JUNTA DILATACAO ELASTICA PARA CONCRETO (FUGENBAND) O-35/6, ATE 100 MCA                                                                                                                                                                                                                                                                                                                                                                                                                                    </v>
          </cell>
          <cell r="C2657" t="str">
            <v xml:space="preserve">M     </v>
          </cell>
          <cell r="D2657">
            <v>341.92</v>
          </cell>
        </row>
        <row r="2658">
          <cell r="A2658">
            <v>3672</v>
          </cell>
          <cell r="B2658" t="str">
            <v xml:space="preserve">JUNTA PLASTICA DE DILATACAO PARA PISOS, COR CINZA, 10 X 4,5 MM (ALTURA X ESPESSURA)                                                                                                                                                                                                                                                                                                                                                                                                                       </v>
          </cell>
          <cell r="C2658" t="str">
            <v xml:space="preserve">M     </v>
          </cell>
          <cell r="D2658">
            <v>1.1599999999999999</v>
          </cell>
        </row>
        <row r="2659">
          <cell r="A2659">
            <v>3671</v>
          </cell>
          <cell r="B2659" t="str">
            <v xml:space="preserve">JUNTA PLASTICA DE DILATACAO PARA PISOS, COR CINZA, 17 X 3 MM (ALTURA X ESPESSURA)                                                                                                                                                                                                                                                                                                                                                                                                                         </v>
          </cell>
          <cell r="C2659" t="str">
            <v xml:space="preserve">M     </v>
          </cell>
          <cell r="D2659">
            <v>1.1000000000000001</v>
          </cell>
        </row>
        <row r="2660">
          <cell r="A2660">
            <v>3673</v>
          </cell>
          <cell r="B2660" t="str">
            <v xml:space="preserve">JUNTA PLASTICA DE DILATACAO PARA PISOS, COR CINZA, 27 X 3 MM (ALTURA X ESPESSURA)                                                                                                                                                                                                                                                                                                                                                                                                                         </v>
          </cell>
          <cell r="C2660" t="str">
            <v xml:space="preserve">M     </v>
          </cell>
          <cell r="D2660">
            <v>1.72</v>
          </cell>
        </row>
        <row r="2661">
          <cell r="A2661">
            <v>38394</v>
          </cell>
          <cell r="B2661" t="str">
            <v xml:space="preserve">KIT ACESSORIOS PARA COMPRESSOR DE AR, 5 PECAS (PISTOLAS PINTURA, LIMPEZA E PULVERIZACAO, CALIBRADOR E MANGUEIRA)                                                                                                                                                                                                                                                                                                                                                                                          </v>
          </cell>
          <cell r="C2661" t="str">
            <v xml:space="preserve">UN    </v>
          </cell>
          <cell r="D2661">
            <v>382.45</v>
          </cell>
        </row>
        <row r="2662">
          <cell r="A2662">
            <v>3729</v>
          </cell>
          <cell r="B2662" t="str">
            <v xml:space="preserve">KIT CAVALETE, PVC, COM REGISTRO, PARA HIDROMETRO, BITOLAS 1/2" OU 3/4" - COMPLETO                                                                                                                                                                                                                                                                                                                                                                                                                         </v>
          </cell>
          <cell r="C2662" t="str">
            <v xml:space="preserve">UN    </v>
          </cell>
          <cell r="D2662">
            <v>102.72</v>
          </cell>
        </row>
        <row r="2663">
          <cell r="A2663">
            <v>39357</v>
          </cell>
          <cell r="B2663" t="str">
            <v xml:space="preserve">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                                                                                                                                                                                   </v>
          </cell>
          <cell r="C2663" t="str">
            <v xml:space="preserve">UN    </v>
          </cell>
          <cell r="D2663">
            <v>100.44</v>
          </cell>
        </row>
        <row r="2664">
          <cell r="A2664">
            <v>39358</v>
          </cell>
          <cell r="B2664" t="str">
            <v xml:space="preserve">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                                                                                                                                                                                          </v>
          </cell>
          <cell r="C2664" t="str">
            <v xml:space="preserve">UN    </v>
          </cell>
          <cell r="D2664">
            <v>110.14</v>
          </cell>
        </row>
        <row r="2665">
          <cell r="A2665">
            <v>39356</v>
          </cell>
          <cell r="B2665" t="str">
            <v xml:space="preserve">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                                                                                                                                                                            </v>
          </cell>
          <cell r="C2665" t="str">
            <v xml:space="preserve">UN    </v>
          </cell>
          <cell r="D2665">
            <v>187.9</v>
          </cell>
        </row>
        <row r="2666">
          <cell r="A2666">
            <v>39355</v>
          </cell>
          <cell r="B2666" t="str">
            <v xml:space="preserve">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                                                                                                                                                                       </v>
          </cell>
          <cell r="C2666" t="str">
            <v xml:space="preserve">UN    </v>
          </cell>
          <cell r="D2666">
            <v>161.69999999999999</v>
          </cell>
        </row>
        <row r="2667">
          <cell r="A2667">
            <v>39353</v>
          </cell>
          <cell r="B2667" t="str">
            <v xml:space="preserve">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                                                                                                                                                                            </v>
          </cell>
          <cell r="C2667" t="str">
            <v xml:space="preserve">UN    </v>
          </cell>
          <cell r="D2667">
            <v>221.74</v>
          </cell>
        </row>
        <row r="2668">
          <cell r="A2668">
            <v>39354</v>
          </cell>
          <cell r="B2668" t="str">
            <v xml:space="preserve">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                                                                                                                                                                                  </v>
          </cell>
          <cell r="C2668" t="str">
            <v xml:space="preserve">UN    </v>
          </cell>
          <cell r="D2668">
            <v>221</v>
          </cell>
        </row>
        <row r="2669">
          <cell r="A2669">
            <v>39398</v>
          </cell>
          <cell r="B2669" t="str">
            <v xml:space="preserve">KIT DE ACESSORIOS PARA BANHEIRO EM METAL CROMADO, 5 PECAS                                                                                                                                                                                                                                                                                                                                                                                                                                                 </v>
          </cell>
          <cell r="C2669" t="str">
            <v xml:space="preserve">UN    </v>
          </cell>
          <cell r="D2669">
            <v>81.59</v>
          </cell>
        </row>
        <row r="2670">
          <cell r="A2670">
            <v>13343</v>
          </cell>
          <cell r="B2670" t="str">
            <v xml:space="preserve">KIT DE MATERIAIS PARA BRACADEIRA PARA FIXACAO EM POSTE CIRCULAR, CONTEM TRES FIXADORES E UM ROLO DE FITA DE 3 M EM ACO CARBONO                                                                                                                                                                                                                                                                                                                                                                            </v>
          </cell>
          <cell r="C2670" t="str">
            <v xml:space="preserve">UN    </v>
          </cell>
          <cell r="D2670">
            <v>48.01</v>
          </cell>
        </row>
        <row r="2671">
          <cell r="A2671">
            <v>12118</v>
          </cell>
          <cell r="B2671" t="str">
            <v xml:space="preserve">KIT DE PROTECAO ARSTOP PARA AR CONDICIONADO, TOMADA PADRAO 2P+T 20 A, COM DISJUNTOR UNIPOLAR DIN 20A                                                                                                                                                                                                                                                                                                                                                                                                      </v>
          </cell>
          <cell r="C2671" t="str">
            <v xml:space="preserve">UN    </v>
          </cell>
          <cell r="D2671">
            <v>19.690000000000001</v>
          </cell>
        </row>
        <row r="2672">
          <cell r="A2672">
            <v>39482</v>
          </cell>
          <cell r="B2672" t="str">
            <v xml:space="preserve">KIT PORTA PRONTA DE MADEIRA, FOLHA LEVE (NBR 15930) DE 600 X 2100 MM OU 700 X 2100 MM, DE 35 MM A 40 MM DE ESPESSURA, COM MARCO EM ACO, NUCLEO COLMEIA, CAPA LISA EM HDF, ACABAMENTO MELAMINICO BRANCO (INCLUI MARCO, ALIZARES, DOBRADICAS E FECHADURA)                                                                                                                                                                                                                                                   </v>
          </cell>
          <cell r="C2672" t="str">
            <v xml:space="preserve">UN    </v>
          </cell>
          <cell r="D2672">
            <v>703.96</v>
          </cell>
        </row>
        <row r="2673">
          <cell r="A2673">
            <v>39486</v>
          </cell>
          <cell r="B2673" t="str">
            <v xml:space="preserve">KIT PORTA PRONTA DE MADEIRA, FOLHA LEVE (NBR 15930) DE 600 X 2100 MM OU 700 X 2100 MM, DE 35 MM A 40 MM DE ESPESSURA, NUCLEO COLMEIA, ESTRUTURA USINADA PARA FECHADURA, CAPA LISA EM HDF, ACABAMENTO EM PRIMER PARA PINTURA (INCLUI MARCO, ALIZARES E DOBRADICAS)                                                                                                                                                                                                                                         </v>
          </cell>
          <cell r="C2673" t="str">
            <v xml:space="preserve">UN    </v>
          </cell>
          <cell r="D2673">
            <v>574.53</v>
          </cell>
        </row>
        <row r="2674">
          <cell r="A2674">
            <v>39484</v>
          </cell>
          <cell r="B2674" t="str">
            <v xml:space="preserve">KIT PORTA PRONTA DE MADEIRA, FOLHA LEVE (NBR 15930) DE 800 X 2100 MM, DE 35 MM A 40 MM DE ESPESSURA, COM MARCO EM ACO, NUCLEO COLMEIA, CAPA LISA EM HDF, ACABAMENTO MELAMINICO BRANCO (INCLUI MARCO, ALIZARES, DOBRADICAS E FECHADURA)                                                                                                                                                                                                                                                                    </v>
          </cell>
          <cell r="C2674" t="str">
            <v xml:space="preserve">UN    </v>
          </cell>
          <cell r="D2674">
            <v>703.96</v>
          </cell>
        </row>
        <row r="2675">
          <cell r="A2675">
            <v>39488</v>
          </cell>
          <cell r="B2675" t="str">
            <v xml:space="preserve">KIT PORTA PRONTA DE MADEIRA, FOLHA LEVE (NBR 15930) DE 800 X 2100 MM, DE 35 MM A 40 MM DE ESPESSURA, NUCLEO COLMEIA, ESTRUTURA USINADA PARA FECHADURA, CAPA LISA EM HDF, ACABAMENTO EM PRIMER PARA PINTURA (INCLUI MARCO, ALIZARES E DOBRADICAS)                                                                                                                                                                                                                                                          </v>
          </cell>
          <cell r="C2675" t="str">
            <v xml:space="preserve">UN    </v>
          </cell>
          <cell r="D2675">
            <v>583.94000000000005</v>
          </cell>
        </row>
        <row r="2676">
          <cell r="A2676">
            <v>39485</v>
          </cell>
          <cell r="B2676" t="str">
            <v xml:space="preserve">KIT PORTA PRONTA DE MADEIRA, FOLHA LEVE (NBR 15930) DE 900 X 2100 MM, DE 35 MM A 40 MM DE ESPESSURA, COM MARCO EM ACO, NUCLEO COLMEIA, CAPA LISA EM HDF, ACABAMENTO MELAMINICO BRANCO (INCLUI MARCO, ALIZARES, DOBRADICAS E FECHADURA)                                                                                                                                                                                                                                                                    </v>
          </cell>
          <cell r="C2676" t="str">
            <v xml:space="preserve">UN    </v>
          </cell>
          <cell r="D2676">
            <v>703.96</v>
          </cell>
        </row>
        <row r="2677">
          <cell r="A2677">
            <v>39489</v>
          </cell>
          <cell r="B2677" t="str">
            <v xml:space="preserve">KIT PORTA PRONTA DE MADEIRA, FOLHA LEVE (NBR 15930) DE 900 X 2100 MM, DE 35 MM A 40 MM DE ESPESSURA, NUCLEO COLMEIA, ESTRUTURA USINADA PARA FECHADURA, CAPA LISA EM HDF, ACABAMENTO EM PRIMER PARA PINTURA (INCLUI MARCO, ALIZARES E DOBRADICAS)                                                                                                                                                                                                                                                          </v>
          </cell>
          <cell r="C2677" t="str">
            <v xml:space="preserve">UN    </v>
          </cell>
          <cell r="D2677">
            <v>593.84</v>
          </cell>
        </row>
        <row r="2678">
          <cell r="A2678">
            <v>39490</v>
          </cell>
          <cell r="B2678" t="str">
            <v xml:space="preserve">KIT PORTA PRONTA DE MADEIRA, FOLHA MEDIA (NBR 15930) DE 600 X 2100 MM OU 700 X 2100 MM, DE 35 MM A 40 MM DE ESPESSURA, NUCLEO SEMI-SOLIDO (SARRAFEADO), ESTRUTURA USINADA PARA FECHADURA, CAPA LISA EM HDF, ACABAMENTO MELAMINICO BRANCO (INCLUI MARCO, ALIZARES E DOBRADICAS)                                                                                                                                                                                                                            </v>
          </cell>
          <cell r="C2678" t="str">
            <v xml:space="preserve">UN    </v>
          </cell>
          <cell r="D2678">
            <v>884.9</v>
          </cell>
        </row>
        <row r="2679">
          <cell r="A2679">
            <v>39494</v>
          </cell>
          <cell r="B2679" t="str">
            <v xml:space="preserve">KIT PORTA PRONTA DE MADEIRA, FOLHA MEDIA (NBR 15930) DE 600 X 2100 MM, DE 35 MM A 40 MM DE ESPESSURA, NUCLEO SEMI-SOLIDO (SARRAFEADO), ESTRUTURA USINADA PARA FECHADURA, CAPA LISA EM HDF, ACABAMENTO EM PRIMER PARA PINTURA (INCLUI MARCO, ALIZARES E DOBRADICAS)                                                                                                                                                                                                                                        </v>
          </cell>
          <cell r="C2679" t="str">
            <v xml:space="preserve">UN    </v>
          </cell>
          <cell r="D2679">
            <v>635.42999999999995</v>
          </cell>
        </row>
        <row r="2680">
          <cell r="A2680">
            <v>39495</v>
          </cell>
          <cell r="B2680" t="str">
            <v xml:space="preserve">KIT PORTA PRONTA DE MADEIRA, FOLHA MEDIA (NBR 15930) DE 700 X 2100 MM, DE 35 MM A 40 MM DE ESPESSURA, NUCLEO SEMI-SOLIDO (SARRAFEADO), ESTRUTURA USINADA PARA FECHADURA, CAPA LISA EM HDF, ACABAMENTO EM PRIMER PARA PINTURA (INCLUI MARCO, ALIZARES E DOBRADICAS)                                                                                                                                                                                                                                        </v>
          </cell>
          <cell r="C2680" t="str">
            <v xml:space="preserve">UN    </v>
          </cell>
          <cell r="D2680">
            <v>716.05</v>
          </cell>
        </row>
        <row r="2681">
          <cell r="A2681">
            <v>39496</v>
          </cell>
          <cell r="B2681" t="str">
            <v xml:space="preserve">KIT PORTA PRONTA DE MADEIRA, FOLHA MEDIA (NBR 15930) DE 800 X 2100 MM, DE 35 MM A 40 MM DE ESPESSURA,  NUCLEO SEMI-SOLIDO (SARRAFEADO), ESTRUTURA USINADA PARA FECHADURA, CAPA LISA EM HDF, ACABAMENTO EM PRIMER PARA PINTURA (INCLUI MARCO, ALIZARES E DOBRADICAS)                                                                                                                                                                                                                                       </v>
          </cell>
          <cell r="C2681" t="str">
            <v xml:space="preserve">UN    </v>
          </cell>
          <cell r="D2681">
            <v>787.65</v>
          </cell>
        </row>
        <row r="2682">
          <cell r="A2682">
            <v>39492</v>
          </cell>
          <cell r="B2682" t="str">
            <v xml:space="preserve">KIT PORTA PRONTA DE MADEIRA, FOLHA MEDIA (NBR 15930) DE 800 X 2100 MM, DE 35 MM A 40 MM DE ESPESSURA, NUCLEO SEMI-SOLIDO (SARRAFEADO), ESTRUTURA USINADA PARA FECHADURA, CAPA LISA EM HDF, ACABAMENTO MELAMINICO BRANCO (INCLUI MARCO, ALIZARES E DOBRADICAS)                                                                                                                                                                                                                                             </v>
          </cell>
          <cell r="C2682" t="str">
            <v xml:space="preserve">UN    </v>
          </cell>
          <cell r="D2682">
            <v>911.88</v>
          </cell>
        </row>
        <row r="2683">
          <cell r="A2683">
            <v>39497</v>
          </cell>
          <cell r="B2683" t="str">
            <v xml:space="preserve">KIT PORTA PRONTA DE MADEIRA, FOLHA MEDIA (NBR 15930) DE 900 X 2100 MM, DE 35 MM A 40 MM DE ESPESSURA, NUCLEO SEMI-SOLIDO (SARRAFEADO), ESTRUTURA USINADA PARA FECHADURA, CAPA LISA EM HDF, ACABAMENTO EM PRIMER PARA PINTURA (INCLUI MARCO, ALIZARES E DOBRADICAS)                                                                                                                                                                                                                                        </v>
          </cell>
          <cell r="C2683" t="str">
            <v xml:space="preserve">UN    </v>
          </cell>
          <cell r="D2683">
            <v>823.67</v>
          </cell>
        </row>
        <row r="2684">
          <cell r="A2684">
            <v>39493</v>
          </cell>
          <cell r="B2684" t="str">
            <v xml:space="preserve">KIT PORTA PRONTA DE MADEIRA, FOLHA MEDIA (NBR 15930) DE 900 X 2100 MM, DE 35 MM A 40 MM DE ESPESSURA, NUCLEO SEMI-SOLIDO (SARRAFEADO), ESTRUTURA USINADA PARA FECHADURA, CAPA LISA EM HDF, ACABAMENTO MELAMINICO BRANCO (INCLUI MARCO, ALIZARES E DOBRADICAS)                                                                                                                                                                                                                                             </v>
          </cell>
          <cell r="C2684" t="str">
            <v xml:space="preserve">UN    </v>
          </cell>
          <cell r="D2684">
            <v>978.08</v>
          </cell>
        </row>
        <row r="2685">
          <cell r="A2685">
            <v>39500</v>
          </cell>
          <cell r="B2685" t="str">
            <v xml:space="preserve">KIT PORTA PRONTA DE MADEIRA, FOLHA PESADA (NBR 15930) DE 800 X 2100 MM, DE 40 MM  A 45 MM DE ESPESSURA, NUCLEO SOLIDO, CAPA LISA EM HDF, ACABAMENTO MELAMINICO BRANCO (INCLUI MARCO, ALIZARES, DOBRADICAS E FECHADURA EXTERNA)                                                                                                                                                                                                                                                                            </v>
          </cell>
          <cell r="C2685" t="str">
            <v xml:space="preserve">UN    </v>
          </cell>
          <cell r="D2685">
            <v>1067.17</v>
          </cell>
        </row>
        <row r="2686">
          <cell r="A2686">
            <v>39498</v>
          </cell>
          <cell r="B2686" t="str">
            <v xml:space="preserve">KIT PORTA PRONTA DE MADEIRA, FOLHA PESADA (NBR 15930) DE 800 X 2100 MM, DE 40 MM A 45 MM DE ESPESSURA , NUCLEO SOLIDO, ESTRUTURA USINADA PARA FECHADURA, CAPA LISA EM HDF, ACABAMENTO EM LAMINADO NATURAL COM VERNIZ (INCLUI MARCO, ALIZARES E DOBRADICAS)                                                                                                                                                                                                                                                </v>
          </cell>
          <cell r="C2686" t="str">
            <v xml:space="preserve">UN    </v>
          </cell>
          <cell r="D2686">
            <v>1316.17</v>
          </cell>
        </row>
        <row r="2687">
          <cell r="A2687">
            <v>43628</v>
          </cell>
          <cell r="B2687" t="str">
            <v xml:space="preserve">KIT PORTA PRONTA DE MADEIRA, FOLHA PESADA (NBR 15930) DE 800 X 2100 MM, DE 40 MM A 45 MM DE ESPESSURA, COM MARCO EM ACO, NUCLEO SOLIDO, CAPA LISA EM HDF, ACABAMENTO MELAMINICO BRANCO (INCLUI MARCO, ALIZARES, DOBRADICAS E FECHADURA)                                                                                                                                                                                                                                                                   </v>
          </cell>
          <cell r="C2687" t="str">
            <v xml:space="preserve">UN    </v>
          </cell>
          <cell r="D2687">
            <v>1037.42</v>
          </cell>
        </row>
        <row r="2688">
          <cell r="A2688">
            <v>39501</v>
          </cell>
          <cell r="B2688" t="str">
            <v xml:space="preserve">KIT PORTA PRONTA DE MADEIRA, FOLHA PESADA (NBR 15930) DE 900 X 2100 MM, DE 40 MM  A 45 MM DE ESPESSURA, NUCLEO SOLIDO, CAPA LISA EM HDF, ACABAMENTO MELAMINICO BRANCO (INCLUI MARCO, ALIZARES, DOBRADICAS E FECHADURA EXTERNA)                                                                                                                                                                                                                                                                            </v>
          </cell>
          <cell r="C2688" t="str">
            <v xml:space="preserve">UN    </v>
          </cell>
          <cell r="D2688">
            <v>1096.07</v>
          </cell>
        </row>
        <row r="2689">
          <cell r="A2689">
            <v>39499</v>
          </cell>
          <cell r="B2689" t="str">
            <v xml:space="preserve">KIT PORTA PRONTA DE MADEIRA, FOLHA PESADA (NBR 15930) DE 900 X 2100 MM, DE 40 MM A 45 MM DE ESPESSURA , NUCLEO SOLIDO, ESTRUTURA USINADA PARA FECHADURA, CAPA LISA EM HDF, ACABAMENTO EM LAMINADO NATURAL COM VERNIZ (INCLUI MARCO, ALIZARES E DOBRADICAS)                                                                                                                                                                                                                                                </v>
          </cell>
          <cell r="C2689" t="str">
            <v xml:space="preserve">UN    </v>
          </cell>
          <cell r="D2689">
            <v>1334.86</v>
          </cell>
        </row>
        <row r="2690">
          <cell r="A2690">
            <v>43621</v>
          </cell>
          <cell r="B2690" t="str">
            <v xml:space="preserve">KIT PORTA PRONTA DE MADEIRA, FOLHA PESADA (NBR 15930) DE 900 X 2100 MM, DE 40 MM A 45 MM DE ESPESSURA, COM MARCO EM ACO, NUCLEO SOLIDO, CAPA LISA EM HDF, ACABAMENTO MELAMINICO BRANCO (INCLUI MARCO, ALIZARES, DOBRADICAS E FECHADURA)                                                                                                                                                                                                                                                                   </v>
          </cell>
          <cell r="C2690" t="str">
            <v xml:space="preserve">UN    </v>
          </cell>
          <cell r="D2690">
            <v>1102.26</v>
          </cell>
        </row>
        <row r="2691">
          <cell r="A2691">
            <v>3733</v>
          </cell>
          <cell r="B2691" t="str">
            <v xml:space="preserve">LADRILHO HIDRAULICO, *20 x 20* CM, E= 2 CM, PADRAO COPACABANA, 2 CORES (PRETO E BRANCO)                                                                                                                                                                                                                                                                                                                                                                                                                   </v>
          </cell>
          <cell r="C2691" t="str">
            <v xml:space="preserve">M2    </v>
          </cell>
          <cell r="D2691">
            <v>65.180000000000007</v>
          </cell>
        </row>
        <row r="2692">
          <cell r="A2692">
            <v>3731</v>
          </cell>
          <cell r="B2692" t="str">
            <v xml:space="preserve">LADRILHO HIDRAULICO, *20 X 20* CM, E= 2 CM, DADOS, COR NATURAL                                                                                                                                                                                                                                                                                                                                                                                                                                            </v>
          </cell>
          <cell r="C2692" t="str">
            <v xml:space="preserve">M2    </v>
          </cell>
          <cell r="D2692">
            <v>60.5</v>
          </cell>
        </row>
        <row r="2693">
          <cell r="A2693">
            <v>38137</v>
          </cell>
          <cell r="B2693" t="str">
            <v xml:space="preserve">LADRILHO HIDRAULICO, *20 X 20* CM, E= 2 CM, RAMPA, NATURAL                                                                                                                                                                                                                                                                                                                                                                                                                                                </v>
          </cell>
          <cell r="C2693" t="str">
            <v xml:space="preserve">M2    </v>
          </cell>
          <cell r="D2693">
            <v>60.86</v>
          </cell>
        </row>
        <row r="2694">
          <cell r="A2694">
            <v>38135</v>
          </cell>
          <cell r="B2694" t="str">
            <v xml:space="preserve">LADRILHO HIDRAULICO, *20 X 20* CM, E= 2 CM, TATIL ALERTA OU DIRECIONAL, AMARELO                                                                                                                                                                                                                                                                                                                                                                                                                           </v>
          </cell>
          <cell r="C2694" t="str">
            <v xml:space="preserve">M2    </v>
          </cell>
          <cell r="D2694">
            <v>77.14</v>
          </cell>
        </row>
        <row r="2695">
          <cell r="A2695">
            <v>38138</v>
          </cell>
          <cell r="B2695" t="str">
            <v xml:space="preserve">LADRILHO HIDRAULICO, *30 X 30* CM, E= 2 CM, MILANO, NATURAL                                                                                                                                                                                                                                                                                                                                                                                                                                               </v>
          </cell>
          <cell r="C2695" t="str">
            <v xml:space="preserve">M2    </v>
          </cell>
          <cell r="D2695">
            <v>59.76</v>
          </cell>
        </row>
        <row r="2696">
          <cell r="A2696">
            <v>3736</v>
          </cell>
          <cell r="B2696" t="str">
            <v xml:space="preserve">LAJE PRE-MOLDADA CONVENCIONAL (LAJOTAS + VIGOTAS) PARA FORRO, UNIDIRECIONAL, SOBRECARGA DE 100 KG/M2, VAO ATE 4,00 M (SEM COLOCACAO)                                                                                                                                                                                                                                                                                                                                                                      </v>
          </cell>
          <cell r="C2696" t="str">
            <v xml:space="preserve">M2    </v>
          </cell>
          <cell r="D2696">
            <v>71.989999999999995</v>
          </cell>
        </row>
        <row r="2697">
          <cell r="A2697">
            <v>3741</v>
          </cell>
          <cell r="B2697" t="str">
            <v xml:space="preserve">LAJE PRE-MOLDADA CONVENCIONAL (LAJOTAS + VIGOTAS) PARA FORRO, UNIDIRECIONAL, SOBRECARGA DE 100 KG/M2, VAO ATE 4,50 M (SEM COLOCACAO)                                                                                                                                                                                                                                                                                                                                                                      </v>
          </cell>
          <cell r="C2697" t="str">
            <v xml:space="preserve">M2    </v>
          </cell>
          <cell r="D2697">
            <v>75.040000000000006</v>
          </cell>
        </row>
        <row r="2698">
          <cell r="A2698">
            <v>3745</v>
          </cell>
          <cell r="B2698" t="str">
            <v xml:space="preserve">LAJE PRE-MOLDADA CONVENCIONAL (LAJOTAS + VIGOTAS) PARA FORRO, UNIDIRECIONAL, SOBRECARGA 100 KG/M2, VAO ATE 5,00 M (SEM COLOCACAO)                                                                                                                                                                                                                                                                                                                                                                         </v>
          </cell>
          <cell r="C2698" t="str">
            <v xml:space="preserve">M2    </v>
          </cell>
          <cell r="D2698">
            <v>80.91</v>
          </cell>
        </row>
        <row r="2699">
          <cell r="A2699">
            <v>3743</v>
          </cell>
          <cell r="B2699" t="str">
            <v xml:space="preserve">LAJE PRE-MOLDADA CONVENCIONAL (LAJOTAS + VIGOTAS) PARA PISO, UNIDIRECIONAL, SOBRECARGA DE 200 KG/M2, VAO ATE 3,50 M (SEM COLOCACAO)                                                                                                                                                                                                                                                                                                                                                                       </v>
          </cell>
          <cell r="C2699" t="str">
            <v xml:space="preserve">M2    </v>
          </cell>
          <cell r="D2699">
            <v>74.78</v>
          </cell>
        </row>
        <row r="2700">
          <cell r="A2700">
            <v>3744</v>
          </cell>
          <cell r="B2700" t="str">
            <v xml:space="preserve">LAJE PRE-MOLDADA CONVENCIONAL (LAJOTAS + VIGOTAS) PARA PISO, UNIDIRECIONAL, SOBRECARGA DE 200 KG/M2, VAO ATE 4,50 M (SEM COLOCACAO)                                                                                                                                                                                                                                                                                                                                                                       </v>
          </cell>
          <cell r="C2700" t="str">
            <v xml:space="preserve">M2    </v>
          </cell>
          <cell r="D2700">
            <v>82.31</v>
          </cell>
        </row>
        <row r="2701">
          <cell r="A2701">
            <v>3739</v>
          </cell>
          <cell r="B2701" t="str">
            <v xml:space="preserve">LAJE PRE-MOLDADA CONVENCIONAL (LAJOTAS + VIGOTAS) PARA PISO, UNIDIRECIONAL, SOBRECARGA DE 200 KG/M2, VAO ATE 5,00 M (SEM COLOCACAO)                                                                                                                                                                                                                                                                                                                                                                       </v>
          </cell>
          <cell r="C2701" t="str">
            <v xml:space="preserve">M2    </v>
          </cell>
          <cell r="D2701">
            <v>86.49</v>
          </cell>
        </row>
        <row r="2702">
          <cell r="A2702">
            <v>3737</v>
          </cell>
          <cell r="B2702" t="str">
            <v xml:space="preserve">LAJE PRE-MOLDADA CONVENCIONAL (LAJOTAS + VIGOTAS) PARA PISO, UNIDIRECIONAL, SOBRECARGA DE 350 KG/M2, VAO ATE 4,50 M (SEM COLOCACAO)                                                                                                                                                                                                                                                                                                                                                                       </v>
          </cell>
          <cell r="C2702" t="str">
            <v xml:space="preserve">M2    </v>
          </cell>
          <cell r="D2702">
            <v>90.68</v>
          </cell>
        </row>
        <row r="2703">
          <cell r="A2703">
            <v>3738</v>
          </cell>
          <cell r="B2703" t="str">
            <v xml:space="preserve">LAJE PRE-MOLDADA CONVENCIONAL (LAJOTAS + VIGOTAS) PARA PISO, UNIDIRECIONAL, SOBRECARGA DE 350 KG/M2, VAO ATE 5,00 M (SEM COLOCACAO)                                                                                                                                                                                                                                                                                                                                                                       </v>
          </cell>
          <cell r="C2703" t="str">
            <v xml:space="preserve">M2    </v>
          </cell>
          <cell r="D2703">
            <v>104.63</v>
          </cell>
        </row>
        <row r="2704">
          <cell r="A2704">
            <v>3747</v>
          </cell>
          <cell r="B2704" t="str">
            <v xml:space="preserve">LAJE PRE-MOLDADA CONVENCIONAL (LAJOTAS + VIGOTAS) PARA PISO, UNIDIRECIONAL, SOBRECARGA 350 KG/M2 VAO ATE 3,50 M (SEM COLOCACAO)                                                                                                                                                                                                                                                                                                                                                                           </v>
          </cell>
          <cell r="C2704" t="str">
            <v xml:space="preserve">M2    </v>
          </cell>
          <cell r="D2704">
            <v>82.31</v>
          </cell>
        </row>
        <row r="2705">
          <cell r="A2705">
            <v>11649</v>
          </cell>
          <cell r="B2705" t="str">
            <v xml:space="preserve">LAJE PRE-MOLDADA DE TRANSICAO EXCENTRICA EM CONCRETO ARMADO, DN 1200 MM, FURO CIRCULAR DN 600 MM, ESPESSURA 12 CM                                                                                                                                                                                                                                                                                                                                                                                         </v>
          </cell>
          <cell r="C2705" t="str">
            <v xml:space="preserve">UN    </v>
          </cell>
          <cell r="D2705">
            <v>597.12</v>
          </cell>
        </row>
        <row r="2706">
          <cell r="A2706">
            <v>11650</v>
          </cell>
          <cell r="B2706" t="str">
            <v xml:space="preserve">LAJE PRE-MOLDADA DE TRANSICAO EXCENTRICA EM CONCRETO ARMADO, DN 1500 MM, FURO CIRCULAR DN 530 MM, ESPESSURA 15 CM                                                                                                                                                                                                                                                                                                                                                                                         </v>
          </cell>
          <cell r="C2706" t="str">
            <v xml:space="preserve">UN    </v>
          </cell>
          <cell r="D2706">
            <v>1017.76</v>
          </cell>
        </row>
        <row r="2707">
          <cell r="A2707">
            <v>3742</v>
          </cell>
          <cell r="B2707" t="str">
            <v xml:space="preserve">LAJE PRE-MOLDADA TRELICADA (LAJOTAS + VIGOTAS) PARA FORRO, UNIDIRECIONAL, SOBRECARGA DE 100 KG/M2, VAO ATE 6,00 M (SEM COLOCACAO)                                                                                                                                                                                                                                                                                                                                                                         </v>
          </cell>
          <cell r="C2707" t="str">
            <v xml:space="preserve">M2    </v>
          </cell>
          <cell r="D2707">
            <v>108.54</v>
          </cell>
        </row>
        <row r="2708">
          <cell r="A2708">
            <v>3746</v>
          </cell>
          <cell r="B2708" t="str">
            <v xml:space="preserve">LAJE PRE-MOLDADA TRELICADA (LAJOTAS + VIGOTAS) PARA PISO, UNIDIRECIONAL, SOBRECARGA DE 200 KG/M2, VAO ATE 6,00 M (SEM COLOCACAO)                                                                                                                                                                                                                                                                                                                                                                          </v>
          </cell>
          <cell r="C2708" t="str">
            <v xml:space="preserve">M2    </v>
          </cell>
          <cell r="D2708">
            <v>126.73</v>
          </cell>
        </row>
        <row r="2709">
          <cell r="A2709">
            <v>21106</v>
          </cell>
          <cell r="B2709" t="str">
            <v xml:space="preserve">LAMBRI EM ALUMINIO, DE APROXIMADAMENTE 0,6 KG/M, COM APROXIMADAMENTE 168,0 MM DE LARGURA, 6,0 MM DE ALTURA E 6,0 M DE EXTENSAO                                                                                                                                                                                                                                                                                                                                                                            </v>
          </cell>
          <cell r="C2709" t="str">
            <v xml:space="preserve">KG    </v>
          </cell>
          <cell r="D2709">
            <v>50.99</v>
          </cell>
        </row>
        <row r="2710">
          <cell r="A2710">
            <v>3755</v>
          </cell>
          <cell r="B2710" t="str">
            <v xml:space="preserve">LAMPADA DE LUZ MISTA 160 W, BASE E27 (220 V)                                                                                                                                                                                                                                                                                                                                                                                                                                                              </v>
          </cell>
          <cell r="C2710" t="str">
            <v xml:space="preserve">UN    </v>
          </cell>
          <cell r="D2710">
            <v>15.4</v>
          </cell>
        </row>
        <row r="2711">
          <cell r="A2711">
            <v>3750</v>
          </cell>
          <cell r="B2711" t="str">
            <v xml:space="preserve">LAMPADA DE LUZ MISTA 250 W, BASE E27 (220 V)                                                                                                                                                                                                                                                                                                                                                                                                                                                              </v>
          </cell>
          <cell r="C2711" t="str">
            <v xml:space="preserve">UN    </v>
          </cell>
          <cell r="D2711">
            <v>20.71</v>
          </cell>
        </row>
        <row r="2712">
          <cell r="A2712">
            <v>3756</v>
          </cell>
          <cell r="B2712" t="str">
            <v xml:space="preserve">LAMPADA DE LUZ MISTA 500 W, BASE E40 (220 V)                                                                                                                                                                                                                                                                                                                                                                                                                                                              </v>
          </cell>
          <cell r="C2712" t="str">
            <v xml:space="preserve">UN    </v>
          </cell>
          <cell r="D2712">
            <v>38.71</v>
          </cell>
        </row>
        <row r="2713">
          <cell r="A2713">
            <v>39377</v>
          </cell>
          <cell r="B2713" t="str">
            <v xml:space="preserve">LAMPADA FLUORESCENTE COMPACTA BRANCA 135 W, BASE E40 (127/220 V)                                                                                                                                                                                                                                                                                                                                                                                                                                          </v>
          </cell>
          <cell r="C2713" t="str">
            <v xml:space="preserve">UN    </v>
          </cell>
          <cell r="D2713">
            <v>114.67</v>
          </cell>
        </row>
        <row r="2714">
          <cell r="A2714">
            <v>38191</v>
          </cell>
          <cell r="B2714" t="str">
            <v xml:space="preserve">LAMPADA FLUORESCENTE COMPACTA 2U BRANCA 15 W, BASE E27 (127/220 V)                                                                                                                                                                                                                                                                                                                                                                                                                                        </v>
          </cell>
          <cell r="C2714" t="str">
            <v xml:space="preserve">UN    </v>
          </cell>
          <cell r="D2714">
            <v>8.5399999999999991</v>
          </cell>
        </row>
        <row r="2715">
          <cell r="A2715">
            <v>39381</v>
          </cell>
          <cell r="B2715" t="str">
            <v xml:space="preserve">LAMPADA FLUORESCENTE COMPACTA 2U/3U BRANCA 9/10 W, BASE E27 (127/220 V)                                                                                                                                                                                                                                                                                                                                                                                                                                   </v>
          </cell>
          <cell r="C2715" t="str">
            <v xml:space="preserve">UN    </v>
          </cell>
          <cell r="D2715">
            <v>7.96</v>
          </cell>
        </row>
        <row r="2716">
          <cell r="A2716">
            <v>38780</v>
          </cell>
          <cell r="B2716" t="str">
            <v xml:space="preserve">LAMPADA FLUORESCENTE COMPACTA 3U BRANCA 20 W, BASE E27 (127/220 V)                                                                                                                                                                                                                                                                                                                                                                                                                                        </v>
          </cell>
          <cell r="C2716" t="str">
            <v xml:space="preserve">UN    </v>
          </cell>
          <cell r="D2716">
            <v>9.74</v>
          </cell>
        </row>
        <row r="2717">
          <cell r="A2717">
            <v>38781</v>
          </cell>
          <cell r="B2717" t="str">
            <v xml:space="preserve">LAMPADA FLUORESCENTE ESPIRAL BRANCA 45 W, BASE E27 (127/220 V)                                                                                                                                                                                                                                                                                                                                                                                                                                            </v>
          </cell>
          <cell r="C2717" t="str">
            <v xml:space="preserve">UN    </v>
          </cell>
          <cell r="D2717">
            <v>32.89</v>
          </cell>
        </row>
        <row r="2718">
          <cell r="A2718">
            <v>38192</v>
          </cell>
          <cell r="B2718" t="str">
            <v xml:space="preserve">LAMPADA FLUORESCENTE ESPIRAL BRANCA 65 W, BASE E27 (127/220 V)                                                                                                                                                                                                                                                                                                                                                                                                                                            </v>
          </cell>
          <cell r="C2718" t="str">
            <v xml:space="preserve">UN    </v>
          </cell>
          <cell r="D2718">
            <v>59.51</v>
          </cell>
        </row>
        <row r="2719">
          <cell r="A2719">
            <v>3753</v>
          </cell>
          <cell r="B2719" t="str">
            <v xml:space="preserve">LAMPADA FLUORESCENTE TUBULAR T10, DE 20 OU 40 W, BIVOLT                                                                                                                                                                                                                                                                                                                                                                                                                                                   </v>
          </cell>
          <cell r="C2719" t="str">
            <v xml:space="preserve">UN    </v>
          </cell>
          <cell r="D2719">
            <v>5.21</v>
          </cell>
        </row>
        <row r="2720">
          <cell r="A2720">
            <v>38782</v>
          </cell>
          <cell r="B2720" t="str">
            <v xml:space="preserve">LAMPADA FLUORESCENTE TUBULAR T5 DE 14 W, BIVOLT                                                                                                                                                                                                                                                                                                                                                                                                                                                           </v>
          </cell>
          <cell r="C2720" t="str">
            <v xml:space="preserve">UN    </v>
          </cell>
          <cell r="D2720">
            <v>6.78</v>
          </cell>
        </row>
        <row r="2721">
          <cell r="A2721">
            <v>38778</v>
          </cell>
          <cell r="B2721" t="str">
            <v xml:space="preserve">LAMPADA FLUORESCENTE TUBULAR T8 DE 16/18 W, BIVOLT                                                                                                                                                                                                                                                                                                                                                                                                                                                        </v>
          </cell>
          <cell r="C2721" t="str">
            <v xml:space="preserve">UN    </v>
          </cell>
          <cell r="D2721">
            <v>5.09</v>
          </cell>
        </row>
        <row r="2722">
          <cell r="A2722">
            <v>38779</v>
          </cell>
          <cell r="B2722" t="str">
            <v xml:space="preserve">LAMPADA FLUORESCENTE TUBULAR T8 DE 32/36 W, BIVOLT                                                                                                                                                                                                                                                                                                                                                                                                                                                        </v>
          </cell>
          <cell r="C2722" t="str">
            <v xml:space="preserve">UN    </v>
          </cell>
          <cell r="D2722">
            <v>5.39</v>
          </cell>
        </row>
        <row r="2723">
          <cell r="A2723">
            <v>39388</v>
          </cell>
          <cell r="B2723" t="str">
            <v xml:space="preserve">LAMPADA LED TIPO DICROICA BIVOLT, LUZ BRANCA, 5 W (BASE GU10)                                                                                                                                                                                                                                                                                                                                                                                                                                             </v>
          </cell>
          <cell r="C2723" t="str">
            <v xml:space="preserve">UN    </v>
          </cell>
          <cell r="D2723">
            <v>8.6199999999999992</v>
          </cell>
        </row>
        <row r="2724">
          <cell r="A2724">
            <v>39387</v>
          </cell>
          <cell r="B2724" t="str">
            <v xml:space="preserve">LAMPADA LED TUBULAR BIVOLT 18/20 W, BASE G13                                                                                                                                                                                                                                                                                                                                                                                                                                                              </v>
          </cell>
          <cell r="C2724" t="str">
            <v xml:space="preserve">UN    </v>
          </cell>
          <cell r="D2724">
            <v>13.44</v>
          </cell>
        </row>
        <row r="2725">
          <cell r="A2725">
            <v>39386</v>
          </cell>
          <cell r="B2725" t="str">
            <v xml:space="preserve">LAMPADA LED TUBULAR BIVOLT 9/10 W, BASE G13                                                                                                                                                                                                                                                                                                                                                                                                                                                               </v>
          </cell>
          <cell r="C2725" t="str">
            <v xml:space="preserve">UN    </v>
          </cell>
          <cell r="D2725">
            <v>9.3699999999999992</v>
          </cell>
        </row>
        <row r="2726">
          <cell r="A2726">
            <v>38194</v>
          </cell>
          <cell r="B2726" t="str">
            <v xml:space="preserve">LAMPADA LED 10 W BIVOLT BRANCA, FORMATO TRADICIONAL (BASE E27)                                                                                                                                                                                                                                                                                                                                                                                                                                            </v>
          </cell>
          <cell r="C2726" t="str">
            <v xml:space="preserve">UN    </v>
          </cell>
          <cell r="D2726">
            <v>7.01</v>
          </cell>
        </row>
        <row r="2727">
          <cell r="A2727">
            <v>38193</v>
          </cell>
          <cell r="B2727" t="str">
            <v xml:space="preserve">LAMPADA LED 6 W BIVOLT BRANCA, FORMATO TRADICIONAL (BASE E27)                                                                                                                                                                                                                                                                                                                                                                                                                                             </v>
          </cell>
          <cell r="C2727" t="str">
            <v xml:space="preserve">UN    </v>
          </cell>
          <cell r="D2727">
            <v>6.09</v>
          </cell>
        </row>
        <row r="2728">
          <cell r="A2728">
            <v>12216</v>
          </cell>
          <cell r="B2728" t="str">
            <v xml:space="preserve">LAMPADA VAPOR DE SODIO OVOIDE 150 W (BASE E40)                                                                                                                                                                                                                                                                                                                                                                                                                                                            </v>
          </cell>
          <cell r="C2728" t="str">
            <v xml:space="preserve">UN    </v>
          </cell>
          <cell r="D2728">
            <v>29.76</v>
          </cell>
        </row>
        <row r="2729">
          <cell r="A2729">
            <v>3757</v>
          </cell>
          <cell r="B2729" t="str">
            <v xml:space="preserve">LAMPADA VAPOR DE SODIO OVOIDE 250 W (BASE E40)                                                                                                                                                                                                                                                                                                                                                                                                                                                            </v>
          </cell>
          <cell r="C2729" t="str">
            <v xml:space="preserve">UN    </v>
          </cell>
          <cell r="D2729">
            <v>34.409999999999997</v>
          </cell>
        </row>
        <row r="2730">
          <cell r="A2730">
            <v>3758</v>
          </cell>
          <cell r="B2730" t="str">
            <v xml:space="preserve">LAMPADA VAPOR DE SODIO OVOIDE 400 W (BASE E40)                                                                                                                                                                                                                                                                                                                                                                                                                                                            </v>
          </cell>
          <cell r="C2730" t="str">
            <v xml:space="preserve">UN    </v>
          </cell>
          <cell r="D2730">
            <v>40.119999999999997</v>
          </cell>
        </row>
        <row r="2731">
          <cell r="A2731">
            <v>12214</v>
          </cell>
          <cell r="B2731" t="str">
            <v xml:space="preserve">LAMPADA VAPOR MERCURIO 125 W (BASE E27)                                                                                                                                                                                                                                                                                                                                                                                                                                                                   </v>
          </cell>
          <cell r="C2731" t="str">
            <v xml:space="preserve">UN    </v>
          </cell>
          <cell r="D2731">
            <v>13.74</v>
          </cell>
        </row>
        <row r="2732">
          <cell r="A2732">
            <v>3749</v>
          </cell>
          <cell r="B2732" t="str">
            <v xml:space="preserve">LAMPADA VAPOR MERCURIO 250 W (BASE E40)                                                                                                                                                                                                                                                                                                                                                                                                                                                                   </v>
          </cell>
          <cell r="C2732" t="str">
            <v xml:space="preserve">UN    </v>
          </cell>
          <cell r="D2732">
            <v>24.49</v>
          </cell>
        </row>
        <row r="2733">
          <cell r="A2733">
            <v>3751</v>
          </cell>
          <cell r="B2733" t="str">
            <v xml:space="preserve">LAMPADA VAPOR MERCURIO 400 W (BASE E40)                                                                                                                                                                                                                                                                                                                                                                                                                                                                   </v>
          </cell>
          <cell r="C2733" t="str">
            <v xml:space="preserve">UN    </v>
          </cell>
          <cell r="D2733">
            <v>33.42</v>
          </cell>
        </row>
        <row r="2734">
          <cell r="A2734">
            <v>39376</v>
          </cell>
          <cell r="B2734" t="str">
            <v xml:space="preserve">LAMPADA VAPOR METALICO OVOIDE 150 W, BASE E27/E40                                                                                                                                                                                                                                                                                                                                                                                                                                                         </v>
          </cell>
          <cell r="C2734" t="str">
            <v xml:space="preserve">UN    </v>
          </cell>
          <cell r="D2734">
            <v>28.17</v>
          </cell>
        </row>
        <row r="2735">
          <cell r="A2735">
            <v>3752</v>
          </cell>
          <cell r="B2735" t="str">
            <v xml:space="preserve">LAMPADA VAPOR METALICO TUBULAR 400 W (BASE E40)                                                                                                                                                                                                                                                                                                                                                                                                                                                           </v>
          </cell>
          <cell r="C2735" t="str">
            <v xml:space="preserve">UN    </v>
          </cell>
          <cell r="D2735">
            <v>55.13</v>
          </cell>
        </row>
        <row r="2736">
          <cell r="A2736">
            <v>746</v>
          </cell>
          <cell r="B2736" t="str">
            <v xml:space="preserve">LAVADORA DE ALTA PRESSAO (LAVA - JATO) PARA AGUA FRIA, PRESSAO DE OPERACAO ENTRE 1400 E 1900 LIB/POL2, VAZAO MAXIMA ENTRE  400 E 700 L/H, POTENCIA DE OPERACAO ENTRE 2,50 E 3,00 CV                                                                                                                                                                                                                                                                                                                       </v>
          </cell>
          <cell r="C2736" t="str">
            <v xml:space="preserve">UN    </v>
          </cell>
          <cell r="D2736">
            <v>4050</v>
          </cell>
        </row>
        <row r="2737">
          <cell r="A2737">
            <v>20269</v>
          </cell>
          <cell r="B2737" t="str">
            <v xml:space="preserve">LAVATORIO / CUBA DE EMBUTIR, OVAL, DE LOUCA BRANCA, SEM LADRAO, DIMENSOES *50 X 35* CM (L X C)                                                                                                                                                                                                                                                                                                                                                                                                            </v>
          </cell>
          <cell r="C2737" t="str">
            <v xml:space="preserve">UN    </v>
          </cell>
          <cell r="D2737">
            <v>93.36</v>
          </cell>
        </row>
        <row r="2738">
          <cell r="A2738">
            <v>20270</v>
          </cell>
          <cell r="B2738" t="str">
            <v xml:space="preserve">LAVATORIO / CUBA DE EMBUTIR, OVAL, DE LOUCA COLORIDA, SEM LADRAO, DIMENSOES *50 X 35* CM (L X C)                                                                                                                                                                                                                                                                                                                                                                                                          </v>
          </cell>
          <cell r="C2738" t="str">
            <v xml:space="preserve">UN    </v>
          </cell>
          <cell r="D2738">
            <v>103.16</v>
          </cell>
        </row>
        <row r="2739">
          <cell r="A2739">
            <v>11696</v>
          </cell>
          <cell r="B2739" t="str">
            <v xml:space="preserve">LAVATORIO / CUBA DE SOBREPOR, OVAL PEQUENA, DE LOUCA BRANCA, SEM LADRAO, DIMENSOES *44 X 31* CM (L X C)                                                                                                                                                                                                                                                                                                                                                                                                   </v>
          </cell>
          <cell r="C2739" t="str">
            <v xml:space="preserve">UN    </v>
          </cell>
          <cell r="D2739">
            <v>165.14</v>
          </cell>
        </row>
        <row r="2740">
          <cell r="A2740">
            <v>10427</v>
          </cell>
          <cell r="B2740" t="str">
            <v xml:space="preserve">LAVATORIO / CUBA DE SOBREPOR, RETANGULAR, DE LOUCA BRANCA, COM LADRAO, DIMENSOES *52 X 45* CM (L X C)                                                                                                                                                                                                                                                                                                                                                                                                     </v>
          </cell>
          <cell r="C2740" t="str">
            <v xml:space="preserve">UN    </v>
          </cell>
          <cell r="D2740">
            <v>462.13</v>
          </cell>
        </row>
        <row r="2741">
          <cell r="A2741">
            <v>10428</v>
          </cell>
          <cell r="B2741" t="str">
            <v xml:space="preserve">LAVATORIO / CUBA DE SOBREPOR, RETANGULAR, DE LOUCA COLORIDA, COM LADRAO, DIMENSOES *52 X 45* CM (L X C)                                                                                                                                                                                                                                                                                                                                                                                                   </v>
          </cell>
          <cell r="C2741" t="str">
            <v xml:space="preserve">UN    </v>
          </cell>
          <cell r="D2741">
            <v>476.14</v>
          </cell>
        </row>
        <row r="2742">
          <cell r="A2742">
            <v>36521</v>
          </cell>
          <cell r="B2742" t="str">
            <v xml:space="preserve">LAVATORIO DE CANTO DE LOUCA BRANCA, SUSPENSO (SEM COLUNA), DIMENSOES *40 X 30* CM (L X C)                                                                                                                                                                                                                                                                                                                                                                                                                 </v>
          </cell>
          <cell r="C2742" t="str">
            <v xml:space="preserve">UN    </v>
          </cell>
          <cell r="D2742">
            <v>148.56</v>
          </cell>
        </row>
        <row r="2743">
          <cell r="A2743">
            <v>36794</v>
          </cell>
          <cell r="B2743" t="str">
            <v xml:space="preserve">LAVATORIO DE LOUCA BRANCA, COM COLUNA, DIMENSOES *44 X 35* CM (L X C)                                                                                                                                                                                                                                                                                                                                                                                                                                     </v>
          </cell>
          <cell r="C2743" t="str">
            <v xml:space="preserve">UN    </v>
          </cell>
          <cell r="D2743">
            <v>158.15</v>
          </cell>
        </row>
        <row r="2744">
          <cell r="A2744">
            <v>10426</v>
          </cell>
          <cell r="B2744" t="str">
            <v xml:space="preserve">LAVATORIO DE LOUCA BRANCA, COM COLUNA, DIMENSOES *54 X 44* CM (L X C)                                                                                                                                                                                                                                                                                                                                                                                                                                     </v>
          </cell>
          <cell r="C2744" t="str">
            <v xml:space="preserve">UN    </v>
          </cell>
          <cell r="D2744">
            <v>177.1</v>
          </cell>
        </row>
        <row r="2745">
          <cell r="A2745">
            <v>10425</v>
          </cell>
          <cell r="B2745" t="str">
            <v xml:space="preserve">LAVATORIO DE LOUCA BRANCA, SUSPENSO (SEM COLUNA), DIMENSOES *40 X 30* CM                                                                                                                                                                                                                                                                                                                                                                                                                                  </v>
          </cell>
          <cell r="C2745" t="str">
            <v xml:space="preserve">UN    </v>
          </cell>
          <cell r="D2745">
            <v>89.84</v>
          </cell>
        </row>
        <row r="2746">
          <cell r="A2746">
            <v>10431</v>
          </cell>
          <cell r="B2746" t="str">
            <v xml:space="preserve">LAVATORIO DE LOUCA COLORIDA, COM COLUNA, DIMENSOES *54 X 44* CM (L X C)                                                                                                                                                                                                                                                                                                                                                                                                                                   </v>
          </cell>
          <cell r="C2746" t="str">
            <v xml:space="preserve">UN    </v>
          </cell>
          <cell r="D2746">
            <v>307.60000000000002</v>
          </cell>
        </row>
        <row r="2747">
          <cell r="A2747">
            <v>10429</v>
          </cell>
          <cell r="B2747" t="str">
            <v xml:space="preserve">LAVATORIO DE LOUCA COLORIDA, SUSPENSO (SEM COLUNA), DIMENSOES *40 X 30* CM (L X C)                                                                                                                                                                                                                                                                                                                                                                                                                        </v>
          </cell>
          <cell r="C2747" t="str">
            <v xml:space="preserve">UN    </v>
          </cell>
          <cell r="D2747">
            <v>151.74</v>
          </cell>
        </row>
        <row r="2748">
          <cell r="A2748">
            <v>2354</v>
          </cell>
          <cell r="B2748" t="str">
            <v xml:space="preserve">LEITURISTA OU CADASTRISTA DE REDES DE AGUA E ESGOTO (HORISTA)                                                                                                                                                                                                                                                                                                                                                                                                                                             </v>
          </cell>
          <cell r="C2748" t="str">
            <v xml:space="preserve">H     </v>
          </cell>
          <cell r="D2748">
            <v>13.72</v>
          </cell>
        </row>
        <row r="2749">
          <cell r="A2749">
            <v>40932</v>
          </cell>
          <cell r="B2749" t="str">
            <v xml:space="preserve">LEITURISTA OU CADASTRISTA DE REDES DE AGUA E ESGOTO (MENSALISTA)                                                                                                                                                                                                                                                                                                                                                                                                                                          </v>
          </cell>
          <cell r="C2749" t="str">
            <v xml:space="preserve">MES   </v>
          </cell>
          <cell r="D2749">
            <v>2426.0700000000002</v>
          </cell>
        </row>
        <row r="2750">
          <cell r="A2750">
            <v>10853</v>
          </cell>
          <cell r="B2750" t="str">
            <v xml:space="preserve">LETRA ACO INOX (AISI 304), CHAPA NUM. 22, RECORTADO, H= 20 CM (SEM RELEVO)                                                                                                                                                                                                                                                                                                                                                                                                                                </v>
          </cell>
          <cell r="C2750" t="str">
            <v xml:space="preserve">UN    </v>
          </cell>
          <cell r="D2750">
            <v>112.6</v>
          </cell>
        </row>
        <row r="2751">
          <cell r="A2751">
            <v>5093</v>
          </cell>
          <cell r="B2751" t="str">
            <v xml:space="preserve">LEVANTADOR DE JANELA GUILHOTINA, EM LATAO CROMADO                                                                                                                                                                                                                                                                                                                                                                                                                                                         </v>
          </cell>
          <cell r="C2751" t="str">
            <v xml:space="preserve">PAR   </v>
          </cell>
          <cell r="D2751">
            <v>19.54</v>
          </cell>
        </row>
        <row r="2752">
          <cell r="A2752">
            <v>44331</v>
          </cell>
          <cell r="B2752" t="str">
            <v xml:space="preserve">LIMPA VIDROS COM PULVERIZADOR                                                                                                                                                                                                                                                                                                                                                                                                                                                                             </v>
          </cell>
          <cell r="C2752" t="str">
            <v xml:space="preserve">L     </v>
          </cell>
          <cell r="D2752">
            <v>38.869999999999997</v>
          </cell>
        </row>
        <row r="2753">
          <cell r="A2753">
            <v>37768</v>
          </cell>
          <cell r="B2753" t="str">
            <v xml:space="preserve">LIMPADORA A SUCCAO, TANQUE 12000 L, BASCULAMENTO HIDRAULICO, BOMBA 12 M3/MIN 95% VACUO (INCLUI MONTAGEM, NAO INCLUI CAMINHAO)                                                                                                                                                                                                                                                                                                                                                                             </v>
          </cell>
          <cell r="C2753" t="str">
            <v xml:space="preserve">UN    </v>
          </cell>
          <cell r="D2753">
            <v>255000</v>
          </cell>
        </row>
        <row r="2754">
          <cell r="A2754">
            <v>37773</v>
          </cell>
          <cell r="B2754" t="str">
            <v xml:space="preserve">LIMPADORA DE SUCCAO TANQUE 7000 L, BOMBA 12 M3/MIN 95% VACUO (INCLUI MONTAGEM, NAO INCLUI CAMINHAO)                                                                                                                                                                                                                                                                                                                                                                                                       </v>
          </cell>
          <cell r="C2754" t="str">
            <v xml:space="preserve">UN    </v>
          </cell>
          <cell r="D2754">
            <v>216537.99</v>
          </cell>
        </row>
        <row r="2755">
          <cell r="A2755">
            <v>37769</v>
          </cell>
          <cell r="B2755" t="str">
            <v xml:space="preserve">LIMPADORA DE SUCCAO, TANQUE 11000 L, BOMBA 340 M3/MIN (INCLUI MONTAGEM, NAO INCLUI CAMINHAO)                                                                                                                                                                                                                                                                                                                                                                                                              </v>
          </cell>
          <cell r="C2755" t="str">
            <v xml:space="preserve">UN    </v>
          </cell>
          <cell r="D2755">
            <v>362511.87</v>
          </cell>
        </row>
        <row r="2756">
          <cell r="A2756">
            <v>37770</v>
          </cell>
          <cell r="B2756" t="str">
            <v xml:space="preserve">LIMPADORA DE SUCCAO, TANQUE 5500 L, BOMBA 60M3/MIN, VACUO 500 MBAR (INCLUI MONTAGEM, NAO INCLUI CAMINHAO)                                                                                                                                                                                                                                                                                                                                                                                                 </v>
          </cell>
          <cell r="C2756" t="str">
            <v xml:space="preserve">UN    </v>
          </cell>
          <cell r="D2756">
            <v>615240.48</v>
          </cell>
        </row>
        <row r="2757">
          <cell r="A2757">
            <v>38382</v>
          </cell>
          <cell r="B2757" t="str">
            <v xml:space="preserve">LINHA DE PEDREIRO LISA 100 M                                                                                                                                                                                                                                                                                                                                                                                                                                                                              </v>
          </cell>
          <cell r="C2757" t="str">
            <v xml:space="preserve">UN    </v>
          </cell>
          <cell r="D2757">
            <v>13.92</v>
          </cell>
        </row>
        <row r="2758">
          <cell r="A2758">
            <v>38383</v>
          </cell>
          <cell r="B2758" t="str">
            <v xml:space="preserve">LIXA D'AGUA EM FOLHA, GRAO 100                                                                                                                                                                                                                                                                                                                                                                                                                                                                            </v>
          </cell>
          <cell r="C2758" t="str">
            <v xml:space="preserve">UN    </v>
          </cell>
          <cell r="D2758">
            <v>2.6</v>
          </cell>
        </row>
        <row r="2759">
          <cell r="A2759">
            <v>3768</v>
          </cell>
          <cell r="B2759" t="str">
            <v xml:space="preserve">LIXA EM FOLHA PARA FERRO, NUMERO 150                                                                                                                                                                                                                                                                                                                                                                                                                                                                      </v>
          </cell>
          <cell r="C2759" t="str">
            <v xml:space="preserve">UN    </v>
          </cell>
          <cell r="D2759">
            <v>3.96</v>
          </cell>
        </row>
        <row r="2760">
          <cell r="A2760">
            <v>3767</v>
          </cell>
          <cell r="B2760" t="str">
            <v xml:space="preserve">LIXA EM FOLHA PARA PAREDE OU MADEIRA, NUMERO 120, COR VERMELHA                                                                                                                                                                                                                                                                                                                                                                                                                                            </v>
          </cell>
          <cell r="C2760" t="str">
            <v xml:space="preserve">UN    </v>
          </cell>
          <cell r="D2760">
            <v>1.32</v>
          </cell>
        </row>
        <row r="2761">
          <cell r="A2761">
            <v>13192</v>
          </cell>
          <cell r="B2761" t="str">
            <v xml:space="preserve">LIXADEIRA ELETRICA ANGULAR PARA CONCRETO, POTENCIA 1.400 W, PRATO DIAMANTADO DE 5''                                                                                                                                                                                                                                                                                                                                                                                                                       </v>
          </cell>
          <cell r="C2761" t="str">
            <v xml:space="preserve">UN    </v>
          </cell>
          <cell r="D2761">
            <v>6639.07</v>
          </cell>
        </row>
        <row r="2762">
          <cell r="A2762">
            <v>38413</v>
          </cell>
          <cell r="B2762" t="str">
            <v xml:space="preserve">LIXADEIRA ELETRICA ANGULAR, PARA DISCO DE 7 " (180 MM), POTENCIA DE 2.200 W, *5.000* RPM, 220 V                                                                                                                                                                                                                                                                                                                                                                                                           </v>
          </cell>
          <cell r="C2762" t="str">
            <v xml:space="preserve">UN    </v>
          </cell>
          <cell r="D2762">
            <v>1098</v>
          </cell>
        </row>
        <row r="2763">
          <cell r="A2763">
            <v>42440</v>
          </cell>
          <cell r="B2763" t="str">
            <v xml:space="preserve">LIXEIRA DUPLA, COM CAPACIDADE VOLUMETRICA DE 60L*, FABRICADA EM TUBO DE ACO CARBONO, CESTOS EM CHAPA DE ACO E PINTURA NO PROCESSO ELETROSTATICO - PARA ACADEMIA AO AR LIVRE / ACADEMIA DA TERCEIRA IDADE - ATI                                                                                                                                                                                                                                                                                            </v>
          </cell>
          <cell r="C2763" t="str">
            <v xml:space="preserve">UN    </v>
          </cell>
          <cell r="D2763">
            <v>1213.5999999999999</v>
          </cell>
        </row>
        <row r="2764">
          <cell r="A2764">
            <v>20193</v>
          </cell>
          <cell r="B2764" t="str">
            <v xml:space="preserve">LOCACAO DE ANDAIME METALICO TIPO FACHADEIRO, LARGURA DE 1,20 M, ALTURA POR PECA DE 2,0 M, INCLUINDO SAPATAS E ITENS NECESSARIOS A INSTALACAO                                                                                                                                                                                                                                                                                                                                                              </v>
          </cell>
          <cell r="C2764" t="str">
            <v>M2XMES</v>
          </cell>
          <cell r="D2764">
            <v>7.06</v>
          </cell>
        </row>
        <row r="2765">
          <cell r="A2765">
            <v>10527</v>
          </cell>
          <cell r="B2765" t="str">
            <v xml:space="preserve">LOCACAO DE ANDAIME METALICO TUBULAR DE ENCAIXE, TIPO DE TORRE, COM LARGURA DE 1 ATE 1,5 M E ALTURA DE *1,00* M (INCLUSO SAPATAS FIXAS OU RODIZIOS)                                                                                                                                                                                                                                                                                                                                                        </v>
          </cell>
          <cell r="C2765" t="str">
            <v xml:space="preserve">MXMES </v>
          </cell>
          <cell r="D2765">
            <v>21.2</v>
          </cell>
        </row>
        <row r="2766">
          <cell r="A2766">
            <v>41805</v>
          </cell>
          <cell r="B2766" t="str">
            <v xml:space="preserve">LOCACAO DE ANDAIME SUSPENSO OU BALANCIM MANUAL, CAPACIDADE DE CARGA TOTAL DE APROXIMADAMENTE 250 KG/M2, PLATAFORMA DE 1,50 M X 0,80 M (C X L), CABO DE 45 M                                                                                                                                                                                                                                                                                                                                               </v>
          </cell>
          <cell r="C2766" t="str">
            <v xml:space="preserve">MES   </v>
          </cell>
          <cell r="D2766">
            <v>568.14</v>
          </cell>
        </row>
        <row r="2767">
          <cell r="A2767">
            <v>40271</v>
          </cell>
          <cell r="B2767" t="str">
            <v xml:space="preserve">LOCACAO DE APRUMADOR METALICO DE PILAR, COM ALTURA E ANGULO REGULAVEIS, EXTENSAO DE *1,50* A *2,80* M                                                                                                                                                                                                                                                                                                                                                                                                     </v>
          </cell>
          <cell r="C2767" t="str">
            <v xml:space="preserve">MES   </v>
          </cell>
          <cell r="D2767">
            <v>13.78</v>
          </cell>
        </row>
        <row r="2768">
          <cell r="A2768">
            <v>40287</v>
          </cell>
          <cell r="B2768" t="str">
            <v xml:space="preserve">LOCACAO DE BARRA DE ANCORAGEM DE 0,80 A 1,20 M DE EXTENSAO, COM ROSCA DE 5/8", INCLUINDO PORCA E FLANGE                                                                                                                                                                                                                                                                                                                                                                                                   </v>
          </cell>
          <cell r="C2768" t="str">
            <v xml:space="preserve">MES   </v>
          </cell>
          <cell r="D2768">
            <v>5.3</v>
          </cell>
        </row>
        <row r="2769">
          <cell r="A2769">
            <v>4084</v>
          </cell>
          <cell r="B2769" t="str">
            <v xml:space="preserve">LOCACAO DE BOMBA SUBMERSIVEL PARA DRENAGEM E ESGOTAMENTO, MOTOR ELETRICO TRIFASICO, POTENCIA DE 1 CV, DIAMETRO DE RECALQUE DE 2". FAIXA DE OPERACAO Q=25 M3/H (+ OU - 1 M3/H) E AMT=2 M, Q=12 M3/H (+ OU - 2 M3/H) E AMT = 12 M (+ OU - 2 M)                                                                                                                                                                                                                                                              </v>
          </cell>
          <cell r="C2769" t="str">
            <v xml:space="preserve">H     </v>
          </cell>
          <cell r="D2769">
            <v>2.0299999999999998</v>
          </cell>
        </row>
        <row r="2770">
          <cell r="A2770">
            <v>743</v>
          </cell>
          <cell r="B2770" t="str">
            <v xml:space="preserve">LOCACAO DE BOMBA SUBMERSIVEL PARA DRENAGEM E ESGOTAMENTO, MOTOR ELETRICO TRIFASICO, POTENCIA DE 2 CV, DIAMETRO DE RECALQUE DE 2", FAIXA DE OPERACAO Q=35 M3/H (+ OU - 3 M3/H) E AMT=2 M, Q=13 M3/H (+ OU - 3 M3/H) E AMT = 17 M (+ OU - 3 M)                                                                                                                                                                                                                                                              </v>
          </cell>
          <cell r="C2770" t="str">
            <v xml:space="preserve">H     </v>
          </cell>
          <cell r="D2770">
            <v>2.0299999999999998</v>
          </cell>
        </row>
        <row r="2771">
          <cell r="A2771">
            <v>40293</v>
          </cell>
          <cell r="B2771" t="str">
            <v xml:space="preserve">LOCACAO DE BOMBA SUBMERSIVEL PARA DRENAGEM E ESGOTAMENTO, MOTOR ELETRICO TRIFASICO, POTENCIA DE 2 CV, DIAMETRO DE RECALQUE DE 3". FAIXA DE OPERACAO Q=70 M3/H (+ OU - 2 M3/H) E AMT=2 M, Q=9,5 M3/H (+ OU - 3,5 M3/H) E AMT = 10 M (+ OU - 2 M)                                                                                                                                                                                                                                                           </v>
          </cell>
          <cell r="C2771" t="str">
            <v xml:space="preserve">H     </v>
          </cell>
          <cell r="D2771">
            <v>2.4300000000000002</v>
          </cell>
        </row>
        <row r="2772">
          <cell r="A2772">
            <v>40294</v>
          </cell>
          <cell r="B2772" t="str">
            <v xml:space="preserve">LOCACAO DE BOMBA SUBMERSIVEL PARA DRENAGEM E ESGOTAMENTO, MOTOR ELETRICO TRIFASICO, POTENCIA DE 3 CV, DIAMETRO DE RECALQUE DE 2", FAIXA DE OPERACAO Q=84 M3/H (+ OU - 2,5 M3/H) E AMT=2 M, Q=9,1 M3/H (+ OU - 2 M3/H) E AMT = 12 M (+ OU - 2 M)                                                                                                                                                                                                                                                           </v>
          </cell>
          <cell r="C2772" t="str">
            <v xml:space="preserve">H     </v>
          </cell>
          <cell r="D2772">
            <v>2.0299999999999998</v>
          </cell>
        </row>
        <row r="2773">
          <cell r="A2773">
            <v>4085</v>
          </cell>
          <cell r="B2773" t="str">
            <v xml:space="preserve">LOCACAO DE BOMBA SUBMERSIVEL PARA DRENAGEM E ESGOTAMENTO, MOTOR ELETRICO TRIFASICO, POTENCIA DE 4 CV, DIAMETRO DE RECALQUE DE 3". FAIXA DE OPERACAO Q=60 M3/H (+ OU - 1 M3/H) E AMT=2 M, Q=11 M3/H (+ OU - 1 M3/H) E AMT = 23 M (+ OU - 1 M)                                                                                                                                                                                                                                                              </v>
          </cell>
          <cell r="C2773" t="str">
            <v xml:space="preserve">H     </v>
          </cell>
          <cell r="D2773">
            <v>2.84</v>
          </cell>
        </row>
        <row r="2774">
          <cell r="A2774">
            <v>10779</v>
          </cell>
          <cell r="B2774" t="str">
            <v xml:space="preserve">LOCACAO DE CONTAINER 2,30 X 4,30 M, ALT. 2,50 M, P/ SANITARIO, C/ 5 BACIAS, 1 LAVATORIO E 4 MICTORIOS (NAO INCLUI MOBILIZACAO/DESMOBILIZACAO)                                                                                                                                                                                                                                                                                                                                                             </v>
          </cell>
          <cell r="C2774" t="str">
            <v xml:space="preserve">MES   </v>
          </cell>
          <cell r="D2774">
            <v>1037.5</v>
          </cell>
        </row>
        <row r="2775">
          <cell r="A2775">
            <v>10777</v>
          </cell>
          <cell r="B2775" t="str">
            <v xml:space="preserve">LOCACAO DE CONTAINER 2,30 X 4,30 M, ALT. 2,50 M, PARA SANITARIO, COM 3 BACIAS, 4 CHUVEIROS, 1 LAVATORIO E 1 MICTORIO (NAO INCLUI MOBILIZACAO/DESMOBILIZACAO)                                                                                                                                                                                                                                                                                                                                              </v>
          </cell>
          <cell r="C2775" t="str">
            <v xml:space="preserve">MES   </v>
          </cell>
          <cell r="D2775">
            <v>942.39</v>
          </cell>
        </row>
        <row r="2776">
          <cell r="A2776">
            <v>10775</v>
          </cell>
          <cell r="B2776" t="str">
            <v xml:space="preserve">LOCACAO DE CONTAINER 2,30 X 6,00 M, ALT. 2,50 M, COM 1 SANITARIO, PARA ESCRITORIO, COMPLETO, SEM DIVISORIAS INTERNAS (NAO INCLUI MOBILIZACAO/DESMOBILIZACAO)                                                                                                                                                                                                                                                                                                                                              </v>
          </cell>
          <cell r="C2776" t="str">
            <v xml:space="preserve">MES   </v>
          </cell>
          <cell r="D2776">
            <v>830</v>
          </cell>
        </row>
        <row r="2777">
          <cell r="A2777">
            <v>10776</v>
          </cell>
          <cell r="B2777" t="str">
            <v xml:space="preserve">LOCACAO DE CONTAINER 2,30 X 6,00 M, ALT. 2,50 M, PARA ESCRITORIO, SEM DIVISORIAS INTERNAS E SEM SANITARIO (NAO INCLUI MOBILIZACAO/DESMOBILIZACAO)                                                                                                                                                                                                                                                                                                                                                         </v>
          </cell>
          <cell r="C2777" t="str">
            <v xml:space="preserve">MES   </v>
          </cell>
          <cell r="D2777">
            <v>648.42999999999995</v>
          </cell>
        </row>
        <row r="2778">
          <cell r="A2778">
            <v>10778</v>
          </cell>
          <cell r="B2778" t="str">
            <v xml:space="preserve">LOCACAO DE CONTAINER 2,30 X 6,00 M, ALT. 2,50 M, PARA SANITARIO, COM 4 BACIAS, 8 CHUVEIROS,1 LAVATORIO E 1 MICTORIO (NAO INCLUI MOBILIZACAO/DESMOBILIZACAO)                                                                                                                                                                                                                                                                                                                                               </v>
          </cell>
          <cell r="C2778" t="str">
            <v xml:space="preserve">MES   </v>
          </cell>
          <cell r="D2778">
            <v>1037.5</v>
          </cell>
        </row>
        <row r="2779">
          <cell r="A2779">
            <v>40339</v>
          </cell>
          <cell r="B2779" t="str">
            <v xml:space="preserve">LOCACAO DE CRUZETA PARA ESCORA METALICA                                                                                                                                                                                                                                                                                                                                                                                                                                                                   </v>
          </cell>
          <cell r="C2779" t="str">
            <v xml:space="preserve">MES   </v>
          </cell>
          <cell r="D2779">
            <v>5.3</v>
          </cell>
        </row>
        <row r="2780">
          <cell r="A2780">
            <v>10749</v>
          </cell>
          <cell r="B2780" t="str">
            <v xml:space="preserve">LOCACAO DE ESCORA METALICA TELESCOPICA, COM ALTURA REGULAVEL DE *1,80* A *3,20* M, COM CAPACIDADE DE CARGA DE NO MINIMO 1000 KGF (10 KN), INCLUSO TRIPE E FORCADO                                                                                                                                                                                                                                                                                                                                         </v>
          </cell>
          <cell r="C2780" t="str">
            <v xml:space="preserve">MES   </v>
          </cell>
          <cell r="D2780">
            <v>9.7100000000000009</v>
          </cell>
        </row>
        <row r="2781">
          <cell r="A2781">
            <v>40290</v>
          </cell>
          <cell r="B2781" t="str">
            <v xml:space="preserve">LOCACAO DE FORMA PLASTICA PARA LAJE NERVURADA, DIMENSOES *60* X *60* X *16* CM                                                                                                                                                                                                                                                                                                                                                                                                                            </v>
          </cell>
          <cell r="C2781" t="str">
            <v xml:space="preserve">MES   </v>
          </cell>
          <cell r="D2781">
            <v>13.99</v>
          </cell>
        </row>
        <row r="2782">
          <cell r="A2782">
            <v>3346</v>
          </cell>
          <cell r="B2782" t="str">
            <v xml:space="preserve">LOCACAO DE GRUPO GERADOR *80 A 125* KVA, MOTOR DIESEL, REBOCAVEL, ACIONAMENTO MANUAL                                                                                                                                                                                                                                                                                                                                                                                                                      </v>
          </cell>
          <cell r="C2782" t="str">
            <v xml:space="preserve">H     </v>
          </cell>
          <cell r="D2782">
            <v>15.75</v>
          </cell>
        </row>
        <row r="2783">
          <cell r="A2783">
            <v>3348</v>
          </cell>
          <cell r="B2783" t="str">
            <v xml:space="preserve">LOCACAO DE GRUPO GERADOR ACIMA DE * 125 ATE 180* KVA, MOTOR DIESEL, REBOCAVEL, ACIONAMENTO MANUAL                                                                                                                                                                                                                                                                                                                                                                                                         </v>
          </cell>
          <cell r="C2783" t="str">
            <v xml:space="preserve">H     </v>
          </cell>
          <cell r="D2783">
            <v>18.84</v>
          </cell>
        </row>
        <row r="2784">
          <cell r="A2784">
            <v>39833</v>
          </cell>
          <cell r="B2784" t="str">
            <v xml:space="preserve">LOCACAO DE GRUPO GERADOR DE *260* KVA, DIESEL REBOCAVEL, ACIONAMENTO MANUAL                                                                                                                                                                                                                                                                                                                                                                                                                               </v>
          </cell>
          <cell r="C2784" t="str">
            <v xml:space="preserve">H     </v>
          </cell>
          <cell r="D2784">
            <v>25.81</v>
          </cell>
        </row>
        <row r="2785">
          <cell r="A2785">
            <v>7252</v>
          </cell>
          <cell r="B2785" t="str">
            <v xml:space="preserve">LOCACAO DE NIVEL OPTICO, COM PRECISAO DE 0,7 MM, AUMENTO DE 32X                                                                                                                                                                                                                                                                                                                                                                                                                                           </v>
          </cell>
          <cell r="C2785" t="str">
            <v xml:space="preserve">H     </v>
          </cell>
          <cell r="D2785">
            <v>2.25</v>
          </cell>
        </row>
        <row r="2786">
          <cell r="A2786">
            <v>7247</v>
          </cell>
          <cell r="B2786" t="str">
            <v xml:space="preserve">LOCACAO DE TEODOLITO ELETRONICO, PRECISAO ANGULAR DE 5 A 7 SEGUNDOS, INCLUINDO TRIPE                                                                                                                                                                                                                                                                                                                                                                                                                      </v>
          </cell>
          <cell r="C2786" t="str">
            <v xml:space="preserve">H     </v>
          </cell>
          <cell r="D2786">
            <v>2.25</v>
          </cell>
        </row>
        <row r="2787">
          <cell r="A2787">
            <v>40291</v>
          </cell>
          <cell r="B2787" t="str">
            <v xml:space="preserve">LOCACAO DE TORRE METALICA COMPLETA PARA UMA CARGA DE 8 TF (80 KN)  E PE DIREITO DE 6 M, INCLUINDO MODULOS , DIAGONAIS, SAPATAS E FORCADOS                                                                                                                                                                                                                                                                                                                                                                 </v>
          </cell>
          <cell r="C2787" t="str">
            <v xml:space="preserve">MES   </v>
          </cell>
          <cell r="D2787">
            <v>739.55</v>
          </cell>
        </row>
        <row r="2788">
          <cell r="A2788">
            <v>40275</v>
          </cell>
          <cell r="B2788" t="str">
            <v xml:space="preserve">LOCACAO DE VIGA SANDUICHE METALICA VAZADA PARA TRAVAMENTO DE PILARES, ALTURA DE *8* CM, LARGURA DE *6* CM E EXTENSAO DE 2 M                                                                                                                                                                                                                                                                                                                                                                               </v>
          </cell>
          <cell r="C2788" t="str">
            <v xml:space="preserve">MES   </v>
          </cell>
          <cell r="D2788">
            <v>21.2</v>
          </cell>
        </row>
        <row r="2789">
          <cell r="A2789">
            <v>42408</v>
          </cell>
          <cell r="B2789" t="str">
            <v xml:space="preserve">LONA PLASTICA EXTRA FORTE PRETA, E = 200 MICRA                                                                                                                                                                                                                                                                                                                                                                                                                                                            </v>
          </cell>
          <cell r="C2789" t="str">
            <v xml:space="preserve">M2    </v>
          </cell>
          <cell r="D2789">
            <v>1.37</v>
          </cell>
        </row>
        <row r="2790">
          <cell r="A2790">
            <v>3777</v>
          </cell>
          <cell r="B2790" t="str">
            <v xml:space="preserve">LONA PLASTICA PESADA PRETA, E = 150 MICRA                                                                                                                                                                                                                                                                                                                                                                                                                                                                 </v>
          </cell>
          <cell r="C2790" t="str">
            <v xml:space="preserve">M2    </v>
          </cell>
          <cell r="D2790">
            <v>0.99</v>
          </cell>
        </row>
        <row r="2791">
          <cell r="A2791">
            <v>3798</v>
          </cell>
          <cell r="B2791" t="str">
            <v xml:space="preserve">LUMINARIA ABERTA P/ ILUMINACAO PUBLICA, TIPO X-57 PETERCO OU EQUIV                                                                                                                                                                                                                                                                                                                                                                                                                                        </v>
          </cell>
          <cell r="C2791" t="str">
            <v xml:space="preserve">UN    </v>
          </cell>
          <cell r="D2791">
            <v>127.58</v>
          </cell>
        </row>
        <row r="2792">
          <cell r="A2792">
            <v>38769</v>
          </cell>
          <cell r="B2792" t="str">
            <v xml:space="preserve">LUMINARIA ARANDELA TIPO MEIA-LUA COM VIDRO FOSCO *30 X 15* CM, PARA 1 LAMPADA, BASE E27, POTENCIA MAXIMA 40/60 W (NAO INCLUI LAMPADA)                                                                                                                                                                                                                                                                                                                                                                     </v>
          </cell>
          <cell r="C2792" t="str">
            <v xml:space="preserve">UN    </v>
          </cell>
          <cell r="D2792">
            <v>99.63</v>
          </cell>
        </row>
        <row r="2793">
          <cell r="A2793">
            <v>39510</v>
          </cell>
          <cell r="B2793" t="str">
            <v xml:space="preserve">LUMINARIA DE EMBUTIR EM CHAPA DE ACO PARA 2 LAMPADAS FLUORESCENTES DE 14 W COM REFLETOR E ALETAS EM ALUMINIO, COMPLETA (INCLUI REATOR E LAMPADAS)                                                                                                                                                                                                                                                                                                                                                         </v>
          </cell>
          <cell r="C2793" t="str">
            <v xml:space="preserve">UN    </v>
          </cell>
          <cell r="D2793">
            <v>403.23</v>
          </cell>
        </row>
        <row r="2794">
          <cell r="A2794">
            <v>38776</v>
          </cell>
          <cell r="B2794" t="str">
            <v xml:space="preserve">LUMINARIA DE EMBUTIR EM CHAPA DE ACO PARA 4 LAMPADAS FLUORESCENTES DE 14 W *60 X 60 CM* ALETADA (NAO INCLUI REATOR E LAMPADAS)                                                                                                                                                                                                                                                                                                                                                                            </v>
          </cell>
          <cell r="C2794" t="str">
            <v xml:space="preserve">UN    </v>
          </cell>
          <cell r="D2794">
            <v>427.94</v>
          </cell>
        </row>
        <row r="2795">
          <cell r="A2795">
            <v>38774</v>
          </cell>
          <cell r="B2795" t="str">
            <v xml:space="preserve">LUMINARIA DE EMERGENCIA 30 LEDS, POTENCIA 2 W, BATERIA DE LITIO, AUTONOMIA DE 6 HORAS                                                                                                                                                                                                                                                                                                                                                                                                                     </v>
          </cell>
          <cell r="C2795" t="str">
            <v xml:space="preserve">UN    </v>
          </cell>
          <cell r="D2795">
            <v>17.61</v>
          </cell>
        </row>
        <row r="2796">
          <cell r="A2796">
            <v>42247</v>
          </cell>
          <cell r="B2796" t="str">
            <v xml:space="preserve">LUMINARIA DE LED PARA ILUMINACAO PUBLICA, DE 138 W ATE 180 W, INVOLUCRO EM ALUMINIO OU ACO INOX                                                                                                                                                                                                                                                                                                                                                                                                           </v>
          </cell>
          <cell r="C2796" t="str">
            <v xml:space="preserve">UN    </v>
          </cell>
          <cell r="D2796">
            <v>601.1</v>
          </cell>
        </row>
        <row r="2797">
          <cell r="A2797">
            <v>42248</v>
          </cell>
          <cell r="B2797" t="str">
            <v xml:space="preserve">LUMINARIA DE LED PARA ILUMINACAO PUBLICA, DE 181 W ATE 239 W, INVOLUCRO EM ALUMINIO OU ACO INOX                                                                                                                                                                                                                                                                                                                                                                                                           </v>
          </cell>
          <cell r="C2797" t="str">
            <v xml:space="preserve">UN    </v>
          </cell>
          <cell r="D2797">
            <v>698.22</v>
          </cell>
        </row>
        <row r="2798">
          <cell r="A2798">
            <v>42249</v>
          </cell>
          <cell r="B2798" t="str">
            <v xml:space="preserve">LUMINARIA DE LED PARA ILUMINACAO PUBLICA, DE 240 W ATE 350 W, INVOLUCRO EM ALUMINIO OU ACO INOX                                                                                                                                                                                                                                                                                                                                                                                                           </v>
          </cell>
          <cell r="C2798" t="str">
            <v xml:space="preserve">UN    </v>
          </cell>
          <cell r="D2798">
            <v>1156.7</v>
          </cell>
        </row>
        <row r="2799">
          <cell r="A2799">
            <v>42244</v>
          </cell>
          <cell r="B2799" t="str">
            <v xml:space="preserve">LUMINARIA DE LED PARA ILUMINACAO PUBLICA, DE 33 W ATE 50 W, INVOLUCRO EM ALUMINIO OU ACO INOX                                                                                                                                                                                                                                                                                                                                                                                                             </v>
          </cell>
          <cell r="C2799" t="str">
            <v xml:space="preserve">UN    </v>
          </cell>
          <cell r="D2799">
            <v>180.64</v>
          </cell>
        </row>
        <row r="2800">
          <cell r="A2800">
            <v>42245</v>
          </cell>
          <cell r="B2800" t="str">
            <v xml:space="preserve">LUMINARIA DE LED PARA ILUMINACAO PUBLICA, DE 51 W ATE 67 W, INVOLUCRO EM ALUMINIO OU ACO INOX                                                                                                                                                                                                                                                                                                                                                                                                             </v>
          </cell>
          <cell r="C2800" t="str">
            <v xml:space="preserve">UN    </v>
          </cell>
          <cell r="D2800">
            <v>333.34</v>
          </cell>
        </row>
        <row r="2801">
          <cell r="A2801">
            <v>42246</v>
          </cell>
          <cell r="B2801" t="str">
            <v xml:space="preserve">LUMINARIA DE LED PARA ILUMINACAO PUBLICA, DE 68 W ATE 97 W, INVOLUCRO EM ALUMINIO OU ACO INOX                                                                                                                                                                                                                                                                                                                                                                                                             </v>
          </cell>
          <cell r="C2801" t="str">
            <v xml:space="preserve">UN    </v>
          </cell>
          <cell r="D2801">
            <v>368.99</v>
          </cell>
        </row>
        <row r="2802">
          <cell r="A2802">
            <v>42243</v>
          </cell>
          <cell r="B2802" t="str">
            <v xml:space="preserve">LUMINARIA DE LED PARA ILUMINACAO PUBLICA, DE 98 W ATE 137 W, INVOLUCRO EM ALUMINIO OU ACO INOX                                                                                                                                                                                                                                                                                                                                                                                                            </v>
          </cell>
          <cell r="C2802" t="str">
            <v xml:space="preserve">UN    </v>
          </cell>
          <cell r="D2802">
            <v>444.94</v>
          </cell>
        </row>
        <row r="2803">
          <cell r="A2803">
            <v>38889</v>
          </cell>
          <cell r="B2803" t="str">
            <v xml:space="preserve">LUMINARIA DE SOBREPOR EM CHAPA DE ACO COM ALETAS PLASTICAS, PARA 1 LAMPADA, BASE E27, POTENCIA MAXIMA 40/60 W (NAO INCLUI LAMPADA)                                                                                                                                                                                                                                                                                                                                                                        </v>
          </cell>
          <cell r="C2803" t="str">
            <v xml:space="preserve">UN    </v>
          </cell>
          <cell r="D2803">
            <v>76.37</v>
          </cell>
        </row>
        <row r="2804">
          <cell r="A2804">
            <v>38784</v>
          </cell>
          <cell r="B2804" t="str">
            <v xml:space="preserve">LUMINARIA DE SOBREPOR EM CHAPA DE ACO COM ALETAS PLASTICAS, PARA 2 LAMPADAS, BASE E27, POTENCIA MAXIMA 40/60 W (NAO INCLUI LAMPADAS)                                                                                                                                                                                                                                                                                                                                                                      </v>
          </cell>
          <cell r="C2804" t="str">
            <v xml:space="preserve">UN    </v>
          </cell>
          <cell r="D2804">
            <v>102.16</v>
          </cell>
        </row>
        <row r="2805">
          <cell r="A2805">
            <v>3788</v>
          </cell>
          <cell r="B2805" t="str">
            <v xml:space="preserve">LUMINARIA DE SOBREPOR EM CHAPA DE ACO PARA 1 LAMPADA FLUORESCENTE DE *18* W, ALETADA, COMPLETA (LAMPADA E REATOR INCLUSOS)                                                                                                                                                                                                                                                                                                                                                                                </v>
          </cell>
          <cell r="C2805" t="str">
            <v xml:space="preserve">UN    </v>
          </cell>
          <cell r="D2805">
            <v>106.47</v>
          </cell>
        </row>
        <row r="2806">
          <cell r="A2806">
            <v>12230</v>
          </cell>
          <cell r="B2806" t="str">
            <v xml:space="preserve">LUMINARIA DE SOBREPOR EM CHAPA DE ACO PARA 1 LAMPADA FLUORESCENTE DE *18* W, PERFIL COMERCIAL (NAO INCLUI REATOR E LAMPADA)                                                                                                                                                                                                                                                                                                                                                                               </v>
          </cell>
          <cell r="C2806" t="str">
            <v xml:space="preserve">UN    </v>
          </cell>
          <cell r="D2806">
            <v>27.39</v>
          </cell>
        </row>
        <row r="2807">
          <cell r="A2807">
            <v>3780</v>
          </cell>
          <cell r="B2807" t="str">
            <v xml:space="preserve">LUMINARIA DE SOBREPOR EM CHAPA DE ACO PARA 1 LAMPADA FLUORESCENTE DE *36* W, ALETADA, COMPLETA (LAMPADA E REATOR INCLUSOS)                                                                                                                                                                                                                                                                                                                                                                                </v>
          </cell>
          <cell r="C2807" t="str">
            <v xml:space="preserve">UN    </v>
          </cell>
          <cell r="D2807">
            <v>157.08000000000001</v>
          </cell>
        </row>
        <row r="2808">
          <cell r="A2808">
            <v>12231</v>
          </cell>
          <cell r="B2808" t="str">
            <v xml:space="preserve">LUMINARIA DE SOBREPOR EM CHAPA DE ACO PARA 1 LAMPADA FLUORESCENTE DE *36* W, PERFIL COMERCIAL (NAO INCLUI REATOR E LAMPADA)                                                                                                                                                                                                                                                                                                                                                                               </v>
          </cell>
          <cell r="C2808" t="str">
            <v xml:space="preserve">UN    </v>
          </cell>
          <cell r="D2808">
            <v>45.54</v>
          </cell>
        </row>
        <row r="2809">
          <cell r="A2809">
            <v>3811</v>
          </cell>
          <cell r="B2809" t="str">
            <v xml:space="preserve">LUMINARIA DE SOBREPOR EM CHAPA DE ACO PARA 2 LAMPADAS FLUORESCENTES DE *18* W, ALETADA, COMPLETA (LAMPADAS E REATOR INCLUSOS)                                                                                                                                                                                                                                                                                                                                                                             </v>
          </cell>
          <cell r="C2809" t="str">
            <v xml:space="preserve">UN    </v>
          </cell>
          <cell r="D2809">
            <v>147.55000000000001</v>
          </cell>
        </row>
        <row r="2810">
          <cell r="A2810">
            <v>12232</v>
          </cell>
          <cell r="B2810" t="str">
            <v xml:space="preserve">LUMINARIA DE SOBREPOR EM CHAPA DE ACO PARA 2 LAMPADAS FLUORESCENTES DE *18* W, PERFIL COMERCIAL (NAO INCLUI REATOR E LAMPADAS)                                                                                                                                                                                                                                                                                                                                                                            </v>
          </cell>
          <cell r="C2810" t="str">
            <v xml:space="preserve">UN    </v>
          </cell>
          <cell r="D2810">
            <v>47.71</v>
          </cell>
        </row>
        <row r="2811">
          <cell r="A2811">
            <v>3799</v>
          </cell>
          <cell r="B2811" t="str">
            <v xml:space="preserve">LUMINARIA DE SOBREPOR EM CHAPA DE ACO PARA 2 LAMPADAS FLUORESCENTES DE *36* W, ALETADA, COMPLETA (LAMPADAS E REATOR INCLUSOS)                                                                                                                                                                                                                                                                                                                                                                             </v>
          </cell>
          <cell r="C2811" t="str">
            <v xml:space="preserve">UN    </v>
          </cell>
          <cell r="D2811">
            <v>208.67</v>
          </cell>
        </row>
        <row r="2812">
          <cell r="A2812">
            <v>12239</v>
          </cell>
          <cell r="B2812" t="str">
            <v xml:space="preserve">LUMINARIA DE SOBREPOR EM CHAPA DE ACO PARA 2 LAMPADAS FLUORESCENTES DE *36* W, PERFIL COMERCIAL (NAO INCLUI REATOR E LAMPADAS)                                                                                                                                                                                                                                                                                                                                                                            </v>
          </cell>
          <cell r="C2812" t="str">
            <v xml:space="preserve">UN    </v>
          </cell>
          <cell r="D2812">
            <v>62.47</v>
          </cell>
        </row>
        <row r="2813">
          <cell r="A2813">
            <v>38773</v>
          </cell>
          <cell r="B2813" t="str">
            <v xml:space="preserve">LUMINARIA DE TETO PLAFON/PLAFONIER EM PLASTICO COM BASE E27, POTENCIA MAXIMA 60 W (NAO INCLUI LAMPADA)                                                                                                                                                                                                                                                                                                                                                                                                    </v>
          </cell>
          <cell r="C2813" t="str">
            <v xml:space="preserve">UN    </v>
          </cell>
          <cell r="D2813">
            <v>10.02</v>
          </cell>
        </row>
        <row r="2814">
          <cell r="A2814">
            <v>12271</v>
          </cell>
          <cell r="B2814" t="str">
            <v xml:space="preserve">LUMINARIA DUPLA P/SINALIZACAO, TIPO WETZEL AS-2/110 OU EQUIV                                                                                                                                                                                                                                                                                                                                                                                                                                              </v>
          </cell>
          <cell r="C2814" t="str">
            <v xml:space="preserve">UN    </v>
          </cell>
          <cell r="D2814">
            <v>558.70000000000005</v>
          </cell>
        </row>
        <row r="2815">
          <cell r="A2815">
            <v>38785</v>
          </cell>
          <cell r="B2815" t="str">
            <v xml:space="preserve">LUMINARIA HERMETICA IP-65 PARA 2 DUAS LAMPADAS DE 14/16/18/20 W (NAO INCLUI REATOR E LAMPADAS)                                                                                                                                                                                                                                                                                                                                                                                                            </v>
          </cell>
          <cell r="C2815" t="str">
            <v xml:space="preserve">UN    </v>
          </cell>
          <cell r="D2815">
            <v>264.52</v>
          </cell>
        </row>
        <row r="2816">
          <cell r="A2816">
            <v>38786</v>
          </cell>
          <cell r="B2816" t="str">
            <v xml:space="preserve">LUMINARIA HERMETICA IP-65 PARA 2 DUAS LAMPADAS DE 28/32/36/40 W (NAO INCLUI REATOR E LAMPADAS)                                                                                                                                                                                                                                                                                                                                                                                                            </v>
          </cell>
          <cell r="C2816" t="str">
            <v xml:space="preserve">UN    </v>
          </cell>
          <cell r="D2816">
            <v>325.82</v>
          </cell>
        </row>
        <row r="2817">
          <cell r="A2817">
            <v>39385</v>
          </cell>
          <cell r="B2817" t="str">
            <v xml:space="preserve">LUMINARIA LED PLAFON REDONDO DE SOBREPOR BIVOLT 12/13 W,  D = *17* CM                                                                                                                                                                                                                                                                                                                                                                                                                                     </v>
          </cell>
          <cell r="C2817" t="str">
            <v xml:space="preserve">UN    </v>
          </cell>
          <cell r="D2817">
            <v>16.100000000000001</v>
          </cell>
        </row>
        <row r="2818">
          <cell r="A2818">
            <v>39389</v>
          </cell>
          <cell r="B2818" t="str">
            <v xml:space="preserve">LUMINARIA LED REFLETOR RETANGULAR BIVOLT, LUZ BRANCA, 10 W                                                                                                                                                                                                                                                                                                                                                                                                                                                </v>
          </cell>
          <cell r="C2818" t="str">
            <v xml:space="preserve">UN    </v>
          </cell>
          <cell r="D2818">
            <v>17.47</v>
          </cell>
        </row>
        <row r="2819">
          <cell r="A2819">
            <v>39390</v>
          </cell>
          <cell r="B2819" t="str">
            <v xml:space="preserve">LUMINARIA LED REFLETOR RETANGULAR BIVOLT, LUZ BRANCA, 30 W                                                                                                                                                                                                                                                                                                                                                                                                                                                </v>
          </cell>
          <cell r="C2819" t="str">
            <v xml:space="preserve">UN    </v>
          </cell>
          <cell r="D2819">
            <v>36.630000000000003</v>
          </cell>
        </row>
        <row r="2820">
          <cell r="A2820">
            <v>39391</v>
          </cell>
          <cell r="B2820" t="str">
            <v xml:space="preserve">LUMINARIA LED REFLETOR RETANGULAR BIVOLT, LUZ BRANCA, 50 W                                                                                                                                                                                                                                                                                                                                                                                                                                                </v>
          </cell>
          <cell r="C2820" t="str">
            <v xml:space="preserve">UN    </v>
          </cell>
          <cell r="D2820">
            <v>41.13</v>
          </cell>
        </row>
        <row r="2821">
          <cell r="A2821">
            <v>3803</v>
          </cell>
          <cell r="B2821" t="str">
            <v xml:space="preserve">LUMINARIA PLAFON REDONDO COM VIDRO FOSCO DIAMETRO *25* CM, PARA 1 LAMPADA, BASE E27, POTENCIA MAXIMA 40/60 W (NAO INCLUI LAMPADA)                                                                                                                                                                                                                                                                                                                                                                         </v>
          </cell>
          <cell r="C2821" t="str">
            <v xml:space="preserve">UN    </v>
          </cell>
          <cell r="D2821">
            <v>94.47</v>
          </cell>
        </row>
        <row r="2822">
          <cell r="A2822">
            <v>38770</v>
          </cell>
          <cell r="B2822" t="str">
            <v xml:space="preserve">LUMINARIA PLAFON REDONDO COM VIDRO FOSCO DIAMETRO *30* CM, PARA 2 LAMPADAS, BASE E27, POTENCIA MAXIMA 40/60 W (NAO INCLUI LAMPADAS)                                                                                                                                                                                                                                                                                                                                                                       </v>
          </cell>
          <cell r="C2822" t="str">
            <v xml:space="preserve">UN    </v>
          </cell>
          <cell r="D2822">
            <v>109.39</v>
          </cell>
        </row>
        <row r="2823">
          <cell r="A2823">
            <v>12267</v>
          </cell>
          <cell r="B2823" t="str">
            <v xml:space="preserve">LUMINARIA PROVA DE TEMPO PETERCO Y.31/1                                                                                                                                                                                                                                                                                                                                                                                                                                                                   </v>
          </cell>
          <cell r="C2823" t="str">
            <v xml:space="preserve">UN    </v>
          </cell>
          <cell r="D2823">
            <v>320.57</v>
          </cell>
        </row>
        <row r="2824">
          <cell r="A2824">
            <v>43265</v>
          </cell>
          <cell r="B2824" t="str">
            <v xml:space="preserve">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                                                                                                                                                                                   </v>
          </cell>
          <cell r="C2824" t="str">
            <v xml:space="preserve">UN    </v>
          </cell>
          <cell r="D2824">
            <v>50.37</v>
          </cell>
        </row>
        <row r="2825">
          <cell r="A2825">
            <v>12266</v>
          </cell>
          <cell r="B2825" t="str">
            <v xml:space="preserve">LUMINARIA SPOT DE SOBREPOR EM ALUMINIO COM ALETA PLASTICA PARA 1 LAMPADA, BASE E27, POTENCIA MAXIMA 40/60 W (NAO INCLUI LAMPADA)                                                                                                                                                                                                                                                                                                                                                                          </v>
          </cell>
          <cell r="C2825" t="str">
            <v xml:space="preserve">UN    </v>
          </cell>
          <cell r="D2825">
            <v>164.07</v>
          </cell>
        </row>
        <row r="2826">
          <cell r="A2826">
            <v>39378</v>
          </cell>
          <cell r="B2826" t="str">
            <v xml:space="preserve">LUMINARIA SPOT DE SOBREPOR EM ALUMINIO COM ALETA PLASTICA PARA 2 LAMPADAS, BASE E27, POTENCIA MAXIMA 40/60 W (NAO INCLUI LAMPADA)                                                                                                                                                                                                                                                                                                                                                                         </v>
          </cell>
          <cell r="C2826" t="str">
            <v xml:space="preserve">UN    </v>
          </cell>
          <cell r="D2826">
            <v>116.33</v>
          </cell>
        </row>
        <row r="2827">
          <cell r="A2827">
            <v>43543</v>
          </cell>
          <cell r="B2827" t="str">
            <v xml:space="preserve">LUMINARIA TIPO TARTARUGA A PROVA DE TEMPO, GASES, VAPOR E PO, EM ALUMINIO, COM GRADE, BASE E27, POTENCIA MAXIMA 100 W - REF Y 25/1 (NAO INCLUI LAMPADA)                                                                                                                                                                                                                                                                                                                                                   </v>
          </cell>
          <cell r="C2827" t="str">
            <v xml:space="preserve">UN    </v>
          </cell>
          <cell r="D2827">
            <v>242.35</v>
          </cell>
        </row>
        <row r="2828">
          <cell r="A2828">
            <v>38775</v>
          </cell>
          <cell r="B2828" t="str">
            <v xml:space="preserve">LUMINARIA TIPO TARTARUGA PARA AREA EXTERNA EM ALUMINIO, COM GRADE, PARA 1 LAMPADA, BASE E27, POTENCIA MAXIMA 40/60 W (NAO INCLUI LAMPADA)                                                                                                                                                                                                                                                                                                                                                                 </v>
          </cell>
          <cell r="C2828" t="str">
            <v xml:space="preserve">UN    </v>
          </cell>
          <cell r="D2828">
            <v>123.33</v>
          </cell>
        </row>
        <row r="2829">
          <cell r="A2829">
            <v>21119</v>
          </cell>
          <cell r="B2829" t="str">
            <v xml:space="preserve">LUVA CPVC, SOLDAVEL, 15 MM, PARA AGUA QUENTE PREDIAL                                                                                                                                                                                                                                                                                                                                                                                                                                                      </v>
          </cell>
          <cell r="C2829" t="str">
            <v xml:space="preserve">UN    </v>
          </cell>
          <cell r="D2829">
            <v>1.77</v>
          </cell>
        </row>
        <row r="2830">
          <cell r="A2830">
            <v>37974</v>
          </cell>
          <cell r="B2830" t="str">
            <v xml:space="preserve">LUVA CPVC, SOLDAVEL, 22 MM, PARA AGUA QUENTE PREDIAL                                                                                                                                                                                                                                                                                                                                                                                                                                                      </v>
          </cell>
          <cell r="C2830" t="str">
            <v xml:space="preserve">UN    </v>
          </cell>
          <cell r="D2830">
            <v>2.63</v>
          </cell>
        </row>
        <row r="2831">
          <cell r="A2831">
            <v>37975</v>
          </cell>
          <cell r="B2831" t="str">
            <v xml:space="preserve">LUVA CPVC, SOLDAVEL, 28 MM, PARA AGUA QUENTE PREDIAL                                                                                                                                                                                                                                                                                                                                                                                                                                                      </v>
          </cell>
          <cell r="C2831" t="str">
            <v xml:space="preserve">UN    </v>
          </cell>
          <cell r="D2831">
            <v>5.36</v>
          </cell>
        </row>
        <row r="2832">
          <cell r="A2832">
            <v>37976</v>
          </cell>
          <cell r="B2832" t="str">
            <v xml:space="preserve">LUVA CPVC, SOLDAVEL, 35 MM, PARA AGUA QUENTE PREDIAL                                                                                                                                                                                                                                                                                                                                                                                                                                                      </v>
          </cell>
          <cell r="C2832" t="str">
            <v xml:space="preserve">UN    </v>
          </cell>
          <cell r="D2832">
            <v>10.99</v>
          </cell>
        </row>
        <row r="2833">
          <cell r="A2833">
            <v>37977</v>
          </cell>
          <cell r="B2833" t="str">
            <v xml:space="preserve">LUVA CPVC, SOLDAVEL, 42 MM, PARA AGUA QUENTE PREDIAL                                                                                                                                                                                                                                                                                                                                                                                                                                                      </v>
          </cell>
          <cell r="C2833" t="str">
            <v xml:space="preserve">UN    </v>
          </cell>
          <cell r="D2833">
            <v>15.11</v>
          </cell>
        </row>
        <row r="2834">
          <cell r="A2834">
            <v>37978</v>
          </cell>
          <cell r="B2834" t="str">
            <v xml:space="preserve">LUVA CPVC, SOLDAVEL, 54 MM, PARA AGUA QUENTE PREDIAL                                                                                                                                                                                                                                                                                                                                                                                                                                                      </v>
          </cell>
          <cell r="C2834" t="str">
            <v xml:space="preserve">UN    </v>
          </cell>
          <cell r="D2834">
            <v>30.62</v>
          </cell>
        </row>
        <row r="2835">
          <cell r="A2835">
            <v>37979</v>
          </cell>
          <cell r="B2835" t="str">
            <v xml:space="preserve">LUVA CPVC, SOLDAVEL, 73 MM, PARA AGUA QUENTE PREDIAL                                                                                                                                                                                                                                                                                                                                                                                                                                                      </v>
          </cell>
          <cell r="C2835" t="str">
            <v xml:space="preserve">UN    </v>
          </cell>
          <cell r="D2835">
            <v>131.56</v>
          </cell>
        </row>
        <row r="2836">
          <cell r="A2836">
            <v>37980</v>
          </cell>
          <cell r="B2836" t="str">
            <v xml:space="preserve">LUVA CPVC, SOLDAVEL, 89 MM, PARA AGUA QUENTE PREDIAL                                                                                                                                                                                                                                                                                                                                                                                                                                                      </v>
          </cell>
          <cell r="C2836" t="str">
            <v xml:space="preserve">UN    </v>
          </cell>
          <cell r="D2836">
            <v>147.85</v>
          </cell>
        </row>
        <row r="2837">
          <cell r="A2837">
            <v>36147</v>
          </cell>
          <cell r="B2837" t="str">
            <v xml:space="preserve">LUVA DE BORRACHA ISOLANTE PARA ALTA TENSAO, RESISTENTE A OZONIO, TENSAO DE ENSAIO 2,5 KV (PAR)                                                                                                                                                                                                                                                                                                                                                                                                            </v>
          </cell>
          <cell r="C2837" t="str">
            <v xml:space="preserve">PAR   </v>
          </cell>
          <cell r="D2837">
            <v>364.85</v>
          </cell>
        </row>
        <row r="2838">
          <cell r="A2838">
            <v>12731</v>
          </cell>
          <cell r="B2838" t="str">
            <v xml:space="preserve">LUVA DE COBRE (REF 600) SEM ANEL DE SOLDA, BOLSA X BOLSA, 104 MM                                                                                                                                                                                                                                                                                                                                                                                                                                          </v>
          </cell>
          <cell r="C2838" t="str">
            <v xml:space="preserve">UN    </v>
          </cell>
          <cell r="D2838">
            <v>427.63</v>
          </cell>
        </row>
        <row r="2839">
          <cell r="A2839">
            <v>12723</v>
          </cell>
          <cell r="B2839" t="str">
            <v xml:space="preserve">LUVA DE COBRE (REF 600) SEM ANEL DE SOLDA, BOLSA X BOLSA, 15 MM                                                                                                                                                                                                                                                                                                                                                                                                                                           </v>
          </cell>
          <cell r="C2839" t="str">
            <v xml:space="preserve">UN    </v>
          </cell>
          <cell r="D2839">
            <v>3.31</v>
          </cell>
        </row>
        <row r="2840">
          <cell r="A2840">
            <v>12724</v>
          </cell>
          <cell r="B2840" t="str">
            <v xml:space="preserve">LUVA DE COBRE (REF 600) SEM ANEL DE SOLDA, BOLSA X BOLSA, 22 MM                                                                                                                                                                                                                                                                                                                                                                                                                                           </v>
          </cell>
          <cell r="C2840" t="str">
            <v xml:space="preserve">UN    </v>
          </cell>
          <cell r="D2840">
            <v>6.37</v>
          </cell>
        </row>
        <row r="2841">
          <cell r="A2841">
            <v>12725</v>
          </cell>
          <cell r="B2841" t="str">
            <v xml:space="preserve">LUVA DE COBRE (REF 600) SEM ANEL DE SOLDA, BOLSA X BOLSA, 28 MM                                                                                                                                                                                                                                                                                                                                                                                                                                           </v>
          </cell>
          <cell r="C2841" t="str">
            <v xml:space="preserve">UN    </v>
          </cell>
          <cell r="D2841">
            <v>12.78</v>
          </cell>
        </row>
        <row r="2842">
          <cell r="A2842">
            <v>12726</v>
          </cell>
          <cell r="B2842" t="str">
            <v xml:space="preserve">LUVA DE COBRE (REF 600) SEM ANEL DE SOLDA, BOLSA X BOLSA, 35 MM                                                                                                                                                                                                                                                                                                                                                                                                                                           </v>
          </cell>
          <cell r="C2842" t="str">
            <v xml:space="preserve">UN    </v>
          </cell>
          <cell r="D2842">
            <v>28.21</v>
          </cell>
        </row>
        <row r="2843">
          <cell r="A2843">
            <v>12727</v>
          </cell>
          <cell r="B2843" t="str">
            <v xml:space="preserve">LUVA DE COBRE (REF 600) SEM ANEL DE SOLDA, BOLSA X BOLSA, 42 MM                                                                                                                                                                                                                                                                                                                                                                                                                                           </v>
          </cell>
          <cell r="C2843" t="str">
            <v xml:space="preserve">UN    </v>
          </cell>
          <cell r="D2843">
            <v>35.78</v>
          </cell>
        </row>
        <row r="2844">
          <cell r="A2844">
            <v>12728</v>
          </cell>
          <cell r="B2844" t="str">
            <v xml:space="preserve">LUVA DE COBRE (REF 600) SEM ANEL DE SOLDA, BOLSA X BOLSA, 54 MM                                                                                                                                                                                                                                                                                                                                                                                                                                           </v>
          </cell>
          <cell r="C2844" t="str">
            <v xml:space="preserve">UN    </v>
          </cell>
          <cell r="D2844">
            <v>58.44</v>
          </cell>
        </row>
        <row r="2845">
          <cell r="A2845">
            <v>12729</v>
          </cell>
          <cell r="B2845" t="str">
            <v xml:space="preserve">LUVA DE COBRE (REF 600) SEM ANEL DE SOLDA, BOLSA X BOLSA, 66 MM                                                                                                                                                                                                                                                                                                                                                                                                                                           </v>
          </cell>
          <cell r="C2845" t="str">
            <v xml:space="preserve">UN    </v>
          </cell>
          <cell r="D2845">
            <v>191.54</v>
          </cell>
        </row>
        <row r="2846">
          <cell r="A2846">
            <v>12730</v>
          </cell>
          <cell r="B2846" t="str">
            <v xml:space="preserve">LUVA DE COBRE (REF 600) SEM ANEL DE SOLDA, BOLSA X BOLSA, 79 MM                                                                                                                                                                                                                                                                                                                                                                                                                                           </v>
          </cell>
          <cell r="C2846" t="str">
            <v xml:space="preserve">UN    </v>
          </cell>
          <cell r="D2846">
            <v>293.26</v>
          </cell>
        </row>
        <row r="2847">
          <cell r="A2847">
            <v>3840</v>
          </cell>
          <cell r="B2847" t="str">
            <v xml:space="preserve">LUVA DE CORRER DEFOFO, PVC, JE, DN 100 MM                                                                                                                                                                                                                                                                                                                                                                                                                                                                 </v>
          </cell>
          <cell r="C2847" t="str">
            <v xml:space="preserve">UN    </v>
          </cell>
          <cell r="D2847">
            <v>64.14</v>
          </cell>
        </row>
        <row r="2848">
          <cell r="A2848">
            <v>3838</v>
          </cell>
          <cell r="B2848" t="str">
            <v xml:space="preserve">LUVA DE CORRER DEFOFO, PVC, JE, DN 150 MM                                                                                                                                                                                                                                                                                                                                                                                                                                                                 </v>
          </cell>
          <cell r="C2848" t="str">
            <v xml:space="preserve">UN    </v>
          </cell>
          <cell r="D2848">
            <v>141.57</v>
          </cell>
        </row>
        <row r="2849">
          <cell r="A2849">
            <v>3844</v>
          </cell>
          <cell r="B2849" t="str">
            <v xml:space="preserve">LUVA DE CORRER DEFOFO, PVC, JE, DN 200 MM                                                                                                                                                                                                                                                                                                                                                                                                                                                                 </v>
          </cell>
          <cell r="C2849" t="str">
            <v xml:space="preserve">UN    </v>
          </cell>
          <cell r="D2849">
            <v>252.52</v>
          </cell>
        </row>
        <row r="2850">
          <cell r="A2850">
            <v>3839</v>
          </cell>
          <cell r="B2850" t="str">
            <v xml:space="preserve">LUVA DE CORRER DEFOFO, PVC, JE, DN 250 MM                                                                                                                                                                                                                                                                                                                                                                                                                                                                 </v>
          </cell>
          <cell r="C2850" t="str">
            <v xml:space="preserve">UN    </v>
          </cell>
          <cell r="D2850">
            <v>459.95</v>
          </cell>
        </row>
        <row r="2851">
          <cell r="A2851">
            <v>3843</v>
          </cell>
          <cell r="B2851" t="str">
            <v xml:space="preserve">LUVA DE CORRER DEFOFO, PVC, JE, DN 300 MM                                                                                                                                                                                                                                                                                                                                                                                                                                                                 </v>
          </cell>
          <cell r="C2851" t="str">
            <v xml:space="preserve">UN    </v>
          </cell>
          <cell r="D2851">
            <v>631.29</v>
          </cell>
        </row>
        <row r="2852">
          <cell r="A2852">
            <v>3900</v>
          </cell>
          <cell r="B2852" t="str">
            <v xml:space="preserve">LUVA DE CORRER PARA TUBO ROSCAVEL, PVC, 1 1/2", PARA AGUA FRIA PREDIAL                                                                                                                                                                                                                                                                                                                                                                                                                                    </v>
          </cell>
          <cell r="C2852" t="str">
            <v xml:space="preserve">UN    </v>
          </cell>
          <cell r="D2852">
            <v>55.42</v>
          </cell>
        </row>
        <row r="2853">
          <cell r="A2853">
            <v>3846</v>
          </cell>
          <cell r="B2853" t="str">
            <v xml:space="preserve">LUVA DE CORRER PARA TUBO ROSCAVEL, PVC, 1/2", PARA AGUA FRIA PREDIAL                                                                                                                                                                                                                                                                                                                                                                                                                                      </v>
          </cell>
          <cell r="C2853" t="str">
            <v xml:space="preserve">UN    </v>
          </cell>
          <cell r="D2853">
            <v>17.47</v>
          </cell>
        </row>
        <row r="2854">
          <cell r="A2854">
            <v>3886</v>
          </cell>
          <cell r="B2854" t="str">
            <v xml:space="preserve">LUVA DE CORRER PARA TUBO ROSCAVEL, PVC, 3/4", PARA AGUA FRIA PREDIAL                                                                                                                                                                                                                                                                                                                                                                                                                                      </v>
          </cell>
          <cell r="C2854" t="str">
            <v xml:space="preserve">UN    </v>
          </cell>
          <cell r="D2854">
            <v>18.39</v>
          </cell>
        </row>
        <row r="2855">
          <cell r="A2855">
            <v>3854</v>
          </cell>
          <cell r="B2855" t="str">
            <v xml:space="preserve">LUVA DE CORRER PARA TUBO SOLDAVEL, PVC, 20 MM, PARA AGUA FRIA PREDIAL                                                                                                                                                                                                                                                                                                                                                                                                                                     </v>
          </cell>
          <cell r="C2855" t="str">
            <v xml:space="preserve">UN    </v>
          </cell>
          <cell r="D2855">
            <v>10.220000000000001</v>
          </cell>
        </row>
        <row r="2856">
          <cell r="A2856">
            <v>3873</v>
          </cell>
          <cell r="B2856" t="str">
            <v xml:space="preserve">LUVA DE CORRER PARA TUBO SOLDAVEL, PVC, 25 MM, PARA AGUA FRIA PREDIAL                                                                                                                                                                                                                                                                                                                                                                                                                                     </v>
          </cell>
          <cell r="C2856" t="str">
            <v xml:space="preserve">UN    </v>
          </cell>
          <cell r="D2856">
            <v>13.53</v>
          </cell>
        </row>
        <row r="2857">
          <cell r="A2857">
            <v>38021</v>
          </cell>
          <cell r="B2857" t="str">
            <v xml:space="preserve">LUVA DE CORRER PARA TUBO SOLDAVEL, PVC, 32 MM, PARA AGUA FRIA PREDIAL                                                                                                                                                                                                                                                                                                                                                                                                                                     </v>
          </cell>
          <cell r="C2857" t="str">
            <v xml:space="preserve">UN    </v>
          </cell>
          <cell r="D2857">
            <v>32.36</v>
          </cell>
        </row>
        <row r="2858">
          <cell r="A2858">
            <v>3847</v>
          </cell>
          <cell r="B2858" t="str">
            <v xml:space="preserve">LUVA DE CORRER PARA TUBO SOLDAVEL, PVC, 50 MM, PARA AGUA FRIA PREDIAL                                                                                                                                                                                                                                                                                                                                                                                                                                     </v>
          </cell>
          <cell r="C2858" t="str">
            <v xml:space="preserve">UN    </v>
          </cell>
          <cell r="D2858">
            <v>36.729999999999997</v>
          </cell>
        </row>
        <row r="2859">
          <cell r="A2859">
            <v>38022</v>
          </cell>
          <cell r="B2859" t="str">
            <v xml:space="preserve">LUVA DE CORRER PARA TUBO SOLDAVEL, PVC, 60 MM, PARA AGUA FRIA PREDIAL                                                                                                                                                                                                                                                                                                                                                                                                                                     </v>
          </cell>
          <cell r="C2859" t="str">
            <v xml:space="preserve">UN    </v>
          </cell>
          <cell r="D2859">
            <v>57.37</v>
          </cell>
        </row>
        <row r="2860">
          <cell r="A2860">
            <v>3833</v>
          </cell>
          <cell r="B2860" t="str">
            <v xml:space="preserve">LUVA DE CORRER PVC, JE, DN 100 MM, PARA REDE COLETORA DE ESGOTO (NBR 10569)                                                                                                                                                                                                                                                                                                                                                                                                                               </v>
          </cell>
          <cell r="C2860" t="str">
            <v xml:space="preserve">UN    </v>
          </cell>
          <cell r="D2860">
            <v>29.45</v>
          </cell>
        </row>
        <row r="2861">
          <cell r="A2861">
            <v>3835</v>
          </cell>
          <cell r="B2861" t="str">
            <v xml:space="preserve">LUVA DE CORRER PVC, JE, DN 150 MM, PARA REDE COLETORA DE ESGOTO (NBR 10569)                                                                                                                                                                                                                                                                                                                                                                                                                               </v>
          </cell>
          <cell r="C2861" t="str">
            <v xml:space="preserve">UN    </v>
          </cell>
          <cell r="D2861">
            <v>95.88</v>
          </cell>
        </row>
        <row r="2862">
          <cell r="A2862">
            <v>3836</v>
          </cell>
          <cell r="B2862" t="str">
            <v xml:space="preserve">LUVA DE CORRER PVC, JE, DN 200 MM, PARA REDE COLETORA DE ESGOTO (NBR 10569)                                                                                                                                                                                                                                                                                                                                                                                                                               </v>
          </cell>
          <cell r="C2862" t="str">
            <v xml:space="preserve">UN    </v>
          </cell>
          <cell r="D2862">
            <v>206.36</v>
          </cell>
        </row>
        <row r="2863">
          <cell r="A2863">
            <v>3830</v>
          </cell>
          <cell r="B2863" t="str">
            <v xml:space="preserve">LUVA DE CORRER PVC, JE, DN 250 MM, PARA REDE COLETORA DE ESGOTO (NBR 10569)                                                                                                                                                                                                                                                                                                                                                                                                                               </v>
          </cell>
          <cell r="C2863" t="str">
            <v xml:space="preserve">UN    </v>
          </cell>
          <cell r="D2863">
            <v>337.41</v>
          </cell>
        </row>
        <row r="2864">
          <cell r="A2864">
            <v>3831</v>
          </cell>
          <cell r="B2864" t="str">
            <v xml:space="preserve">LUVA DE CORRER PVC, JE, DN 300 MM, PARA REDE COLETORA DE ESGOTO (NBR 10569)                                                                                                                                                                                                                                                                                                                                                                                                                               </v>
          </cell>
          <cell r="C2864" t="str">
            <v xml:space="preserve">UN    </v>
          </cell>
          <cell r="D2864">
            <v>564.03</v>
          </cell>
        </row>
        <row r="2865">
          <cell r="A2865">
            <v>37981</v>
          </cell>
          <cell r="B2865" t="str">
            <v xml:space="preserve">LUVA DE CORRER, CPVC, SOLDAVEL, 15 MM, PARA AGUA QUENTE PREDIAL                                                                                                                                                                                                                                                                                                                                                                                                                                           </v>
          </cell>
          <cell r="C2865" t="str">
            <v xml:space="preserve">UN    </v>
          </cell>
          <cell r="D2865">
            <v>6.03</v>
          </cell>
        </row>
        <row r="2866">
          <cell r="A2866">
            <v>37982</v>
          </cell>
          <cell r="B2866" t="str">
            <v xml:space="preserve">LUVA DE CORRER, CPVC, SOLDAVEL, 22 MM, PARA AGUA QUENTE PREDIAL                                                                                                                                                                                                                                                                                                                                                                                                                                           </v>
          </cell>
          <cell r="C2866" t="str">
            <v xml:space="preserve">UN    </v>
          </cell>
          <cell r="D2866">
            <v>9.15</v>
          </cell>
        </row>
        <row r="2867">
          <cell r="A2867">
            <v>37983</v>
          </cell>
          <cell r="B2867" t="str">
            <v xml:space="preserve">LUVA DE CORRER, CPVC, SOLDAVEL, 28 MM, PARA AGUA QUENTE PREDIAL                                                                                                                                                                                                                                                                                                                                                                                                                                           </v>
          </cell>
          <cell r="C2867" t="str">
            <v xml:space="preserve">UN    </v>
          </cell>
          <cell r="D2867">
            <v>12.82</v>
          </cell>
        </row>
        <row r="2868">
          <cell r="A2868">
            <v>37984</v>
          </cell>
          <cell r="B2868" t="str">
            <v xml:space="preserve">LUVA DE CORRER, CPVC, SOLDAVEL, 35 MM, PARA AGUA QUENTE PREDIAL                                                                                                                                                                                                                                                                                                                                                                                                                                           </v>
          </cell>
          <cell r="C2868" t="str">
            <v xml:space="preserve">UN    </v>
          </cell>
          <cell r="D2868">
            <v>22.14</v>
          </cell>
        </row>
        <row r="2869">
          <cell r="A2869">
            <v>37985</v>
          </cell>
          <cell r="B2869" t="str">
            <v xml:space="preserve">LUVA DE CORRER, CPVC, SOLDAVEL, 42 MM, PARA AGUA QUENTE PREDIAL                                                                                                                                                                                                                                                                                                                                                                                                                                           </v>
          </cell>
          <cell r="C2869" t="str">
            <v xml:space="preserve">UN    </v>
          </cell>
          <cell r="D2869">
            <v>31</v>
          </cell>
        </row>
        <row r="2870">
          <cell r="A2870">
            <v>3826</v>
          </cell>
          <cell r="B2870" t="str">
            <v xml:space="preserve">LUVA DE CORRER, PVC PBA, JE, DN 100 / DE 110 MM, PARA REDE AGUA (NBR 10351)                                                                                                                                                                                                                                                                                                                                                                                                                               </v>
          </cell>
          <cell r="C2870" t="str">
            <v xml:space="preserve">UN    </v>
          </cell>
          <cell r="D2870">
            <v>63.65</v>
          </cell>
        </row>
        <row r="2871">
          <cell r="A2871">
            <v>3825</v>
          </cell>
          <cell r="B2871" t="str">
            <v xml:space="preserve">LUVA DE CORRER, PVC PBA, JE, DN 50 / DE 60 MM, PARA REDE AGUA (NBR 10351)                                                                                                                                                                                                                                                                                                                                                                                                                                 </v>
          </cell>
          <cell r="C2871" t="str">
            <v xml:space="preserve">UN    </v>
          </cell>
          <cell r="D2871">
            <v>18.3</v>
          </cell>
        </row>
        <row r="2872">
          <cell r="A2872">
            <v>3827</v>
          </cell>
          <cell r="B2872" t="str">
            <v xml:space="preserve">LUVA DE CORRER, PVC PBA, JE, DN 75 / DE 85 MM, PARA REDE AGUA (NBR 10351)                                                                                                                                                                                                                                                                                                                                                                                                                                 </v>
          </cell>
          <cell r="C2872" t="str">
            <v xml:space="preserve">UN    </v>
          </cell>
          <cell r="D2872">
            <v>39.99</v>
          </cell>
        </row>
        <row r="2873">
          <cell r="A2873">
            <v>20165</v>
          </cell>
          <cell r="B2873" t="str">
            <v xml:space="preserve">LUVA DE CORRER, PVC SERIE R, 100 MM, PARA ESGOTO OU AGUAS PLUVIAIS PREDIAIS                                                                                                                                                                                                                                                                                                                                                                                                                               </v>
          </cell>
          <cell r="C2873" t="str">
            <v xml:space="preserve">UN    </v>
          </cell>
          <cell r="D2873">
            <v>38.18</v>
          </cell>
        </row>
        <row r="2874">
          <cell r="A2874">
            <v>20166</v>
          </cell>
          <cell r="B2874" t="str">
            <v xml:space="preserve">LUVA DE CORRER, PVC SERIE R, 150 MM, PARA ESGOTO OU AGUAS PLUVIAIS PREDIAIS                                                                                                                                                                                                                                                                                                                                                                                                                               </v>
          </cell>
          <cell r="C2874" t="str">
            <v xml:space="preserve">UN    </v>
          </cell>
          <cell r="D2874">
            <v>123.37</v>
          </cell>
        </row>
        <row r="2875">
          <cell r="A2875">
            <v>20164</v>
          </cell>
          <cell r="B2875" t="str">
            <v xml:space="preserve">LUVA DE CORRER, PVC SERIE R, 75 MM, PARA ESGOTO OU AGUAS PLUVIAIS PREDIAIS                                                                                                                                                                                                                                                                                                                                                                                                                                </v>
          </cell>
          <cell r="C2875" t="str">
            <v xml:space="preserve">UN    </v>
          </cell>
          <cell r="D2875">
            <v>20.16</v>
          </cell>
        </row>
        <row r="2876">
          <cell r="A2876">
            <v>3893</v>
          </cell>
          <cell r="B2876" t="str">
            <v xml:space="preserve">LUVA DE CORRER, PVC, DN 100 MM, PARA ESGOTO PREDIAL                                                                                                                                                                                                                                                                                                                                                                                                                                                       </v>
          </cell>
          <cell r="C2876" t="str">
            <v xml:space="preserve">UN    </v>
          </cell>
          <cell r="D2876">
            <v>25.02</v>
          </cell>
        </row>
        <row r="2877">
          <cell r="A2877">
            <v>3848</v>
          </cell>
          <cell r="B2877" t="str">
            <v xml:space="preserve">LUVA DE CORRER, PVC, DN 50 MM, PARA ESGOTO PREDIAL                                                                                                                                                                                                                                                                                                                                                                                                                                                        </v>
          </cell>
          <cell r="C2877" t="str">
            <v xml:space="preserve">UN    </v>
          </cell>
          <cell r="D2877">
            <v>15.2</v>
          </cell>
        </row>
        <row r="2878">
          <cell r="A2878">
            <v>3895</v>
          </cell>
          <cell r="B2878" t="str">
            <v xml:space="preserve">LUVA DE CORRER, PVC, DN 75 MM, PARA ESGOTO PREDIAL                                                                                                                                                                                                                                                                                                                                                                                                                                                        </v>
          </cell>
          <cell r="C2878" t="str">
            <v xml:space="preserve">UN    </v>
          </cell>
          <cell r="D2878">
            <v>16.54</v>
          </cell>
        </row>
        <row r="2879">
          <cell r="A2879">
            <v>12404</v>
          </cell>
          <cell r="B2879" t="str">
            <v xml:space="preserve">LUVA DE FERRO GALVANIZADO, COM ROSCA BSP MACHO/FEMEA, DE 3/4"                                                                                                                                                                                                                                                                                                                                                                                                                                             </v>
          </cell>
          <cell r="C2879" t="str">
            <v xml:space="preserve">UN    </v>
          </cell>
          <cell r="D2879">
            <v>8.09</v>
          </cell>
        </row>
        <row r="2880">
          <cell r="A2880">
            <v>3939</v>
          </cell>
          <cell r="B2880" t="str">
            <v xml:space="preserve">LUVA DE FERRO GALVANIZADO, COM ROSCA BSP, DE 1 1/2"                                                                                                                                                                                                                                                                                                                                                                                                                                                       </v>
          </cell>
          <cell r="C2880" t="str">
            <v xml:space="preserve">UN    </v>
          </cell>
          <cell r="D2880">
            <v>16.66</v>
          </cell>
        </row>
        <row r="2881">
          <cell r="A2881">
            <v>3911</v>
          </cell>
          <cell r="B2881" t="str">
            <v xml:space="preserve">LUVA DE FERRO GALVANIZADO, COM ROSCA BSP, DE 1 1/4"                                                                                                                                                                                                                                                                                                                                                                                                                                                       </v>
          </cell>
          <cell r="C2881" t="str">
            <v xml:space="preserve">UN    </v>
          </cell>
          <cell r="D2881">
            <v>13.61</v>
          </cell>
        </row>
        <row r="2882">
          <cell r="A2882">
            <v>3908</v>
          </cell>
          <cell r="B2882" t="str">
            <v xml:space="preserve">LUVA DE FERRO GALVANIZADO, COM ROSCA BSP, DE 1/2"                                                                                                                                                                                                                                                                                                                                                                                                                                                         </v>
          </cell>
          <cell r="C2882" t="str">
            <v xml:space="preserve">UN    </v>
          </cell>
          <cell r="D2882">
            <v>4.4000000000000004</v>
          </cell>
        </row>
        <row r="2883">
          <cell r="A2883">
            <v>3910</v>
          </cell>
          <cell r="B2883" t="str">
            <v xml:space="preserve">LUVA DE FERRO GALVANIZADO, COM ROSCA BSP, DE 1"                                                                                                                                                                                                                                                                                                                                                                                                                                                           </v>
          </cell>
          <cell r="C2883" t="str">
            <v xml:space="preserve">UN    </v>
          </cell>
          <cell r="D2883">
            <v>9.74</v>
          </cell>
        </row>
        <row r="2884">
          <cell r="A2884">
            <v>3913</v>
          </cell>
          <cell r="B2884" t="str">
            <v xml:space="preserve">LUVA DE FERRO GALVANIZADO, COM ROSCA BSP, DE 2 1/2"                                                                                                                                                                                                                                                                                                                                                                                                                                                       </v>
          </cell>
          <cell r="C2884" t="str">
            <v xml:space="preserve">UN    </v>
          </cell>
          <cell r="D2884">
            <v>46.55</v>
          </cell>
        </row>
        <row r="2885">
          <cell r="A2885">
            <v>3912</v>
          </cell>
          <cell r="B2885" t="str">
            <v xml:space="preserve">LUVA DE FERRO GALVANIZADO, COM ROSCA BSP, DE 2"                                                                                                                                                                                                                                                                                                                                                                                                                                                           </v>
          </cell>
          <cell r="C2885" t="str">
            <v xml:space="preserve">UN    </v>
          </cell>
          <cell r="D2885">
            <v>25.52</v>
          </cell>
        </row>
        <row r="2886">
          <cell r="A2886">
            <v>3909</v>
          </cell>
          <cell r="B2886" t="str">
            <v xml:space="preserve">LUVA DE FERRO GALVANIZADO, COM ROSCA BSP, DE 3/4"                                                                                                                                                                                                                                                                                                                                                                                                                                                         </v>
          </cell>
          <cell r="C2886" t="str">
            <v xml:space="preserve">UN    </v>
          </cell>
          <cell r="D2886">
            <v>5.99</v>
          </cell>
        </row>
        <row r="2887">
          <cell r="A2887">
            <v>3914</v>
          </cell>
          <cell r="B2887" t="str">
            <v xml:space="preserve">LUVA DE FERRO GALVANIZADO, COM ROSCA BSP, DE 3"                                                                                                                                                                                                                                                                                                                                                                                                                                                           </v>
          </cell>
          <cell r="C2887" t="str">
            <v xml:space="preserve">UN    </v>
          </cell>
          <cell r="D2887">
            <v>70.23</v>
          </cell>
        </row>
        <row r="2888">
          <cell r="A2888">
            <v>3915</v>
          </cell>
          <cell r="B2888" t="str">
            <v xml:space="preserve">LUVA DE FERRO GALVANIZADO, COM ROSCA BSP, DE 4"                                                                                                                                                                                                                                                                                                                                                                                                                                                           </v>
          </cell>
          <cell r="C2888" t="str">
            <v xml:space="preserve">UN    </v>
          </cell>
          <cell r="D2888">
            <v>110.75</v>
          </cell>
        </row>
        <row r="2889">
          <cell r="A2889">
            <v>3916</v>
          </cell>
          <cell r="B2889" t="str">
            <v xml:space="preserve">LUVA DE FERRO GALVANIZADO, COM ROSCA BSP, DE 5"                                                                                                                                                                                                                                                                                                                                                                                                                                                           </v>
          </cell>
          <cell r="C2889" t="str">
            <v xml:space="preserve">UN    </v>
          </cell>
          <cell r="D2889">
            <v>201.77</v>
          </cell>
        </row>
        <row r="2890">
          <cell r="A2890">
            <v>3917</v>
          </cell>
          <cell r="B2890" t="str">
            <v xml:space="preserve">LUVA DE FERRO GALVANIZADO, COM ROSCA BSP, DE 6"                                                                                                                                                                                                                                                                                                                                                                                                                                                           </v>
          </cell>
          <cell r="C2890" t="str">
            <v xml:space="preserve">UN    </v>
          </cell>
          <cell r="D2890">
            <v>332.8</v>
          </cell>
        </row>
        <row r="2891">
          <cell r="A2891">
            <v>1904</v>
          </cell>
          <cell r="B2891" t="str">
            <v xml:space="preserve">LUVA DE PRESSAO, EM PVC, DE 20 MM, PARA ELETRODUTO FLEXIVEL                                                                                                                                                                                                                                                                                                                                                                                                                                               </v>
          </cell>
          <cell r="C2891" t="str">
            <v xml:space="preserve">UN    </v>
          </cell>
          <cell r="D2891">
            <v>0.93</v>
          </cell>
        </row>
        <row r="2892">
          <cell r="A2892">
            <v>1899</v>
          </cell>
          <cell r="B2892" t="str">
            <v xml:space="preserve">LUVA DE PRESSAO, EM PVC, DE 25 MM, PARA ELETRODUTO FLEXIVEL                                                                                                                                                                                                                                                                                                                                                                                                                                               </v>
          </cell>
          <cell r="C2892" t="str">
            <v xml:space="preserve">UN    </v>
          </cell>
          <cell r="D2892">
            <v>1.06</v>
          </cell>
        </row>
        <row r="2893">
          <cell r="A2893">
            <v>1900</v>
          </cell>
          <cell r="B2893" t="str">
            <v xml:space="preserve">LUVA DE PRESSAO, EM PVC, DE 32 MM, PARA ELETRODUTO FLEXIVEL                                                                                                                                                                                                                                                                                                                                                                                                                                               </v>
          </cell>
          <cell r="C2893" t="str">
            <v xml:space="preserve">UN    </v>
          </cell>
          <cell r="D2893">
            <v>1.72</v>
          </cell>
        </row>
        <row r="2894">
          <cell r="A2894">
            <v>12407</v>
          </cell>
          <cell r="B2894" t="str">
            <v xml:space="preserve">LUVA DE REDUCAO DE FERRO GALVANIZADO, COM ROSCA BSP MACHO/FEMEA, DE 1 1/2" X 1"                                                                                                                                                                                                                                                                                                                                                                                                                           </v>
          </cell>
          <cell r="C2894" t="str">
            <v xml:space="preserve">UN    </v>
          </cell>
          <cell r="D2894">
            <v>25.19</v>
          </cell>
        </row>
        <row r="2895">
          <cell r="A2895">
            <v>12408</v>
          </cell>
          <cell r="B2895" t="str">
            <v xml:space="preserve">LUVA DE REDUCAO DE FERRO GALVANIZADO, COM ROSCA BSP MACHO/FEMEA, DE 1" X 1/2"                                                                                                                                                                                                                                                                                                                                                                                                                             </v>
          </cell>
          <cell r="C2895" t="str">
            <v xml:space="preserve">UN    </v>
          </cell>
          <cell r="D2895">
            <v>14.22</v>
          </cell>
        </row>
        <row r="2896">
          <cell r="A2896">
            <v>12409</v>
          </cell>
          <cell r="B2896" t="str">
            <v xml:space="preserve">LUVA DE REDUCAO DE FERRO GALVANIZADO, COM ROSCA BSP MACHO/FEMEA, DE 1" X 3/4"                                                                                                                                                                                                                                                                                                                                                                                                                             </v>
          </cell>
          <cell r="C2896" t="str">
            <v xml:space="preserve">UN    </v>
          </cell>
          <cell r="D2896">
            <v>14.22</v>
          </cell>
        </row>
        <row r="2897">
          <cell r="A2897">
            <v>12410</v>
          </cell>
          <cell r="B2897" t="str">
            <v xml:space="preserve">LUVA DE REDUCAO DE FERRO GALVANIZADO, COM ROSCA BSP MACHO/FEMEA, DE 3/4" X 1/2"                                                                                                                                                                                                                                                                                                                                                                                                                           </v>
          </cell>
          <cell r="C2897" t="str">
            <v xml:space="preserve">UN    </v>
          </cell>
          <cell r="D2897">
            <v>9.7899999999999991</v>
          </cell>
        </row>
        <row r="2898">
          <cell r="A2898">
            <v>3936</v>
          </cell>
          <cell r="B2898" t="str">
            <v xml:space="preserve">LUVA DE REDUCAO DE FERRO GALVANIZADO, COM ROSCA BSP, DE 1 1/2" X 1 1/4"                                                                                                                                                                                                                                                                                                                                                                                                                                   </v>
          </cell>
          <cell r="C2898" t="str">
            <v xml:space="preserve">UN    </v>
          </cell>
          <cell r="D2898">
            <v>17.7</v>
          </cell>
        </row>
        <row r="2899">
          <cell r="A2899">
            <v>3922</v>
          </cell>
          <cell r="B2899" t="str">
            <v xml:space="preserve">LUVA DE REDUCAO DE FERRO GALVANIZADO, COM ROSCA BSP, DE 1 1/2" X 1/2"                                                                                                                                                                                                                                                                                                                                                                                                                                     </v>
          </cell>
          <cell r="C2899" t="str">
            <v xml:space="preserve">UN    </v>
          </cell>
          <cell r="D2899">
            <v>16.28</v>
          </cell>
        </row>
        <row r="2900">
          <cell r="A2900">
            <v>3924</v>
          </cell>
          <cell r="B2900" t="str">
            <v xml:space="preserve">LUVA DE REDUCAO DE FERRO GALVANIZADO, COM ROSCA BSP, DE 1 1/2" X 1"                                                                                                                                                                                                                                                                                                                                                                                                                                       </v>
          </cell>
          <cell r="C2900" t="str">
            <v xml:space="preserve">UN    </v>
          </cell>
          <cell r="D2900">
            <v>17.7</v>
          </cell>
        </row>
        <row r="2901">
          <cell r="A2901">
            <v>3923</v>
          </cell>
          <cell r="B2901" t="str">
            <v xml:space="preserve">LUVA DE REDUCAO DE FERRO GALVANIZADO, COM ROSCA BSP, DE 1 1/2" X 3/4"                                                                                                                                                                                                                                                                                                                                                                                                                                     </v>
          </cell>
          <cell r="C2901" t="str">
            <v xml:space="preserve">UN    </v>
          </cell>
          <cell r="D2901">
            <v>17.7</v>
          </cell>
        </row>
        <row r="2902">
          <cell r="A2902">
            <v>3937</v>
          </cell>
          <cell r="B2902" t="str">
            <v xml:space="preserve">LUVA DE REDUCAO DE FERRO GALVANIZADO, COM ROSCA BSP, DE 1 1/4" X 1/2"                                                                                                                                                                                                                                                                                                                                                                                                                                     </v>
          </cell>
          <cell r="C2902" t="str">
            <v xml:space="preserve">UN    </v>
          </cell>
          <cell r="D2902">
            <v>14.6</v>
          </cell>
        </row>
        <row r="2903">
          <cell r="A2903">
            <v>3921</v>
          </cell>
          <cell r="B2903" t="str">
            <v xml:space="preserve">LUVA DE REDUCAO DE FERRO GALVANIZADO, COM ROSCA BSP, DE 1 1/4" X 1"                                                                                                                                                                                                                                                                                                                                                                                                                                       </v>
          </cell>
          <cell r="C2903" t="str">
            <v xml:space="preserve">UN    </v>
          </cell>
          <cell r="D2903">
            <v>14.61</v>
          </cell>
        </row>
        <row r="2904">
          <cell r="A2904">
            <v>3920</v>
          </cell>
          <cell r="B2904" t="str">
            <v xml:space="preserve">LUVA DE REDUCAO DE FERRO GALVANIZADO, COM ROSCA BSP, DE 1 1/4" X 3/4"                                                                                                                                                                                                                                                                                                                                                                                                                                     </v>
          </cell>
          <cell r="C2904" t="str">
            <v xml:space="preserve">UN    </v>
          </cell>
          <cell r="D2904">
            <v>14.6</v>
          </cell>
        </row>
        <row r="2905">
          <cell r="A2905">
            <v>3938</v>
          </cell>
          <cell r="B2905" t="str">
            <v xml:space="preserve">LUVA DE REDUCAO DE FERRO GALVANIZADO, COM ROSCA BSP, DE 1" X 1/2"                                                                                                                                                                                                                                                                                                                                                                                                                                         </v>
          </cell>
          <cell r="C2905" t="str">
            <v xml:space="preserve">UN    </v>
          </cell>
          <cell r="D2905">
            <v>9.6300000000000008</v>
          </cell>
        </row>
        <row r="2906">
          <cell r="A2906">
            <v>3919</v>
          </cell>
          <cell r="B2906" t="str">
            <v xml:space="preserve">LUVA DE REDUCAO DE FERRO GALVANIZADO, COM ROSCA BSP, DE 1" X 3/4"                                                                                                                                                                                                                                                                                                                                                                                                                                         </v>
          </cell>
          <cell r="C2906" t="str">
            <v xml:space="preserve">UN    </v>
          </cell>
          <cell r="D2906">
            <v>9.81</v>
          </cell>
        </row>
        <row r="2907">
          <cell r="A2907">
            <v>3927</v>
          </cell>
          <cell r="B2907" t="str">
            <v xml:space="preserve">LUVA DE REDUCAO DE FERRO GALVANIZADO, COM ROSCA BSP, DE 2 1/2" X 1 1/2"                                                                                                                                                                                                                                                                                                                                                                                                                                   </v>
          </cell>
          <cell r="C2907" t="str">
            <v xml:space="preserve">UN    </v>
          </cell>
          <cell r="D2907">
            <v>49.71</v>
          </cell>
        </row>
        <row r="2908">
          <cell r="A2908">
            <v>3928</v>
          </cell>
          <cell r="B2908" t="str">
            <v xml:space="preserve">LUVA DE REDUCAO DE FERRO GALVANIZADO, COM ROSCA BSP, DE 2 1/2" X 2"                                                                                                                                                                                                                                                                                                                                                                                                                                       </v>
          </cell>
          <cell r="C2908" t="str">
            <v xml:space="preserve">UN    </v>
          </cell>
          <cell r="D2908">
            <v>49.71</v>
          </cell>
        </row>
        <row r="2909">
          <cell r="A2909">
            <v>3926</v>
          </cell>
          <cell r="B2909" t="str">
            <v xml:space="preserve">LUVA DE REDUCAO DE FERRO GALVANIZADO, COM ROSCA BSP, DE 2" X 1 1/2"                                                                                                                                                                                                                                                                                                                                                                                                                                       </v>
          </cell>
          <cell r="C2909" t="str">
            <v xml:space="preserve">UN    </v>
          </cell>
          <cell r="D2909">
            <v>28.34</v>
          </cell>
        </row>
        <row r="2910">
          <cell r="A2910">
            <v>3935</v>
          </cell>
          <cell r="B2910" t="str">
            <v xml:space="preserve">LUVA DE REDUCAO DE FERRO GALVANIZADO, COM ROSCA BSP, DE 2" X 1 1/4"                                                                                                                                                                                                                                                                                                                                                                                                                                       </v>
          </cell>
          <cell r="C2910" t="str">
            <v xml:space="preserve">UN    </v>
          </cell>
          <cell r="D2910">
            <v>28.34</v>
          </cell>
        </row>
        <row r="2911">
          <cell r="A2911">
            <v>3925</v>
          </cell>
          <cell r="B2911" t="str">
            <v xml:space="preserve">LUVA DE REDUCAO DE FERRO GALVANIZADO, COM ROSCA BSP, DE 2" X 1"                                                                                                                                                                                                                                                                                                                                                                                                                                           </v>
          </cell>
          <cell r="C2911" t="str">
            <v xml:space="preserve">UN    </v>
          </cell>
          <cell r="D2911">
            <v>28.34</v>
          </cell>
        </row>
        <row r="2912">
          <cell r="A2912">
            <v>12406</v>
          </cell>
          <cell r="B2912" t="str">
            <v xml:space="preserve">LUVA DE REDUCAO DE FERRO GALVANIZADO, COM ROSCA BSP, DE 3/4" X 1/2"                                                                                                                                                                                                                                                                                                                                                                                                                                       </v>
          </cell>
          <cell r="C2912" t="str">
            <v xml:space="preserve">UN    </v>
          </cell>
          <cell r="D2912">
            <v>6.96</v>
          </cell>
        </row>
        <row r="2913">
          <cell r="A2913">
            <v>3929</v>
          </cell>
          <cell r="B2913" t="str">
            <v xml:space="preserve">LUVA DE REDUCAO DE FERRO GALVANIZADO, COM ROSCA BSP, DE 3" X 1 1/2"                                                                                                                                                                                                                                                                                                                                                                                                                                       </v>
          </cell>
          <cell r="C2913" t="str">
            <v xml:space="preserve">UN    </v>
          </cell>
          <cell r="D2913">
            <v>75.739999999999995</v>
          </cell>
        </row>
        <row r="2914">
          <cell r="A2914">
            <v>3931</v>
          </cell>
          <cell r="B2914" t="str">
            <v xml:space="preserve">LUVA DE REDUCAO DE FERRO GALVANIZADO, COM ROSCA BSP, DE 3" X 2 1/2"                                                                                                                                                                                                                                                                                                                                                                                                                                       </v>
          </cell>
          <cell r="C2914" t="str">
            <v xml:space="preserve">UN    </v>
          </cell>
          <cell r="D2914">
            <v>75.739999999999995</v>
          </cell>
        </row>
        <row r="2915">
          <cell r="A2915">
            <v>3930</v>
          </cell>
          <cell r="B2915" t="str">
            <v xml:space="preserve">LUVA DE REDUCAO DE FERRO GALVANIZADO, COM ROSCA BSP, DE 3" X 2"                                                                                                                                                                                                                                                                                                                                                                                                                                           </v>
          </cell>
          <cell r="C2915" t="str">
            <v xml:space="preserve">UN    </v>
          </cell>
          <cell r="D2915">
            <v>75.739999999999995</v>
          </cell>
        </row>
        <row r="2916">
          <cell r="A2916">
            <v>3932</v>
          </cell>
          <cell r="B2916" t="str">
            <v xml:space="preserve">LUVA DE REDUCAO DE FERRO GALVANIZADO, COM ROSCA BSP, DE 4" X 2 1/2"                                                                                                                                                                                                                                                                                                                                                                                                                                       </v>
          </cell>
          <cell r="C2916" t="str">
            <v xml:space="preserve">UN    </v>
          </cell>
          <cell r="D2916">
            <v>130.78</v>
          </cell>
        </row>
        <row r="2917">
          <cell r="A2917">
            <v>3933</v>
          </cell>
          <cell r="B2917" t="str">
            <v xml:space="preserve">LUVA DE REDUCAO DE FERRO GALVANIZADO, COM ROSCA BSP, DE 4" X 2"                                                                                                                                                                                                                                                                                                                                                                                                                                           </v>
          </cell>
          <cell r="C2917" t="str">
            <v xml:space="preserve">UN    </v>
          </cell>
          <cell r="D2917">
            <v>130.78</v>
          </cell>
        </row>
        <row r="2918">
          <cell r="A2918">
            <v>3934</v>
          </cell>
          <cell r="B2918" t="str">
            <v xml:space="preserve">LUVA DE REDUCAO DE FERRO GALVANIZADO, COM ROSCA BSP, DE 4" X 3"                                                                                                                                                                                                                                                                                                                                                                                                                                           </v>
          </cell>
          <cell r="C2918" t="str">
            <v xml:space="preserve">UN    </v>
          </cell>
          <cell r="D2918">
            <v>130.78</v>
          </cell>
        </row>
        <row r="2919">
          <cell r="A2919">
            <v>40355</v>
          </cell>
          <cell r="B2919" t="str">
            <v xml:space="preserve">LUVA DE REDUCAO EM ACO CARBONO, COM ENCAIXE PARA SOLDA DN SW, PRESSAO 3.000 LBS,  3/4 " X 1/2"                                                                                                                                                                                                                                                                                                                                                                                                            </v>
          </cell>
          <cell r="C2919" t="str">
            <v xml:space="preserve">UN    </v>
          </cell>
          <cell r="D2919">
            <v>13.56</v>
          </cell>
        </row>
        <row r="2920">
          <cell r="A2920">
            <v>40364</v>
          </cell>
          <cell r="B2920" t="str">
            <v xml:space="preserve">LUVA DE REDUCAO EM ACO CARBONO, COM ENCAIXE PARA SOLDA DN SW, PRESSAO 3.000 LBS, DN 1 1/2" X 1 1/4"                                                                                                                                                                                                                                                                                                                                                                                                       </v>
          </cell>
          <cell r="C2920" t="str">
            <v xml:space="preserve">UN    </v>
          </cell>
          <cell r="D2920">
            <v>63.51</v>
          </cell>
        </row>
        <row r="2921">
          <cell r="A2921">
            <v>40361</v>
          </cell>
          <cell r="B2921" t="str">
            <v xml:space="preserve">LUVA DE REDUCAO EM ACO CARBONO, COM ENCAIXE PARA SOLDA DN SW, PRESSAO 3.000 LBS, DN 1 1/4"  X 1"                                                                                                                                                                                                                                                                                                                                                                                                          </v>
          </cell>
          <cell r="C2921" t="str">
            <v xml:space="preserve">UN    </v>
          </cell>
          <cell r="D2921">
            <v>49.66</v>
          </cell>
        </row>
        <row r="2922">
          <cell r="A2922">
            <v>40358</v>
          </cell>
          <cell r="B2922" t="str">
            <v xml:space="preserve">LUVA DE REDUCAO EM ACO CARBONO, COM ENCAIXE PARA SOLDA DN SW, PRESSAO 3.000 LBS, DN 1" X 3/4"                                                                                                                                                                                                                                                                                                                                                                                                             </v>
          </cell>
          <cell r="C2922" t="str">
            <v xml:space="preserve">UN    </v>
          </cell>
          <cell r="D2922">
            <v>18.93</v>
          </cell>
        </row>
        <row r="2923">
          <cell r="A2923">
            <v>40370</v>
          </cell>
          <cell r="B2923" t="str">
            <v xml:space="preserve">LUVA DE REDUCAO EM ACO CARBONO, COM ENCAIXE PARA SOLDA DN SW, PRESSAO 3.000 LBS, DN 2 1/2" X 2"                                                                                                                                                                                                                                                                                                                                                                                                           </v>
          </cell>
          <cell r="C2923" t="str">
            <v xml:space="preserve">UN    </v>
          </cell>
          <cell r="D2923">
            <v>201.53</v>
          </cell>
        </row>
        <row r="2924">
          <cell r="A2924">
            <v>40367</v>
          </cell>
          <cell r="B2924" t="str">
            <v xml:space="preserve">LUVA DE REDUCAO EM ACO CARBONO, COM ENCAIXE PARA SOLDA DN SW, PRESSAO 3.000 LBS, DN 2" X 1 1/2"                                                                                                                                                                                                                                                                                                                                                                                                           </v>
          </cell>
          <cell r="C2924" t="str">
            <v xml:space="preserve">UN    </v>
          </cell>
          <cell r="D2924">
            <v>100.16</v>
          </cell>
        </row>
        <row r="2925">
          <cell r="A2925">
            <v>40373</v>
          </cell>
          <cell r="B2925" t="str">
            <v xml:space="preserve">LUVA DE REDUCAO EM ACO CARBONO, COM ENCAIXE PARA SOLDA DN SW, PRESSAO 3.000 LBS, DN 3" X 2 1/2"                                                                                                                                                                                                                                                                                                                                                                                                           </v>
          </cell>
          <cell r="C2925" t="str">
            <v xml:space="preserve">UN    </v>
          </cell>
          <cell r="D2925">
            <v>272.52</v>
          </cell>
        </row>
        <row r="2926">
          <cell r="A2926">
            <v>38947</v>
          </cell>
          <cell r="B2926" t="str">
            <v xml:space="preserve">LUVA DE REDUCAO PARA TUBO PEX, METALICA, PARA CONEXAO COM ANEL DESLIZANTE, DN 20 X 16 MM                                                                                                                                                                                                                                                                                                                                                                                                                  </v>
          </cell>
          <cell r="C2926" t="str">
            <v xml:space="preserve">UN    </v>
          </cell>
          <cell r="D2926">
            <v>6.5</v>
          </cell>
        </row>
        <row r="2927">
          <cell r="A2927">
            <v>38948</v>
          </cell>
          <cell r="B2927" t="str">
            <v xml:space="preserve">LUVA DE REDUCAO PARA TUBO PEX, METALICA, PARA CONEXAO COM ANEL DESLIZANTE, DN 25 X 16 MM                                                                                                                                                                                                                                                                                                                                                                                                                  </v>
          </cell>
          <cell r="C2927" t="str">
            <v xml:space="preserve">UN    </v>
          </cell>
          <cell r="D2927">
            <v>10.38</v>
          </cell>
        </row>
        <row r="2928">
          <cell r="A2928">
            <v>38949</v>
          </cell>
          <cell r="B2928" t="str">
            <v xml:space="preserve">LUVA DE REDUCAO PARA TUBO PEX, METALICA, PARA CONEXAO COM ANEL DESLIZANTE, DN 25 X 20 MM                                                                                                                                                                                                                                                                                                                                                                                                                  </v>
          </cell>
          <cell r="C2928" t="str">
            <v xml:space="preserve">UN    </v>
          </cell>
          <cell r="D2928">
            <v>11.51</v>
          </cell>
        </row>
        <row r="2929">
          <cell r="A2929">
            <v>38951</v>
          </cell>
          <cell r="B2929" t="str">
            <v xml:space="preserve">LUVA DE REDUCAO PARA TUBO PEX, METALICA, PARA CONEXAO COM ANEL DESLIZANTE, DN 32 X 25 MM                                                                                                                                                                                                                                                                                                                                                                                                                  </v>
          </cell>
          <cell r="C2929" t="str">
            <v xml:space="preserve">UN    </v>
          </cell>
          <cell r="D2929">
            <v>18.21</v>
          </cell>
        </row>
        <row r="2930">
          <cell r="A2930">
            <v>39312</v>
          </cell>
          <cell r="B2930" t="str">
            <v xml:space="preserve">LUVA DE REDUCAO PARA TUBO PEX, PLASTICA, PARA CONEXAO COM CRIMPAGEM, DN 20 X 16 MM                                                                                                                                                                                                                                                                                                                                                                                                                        </v>
          </cell>
          <cell r="C2930" t="str">
            <v xml:space="preserve">UN    </v>
          </cell>
          <cell r="D2930">
            <v>14.13</v>
          </cell>
        </row>
        <row r="2931">
          <cell r="A2931">
            <v>39313</v>
          </cell>
          <cell r="B2931" t="str">
            <v xml:space="preserve">LUVA DE REDUCAO PARA TUBO PEX, PLASTICA, PARA CONEXAO COM CRIMPAGEM, DN 25 X 16 MM                                                                                                                                                                                                                                                                                                                                                                                                                        </v>
          </cell>
          <cell r="C2931" t="str">
            <v xml:space="preserve">UN    </v>
          </cell>
          <cell r="D2931">
            <v>18.43</v>
          </cell>
        </row>
        <row r="2932">
          <cell r="A2932">
            <v>38950</v>
          </cell>
          <cell r="B2932" t="str">
            <v xml:space="preserve">LUVA DE REDUCAO PARA TUBO PEX, PLASTICA, PARA CONEXAO COM CRIMPAGEM, DN 32 X 20 MM                                                                                                                                                                                                                                                                                                                                                                                                                        </v>
          </cell>
          <cell r="C2932" t="str">
            <v xml:space="preserve">UN    </v>
          </cell>
          <cell r="D2932">
            <v>27.75</v>
          </cell>
        </row>
        <row r="2933">
          <cell r="A2933">
            <v>39314</v>
          </cell>
          <cell r="B2933" t="str">
            <v xml:space="preserve">LUVA DE REDUCAO PARA TUBO PEX, PLASTICA, PARA CONEXAO COM CRIMPAGEM, DN 32 X 25 MM                                                                                                                                                                                                                                                                                                                                                                                                                        </v>
          </cell>
          <cell r="C2933" t="str">
            <v xml:space="preserve">UN    </v>
          </cell>
          <cell r="D2933">
            <v>29.27</v>
          </cell>
        </row>
        <row r="2934">
          <cell r="A2934">
            <v>3907</v>
          </cell>
          <cell r="B2934" t="str">
            <v xml:space="preserve">LUVA DE REDUCAO ROSCAVEL, PVC, 1" X 3/4", PARA AGUA FRIA PREDIAL                                                                                                                                                                                                                                                                                                                                                                                                                                          </v>
          </cell>
          <cell r="C2934" t="str">
            <v xml:space="preserve">UN    </v>
          </cell>
          <cell r="D2934">
            <v>5.74</v>
          </cell>
        </row>
        <row r="2935">
          <cell r="A2935">
            <v>3889</v>
          </cell>
          <cell r="B2935" t="str">
            <v xml:space="preserve">LUVA DE REDUCAO ROSCAVEL, PVC, 3/4" X 1/2", PARA AGUA FRIA PREDIAL                                                                                                                                                                                                                                                                                                                                                                                                                                        </v>
          </cell>
          <cell r="C2935" t="str">
            <v xml:space="preserve">UN    </v>
          </cell>
          <cell r="D2935">
            <v>4.38</v>
          </cell>
        </row>
        <row r="2936">
          <cell r="A2936">
            <v>3868</v>
          </cell>
          <cell r="B2936" t="str">
            <v xml:space="preserve">LUVA DE REDUCAO SOLDAVEL, PVC, 25 MM X 20 MM, PARA AGUA FRIA PREDIAL                                                                                                                                                                                                                                                                                                                                                                                                                                      </v>
          </cell>
          <cell r="C2936" t="str">
            <v xml:space="preserve">UN    </v>
          </cell>
          <cell r="D2936">
            <v>1.7</v>
          </cell>
        </row>
        <row r="2937">
          <cell r="A2937">
            <v>3869</v>
          </cell>
          <cell r="B2937" t="str">
            <v xml:space="preserve">LUVA DE REDUCAO SOLDAVEL, PVC, 32 MM X 25 MM, PARA AGUA FRIA PREDIAL                                                                                                                                                                                                                                                                                                                                                                                                                                      </v>
          </cell>
          <cell r="C2937" t="str">
            <v xml:space="preserve">UN    </v>
          </cell>
          <cell r="D2937">
            <v>4.88</v>
          </cell>
        </row>
        <row r="2938">
          <cell r="A2938">
            <v>3872</v>
          </cell>
          <cell r="B2938" t="str">
            <v xml:space="preserve">LUVA DE REDUCAO SOLDAVEL, PVC, 40 MM X 32 MM, PARA AGUA FRIA PREDIAL                                                                                                                                                                                                                                                                                                                                                                                                                                      </v>
          </cell>
          <cell r="C2938" t="str">
            <v xml:space="preserve">UN    </v>
          </cell>
          <cell r="D2938">
            <v>5.92</v>
          </cell>
        </row>
        <row r="2939">
          <cell r="A2939">
            <v>3850</v>
          </cell>
          <cell r="B2939" t="str">
            <v xml:space="preserve">LUVA DE REDUCAO SOLDAVEL, PVC, 60 MM X 50 MM, PARA AGUA FRIA PREDIAL                                                                                                                                                                                                                                                                                                                                                                                                                                      </v>
          </cell>
          <cell r="C2939" t="str">
            <v xml:space="preserve">UN    </v>
          </cell>
          <cell r="D2939">
            <v>15.26</v>
          </cell>
        </row>
        <row r="2940">
          <cell r="A2940">
            <v>38023</v>
          </cell>
          <cell r="B2940" t="str">
            <v xml:space="preserve">LUVA DE REDUCAO, PVC, SOLDAVEL, 50 X 25 MM, PARA AGUA FRIA PREDIAL                                                                                                                                                                                                                                                                                                                                                                                                                                        </v>
          </cell>
          <cell r="C2940" t="str">
            <v xml:space="preserve">UN    </v>
          </cell>
          <cell r="D2940">
            <v>6.44</v>
          </cell>
        </row>
        <row r="2941">
          <cell r="A2941">
            <v>37986</v>
          </cell>
          <cell r="B2941" t="str">
            <v xml:space="preserve">LUVA DE TRANSICAO DE CPVC X PVC, SOLDAVEL, 22 X 25 MM, PARA AGUA QUENTE                                                                                                                                                                                                                                                                                                                                                                                                                                   </v>
          </cell>
          <cell r="C2941" t="str">
            <v xml:space="preserve">UN    </v>
          </cell>
          <cell r="D2941">
            <v>2.0699999999999998</v>
          </cell>
        </row>
        <row r="2942">
          <cell r="A2942">
            <v>37987</v>
          </cell>
          <cell r="B2942" t="str">
            <v xml:space="preserve">LUVA DE TRANSICAO, CPVC, SOLDAVEL, 42 MM X 1 1/2", PARA AGUA QUENTE                                                                                                                                                                                                                                                                                                                                                                                                                                       </v>
          </cell>
          <cell r="C2942" t="str">
            <v xml:space="preserve">UN    </v>
          </cell>
          <cell r="D2942">
            <v>154.72</v>
          </cell>
        </row>
        <row r="2943">
          <cell r="A2943">
            <v>37988</v>
          </cell>
          <cell r="B2943" t="str">
            <v xml:space="preserve">LUVA DE TRANSICAO, CPVC, SOLDAVEL, 54 MM X 2", PARA AGUA QUENTE PREDIAL                                                                                                                                                                                                                                                                                                                                                                                                                                   </v>
          </cell>
          <cell r="C2943" t="str">
            <v xml:space="preserve">UN    </v>
          </cell>
          <cell r="D2943">
            <v>252.37</v>
          </cell>
        </row>
        <row r="2944">
          <cell r="A2944">
            <v>21120</v>
          </cell>
          <cell r="B2944" t="str">
            <v xml:space="preserve">LUVA DE TRANSICAO, CPVC, 15 MM X 1/2", PARA AGUA QUENTE PREDIAL                                                                                                                                                                                                                                                                                                                                                                                                                                           </v>
          </cell>
          <cell r="C2944" t="str">
            <v xml:space="preserve">UN    </v>
          </cell>
          <cell r="D2944">
            <v>12.57</v>
          </cell>
        </row>
        <row r="2945">
          <cell r="A2945">
            <v>39318</v>
          </cell>
          <cell r="B2945" t="str">
            <v xml:space="preserve">LUVA DE TRANSICAO, CPVC, 22 MM X 1/2", PARA AGUA QUENTE                                                                                                                                                                                                                                                                                                                                                                                                                                                   </v>
          </cell>
          <cell r="C2945" t="str">
            <v xml:space="preserve">UN    </v>
          </cell>
          <cell r="D2945">
            <v>10.37</v>
          </cell>
        </row>
        <row r="2946">
          <cell r="A2946">
            <v>20162</v>
          </cell>
          <cell r="B2946" t="str">
            <v xml:space="preserve">LUVA DUPLA, PVC LEVE, DN 150 MM                                                                                                                                                                                                                                                                                                                                                                                                                                                                           </v>
          </cell>
          <cell r="C2946" t="str">
            <v xml:space="preserve">UN    </v>
          </cell>
          <cell r="D2946">
            <v>26.52</v>
          </cell>
        </row>
        <row r="2947">
          <cell r="A2947">
            <v>40366</v>
          </cell>
          <cell r="B2947" t="str">
            <v xml:space="preserve">LUVA EM ACO CARBONO, SOLDAVEL, PRESSAO 3.000 LBS, DN 1 1/2"                                                                                                                                                                                                                                                                                                                                                                                                                                               </v>
          </cell>
          <cell r="C2947" t="str">
            <v xml:space="preserve">UN    </v>
          </cell>
          <cell r="D2947">
            <v>49.54</v>
          </cell>
        </row>
        <row r="2948">
          <cell r="A2948">
            <v>40363</v>
          </cell>
          <cell r="B2948" t="str">
            <v xml:space="preserve">LUVA EM ACO CARBONO, SOLDAVEL, PRESSAO 3.000 LBS, DN 1 1/4"                                                                                                                                                                                                                                                                                                                                                                                                                                               </v>
          </cell>
          <cell r="C2948" t="str">
            <v xml:space="preserve">UN    </v>
          </cell>
          <cell r="D2948">
            <v>38.75</v>
          </cell>
        </row>
        <row r="2949">
          <cell r="A2949">
            <v>40354</v>
          </cell>
          <cell r="B2949" t="str">
            <v xml:space="preserve">LUVA EM ACO CARBONO, SOLDAVEL, PRESSAO 3.000 LBS, DN 1/2"                                                                                                                                                                                                                                                                                                                                                                                                                                                 </v>
          </cell>
          <cell r="C2949" t="str">
            <v xml:space="preserve">UN    </v>
          </cell>
          <cell r="D2949">
            <v>16.87</v>
          </cell>
        </row>
        <row r="2950">
          <cell r="A2950">
            <v>40360</v>
          </cell>
          <cell r="B2950" t="str">
            <v xml:space="preserve">LUVA EM ACO CARBONO, SOLDAVEL, PRESSAO 3.000 LBS, DN 1"                                                                                                                                                                                                                                                                                                                                                                                                                                                   </v>
          </cell>
          <cell r="C2950" t="str">
            <v xml:space="preserve">UN    </v>
          </cell>
          <cell r="D2950">
            <v>25.4</v>
          </cell>
        </row>
        <row r="2951">
          <cell r="A2951">
            <v>40372</v>
          </cell>
          <cell r="B2951" t="str">
            <v xml:space="preserve">LUVA EM ACO CARBONO, SOLDAVEL, PRESSAO 3.000 LBS, DN 2 1/2"                                                                                                                                                                                                                                                                                                                                                                                                                                               </v>
          </cell>
          <cell r="C2951" t="str">
            <v xml:space="preserve">UN    </v>
          </cell>
          <cell r="D2951">
            <v>156.88</v>
          </cell>
        </row>
        <row r="2952">
          <cell r="A2952">
            <v>40369</v>
          </cell>
          <cell r="B2952" t="str">
            <v xml:space="preserve">LUVA EM ACO CARBONO, SOLDAVEL, PRESSAO 3.000 LBS, DN 2"                                                                                                                                                                                                                                                                                                                                                                                                                                                   </v>
          </cell>
          <cell r="C2952" t="str">
            <v xml:space="preserve">UN    </v>
          </cell>
          <cell r="D2952">
            <v>78.08</v>
          </cell>
        </row>
        <row r="2953">
          <cell r="A2953">
            <v>40357</v>
          </cell>
          <cell r="B2953" t="str">
            <v xml:space="preserve">LUVA EM ACO CARBONO, SOLDAVEL, PRESSAO 3.000 LBS, DN 3/4"                                                                                                                                                                                                                                                                                                                                                                                                                                                 </v>
          </cell>
          <cell r="C2953" t="str">
            <v xml:space="preserve">UN    </v>
          </cell>
          <cell r="D2953">
            <v>18.93</v>
          </cell>
        </row>
        <row r="2954">
          <cell r="A2954">
            <v>40375</v>
          </cell>
          <cell r="B2954" t="str">
            <v xml:space="preserve">LUVA EM ACO CARBONO, SOLDAVEL, PRESSAO 3.000 LBS, DN 3"                                                                                                                                                                                                                                                                                                                                                                                                                                                   </v>
          </cell>
          <cell r="C2954" t="str">
            <v xml:space="preserve">UN    </v>
          </cell>
          <cell r="D2954">
            <v>212.37</v>
          </cell>
        </row>
        <row r="2955">
          <cell r="A2955">
            <v>1893</v>
          </cell>
          <cell r="B2955" t="str">
            <v xml:space="preserve">LUVA EM PVC RIGIDO ROSCAVEL, DE 1 1/2", PARA ELETRODUTO                                                                                                                                                                                                                                                                                                                                                                                                                                                   </v>
          </cell>
          <cell r="C2955" t="str">
            <v xml:space="preserve">UN    </v>
          </cell>
          <cell r="D2955">
            <v>3.53</v>
          </cell>
        </row>
        <row r="2956">
          <cell r="A2956">
            <v>1902</v>
          </cell>
          <cell r="B2956" t="str">
            <v xml:space="preserve">LUVA EM PVC RIGIDO ROSCAVEL, DE 1 1/4", PARA ELETRODUTO                                                                                                                                                                                                                                                                                                                                                                                                                                                   </v>
          </cell>
          <cell r="C2956" t="str">
            <v xml:space="preserve">UN    </v>
          </cell>
          <cell r="D2956">
            <v>2.57</v>
          </cell>
        </row>
        <row r="2957">
          <cell r="A2957">
            <v>1901</v>
          </cell>
          <cell r="B2957" t="str">
            <v xml:space="preserve">LUVA EM PVC RIGIDO ROSCAVEL, DE 1/2", PARA ELETRODUTO                                                                                                                                                                                                                                                                                                                                                                                                                                                     </v>
          </cell>
          <cell r="C2957" t="str">
            <v xml:space="preserve">UN    </v>
          </cell>
          <cell r="D2957">
            <v>0.8</v>
          </cell>
        </row>
        <row r="2958">
          <cell r="A2958">
            <v>1892</v>
          </cell>
          <cell r="B2958" t="str">
            <v xml:space="preserve">LUVA EM PVC RIGIDO ROSCAVEL, DE 1", PARA ELETRODUTO                                                                                                                                                                                                                                                                                                                                                                                                                                                       </v>
          </cell>
          <cell r="C2958" t="str">
            <v xml:space="preserve">UN    </v>
          </cell>
          <cell r="D2958">
            <v>1.65</v>
          </cell>
        </row>
        <row r="2959">
          <cell r="A2959">
            <v>1907</v>
          </cell>
          <cell r="B2959" t="str">
            <v xml:space="preserve">LUVA EM PVC RIGIDO ROSCAVEL, DE 2 1/2", PARA ELETRODUTO                                                                                                                                                                                                                                                                                                                                                                                                                                                   </v>
          </cell>
          <cell r="C2959" t="str">
            <v xml:space="preserve">UN    </v>
          </cell>
          <cell r="D2959">
            <v>11.37</v>
          </cell>
        </row>
        <row r="2960">
          <cell r="A2960">
            <v>1894</v>
          </cell>
          <cell r="B2960" t="str">
            <v xml:space="preserve">LUVA EM PVC RIGIDO ROSCAVEL, DE 2", PARA ELETRODUTO                                                                                                                                                                                                                                                                                                                                                                                                                                                       </v>
          </cell>
          <cell r="C2960" t="str">
            <v xml:space="preserve">UN    </v>
          </cell>
          <cell r="D2960">
            <v>5.1100000000000003</v>
          </cell>
        </row>
        <row r="2961">
          <cell r="A2961">
            <v>1891</v>
          </cell>
          <cell r="B2961" t="str">
            <v xml:space="preserve">LUVA EM PVC RIGIDO ROSCAVEL, DE 3/4", PARA ELETRODUTO                                                                                                                                                                                                                                                                                                                                                                                                                                                     </v>
          </cell>
          <cell r="C2961" t="str">
            <v xml:space="preserve">UN    </v>
          </cell>
          <cell r="D2961">
            <v>1.18</v>
          </cell>
        </row>
        <row r="2962">
          <cell r="A2962">
            <v>1896</v>
          </cell>
          <cell r="B2962" t="str">
            <v xml:space="preserve">LUVA EM PVC RIGIDO ROSCAVEL, DE 3", PARA ELETRODUTO                                                                                                                                                                                                                                                                                                                                                                                                                                                       </v>
          </cell>
          <cell r="C2962" t="str">
            <v xml:space="preserve">UN    </v>
          </cell>
          <cell r="D2962">
            <v>15.27</v>
          </cell>
        </row>
        <row r="2963">
          <cell r="A2963">
            <v>1895</v>
          </cell>
          <cell r="B2963" t="str">
            <v xml:space="preserve">LUVA EM PVC RIGIDO ROSCAVEL, DE 4", PARA ELETRODUTO                                                                                                                                                                                                                                                                                                                                                                                                                                                       </v>
          </cell>
          <cell r="C2963" t="str">
            <v xml:space="preserve">UN    </v>
          </cell>
          <cell r="D2963">
            <v>26.84</v>
          </cell>
        </row>
        <row r="2964">
          <cell r="A2964">
            <v>2641</v>
          </cell>
          <cell r="B2964" t="str">
            <v xml:space="preserve">LUVA PARA ELETRODUTO, EM ACO GALVANIZADO ELETROLITICO, DIAMETRO DE 100 MM (4")                                                                                                                                                                                                                                                                                                                                                                                                                            </v>
          </cell>
          <cell r="C2964" t="str">
            <v xml:space="preserve">UN    </v>
          </cell>
          <cell r="D2964">
            <v>31.36</v>
          </cell>
        </row>
        <row r="2965">
          <cell r="A2965">
            <v>2636</v>
          </cell>
          <cell r="B2965" t="str">
            <v xml:space="preserve">LUVA PARA ELETRODUTO, EM ACO GALVANIZADO ELETROLITICO, DIAMETRO DE 15 MM (1/2")                                                                                                                                                                                                                                                                                                                                                                                                                           </v>
          </cell>
          <cell r="C2965" t="str">
            <v xml:space="preserve">UN    </v>
          </cell>
          <cell r="D2965">
            <v>2.02</v>
          </cell>
        </row>
        <row r="2966">
          <cell r="A2966">
            <v>2637</v>
          </cell>
          <cell r="B2966" t="str">
            <v xml:space="preserve">LUVA PARA ELETRODUTO, EM ACO GALVANIZADO ELETROLITICO, DIAMETRO DE 20 MM (3/4")                                                                                                                                                                                                                                                                                                                                                                                                                           </v>
          </cell>
          <cell r="C2966" t="str">
            <v xml:space="preserve">UN    </v>
          </cell>
          <cell r="D2966">
            <v>2.15</v>
          </cell>
        </row>
        <row r="2967">
          <cell r="A2967">
            <v>2638</v>
          </cell>
          <cell r="B2967" t="str">
            <v xml:space="preserve">LUVA PARA ELETRODUTO, EM ACO GALVANIZADO ELETROLITICO, DIAMETRO DE 25 MM (1")                                                                                                                                                                                                                                                                                                                                                                                                                             </v>
          </cell>
          <cell r="C2967" t="str">
            <v xml:space="preserve">UN    </v>
          </cell>
          <cell r="D2967">
            <v>2.5</v>
          </cell>
        </row>
        <row r="2968">
          <cell r="A2968">
            <v>2639</v>
          </cell>
          <cell r="B2968" t="str">
            <v xml:space="preserve">LUVA PARA ELETRODUTO, EM ACO GALVANIZADO ELETROLITICO, DIAMETRO DE 32 MM (1 1/4")                                                                                                                                                                                                                                                                                                                                                                                                                         </v>
          </cell>
          <cell r="C2968" t="str">
            <v xml:space="preserve">UN    </v>
          </cell>
          <cell r="D2968">
            <v>4.43</v>
          </cell>
        </row>
        <row r="2969">
          <cell r="A2969">
            <v>2644</v>
          </cell>
          <cell r="B2969" t="str">
            <v xml:space="preserve">LUVA PARA ELETRODUTO, EM ACO GALVANIZADO ELETROLITICO, DIAMETRO DE 40 MM (1 1/2")                                                                                                                                                                                                                                                                                                                                                                                                                         </v>
          </cell>
          <cell r="C2969" t="str">
            <v xml:space="preserve">UN    </v>
          </cell>
          <cell r="D2969">
            <v>6.41</v>
          </cell>
        </row>
        <row r="2970">
          <cell r="A2970">
            <v>2643</v>
          </cell>
          <cell r="B2970" t="str">
            <v xml:space="preserve">LUVA PARA ELETRODUTO, EM ACO GALVANIZADO ELETROLITICO, DIAMETRO DE 50 MM (2")                                                                                                                                                                                                                                                                                                                                                                                                                             </v>
          </cell>
          <cell r="C2970" t="str">
            <v xml:space="preserve">UN    </v>
          </cell>
          <cell r="D2970">
            <v>8.94</v>
          </cell>
        </row>
        <row r="2971">
          <cell r="A2971">
            <v>2640</v>
          </cell>
          <cell r="B2971" t="str">
            <v xml:space="preserve">LUVA PARA ELETRODUTO, EM ACO GALVANIZADO ELETROLITICO, DIAMETRO DE 65 MM (2 1/2")                                                                                                                                                                                                                                                                                                                                                                                                                         </v>
          </cell>
          <cell r="C2971" t="str">
            <v xml:space="preserve">UN    </v>
          </cell>
          <cell r="D2971">
            <v>13.05</v>
          </cell>
        </row>
        <row r="2972">
          <cell r="A2972">
            <v>2642</v>
          </cell>
          <cell r="B2972" t="str">
            <v xml:space="preserve">LUVA PARA ELETRODUTO, EM ACO GALVANIZADO ELETROLITICO, DIAMETRO DE 80 MM (3")                                                                                                                                                                                                                                                                                                                                                                                                                             </v>
          </cell>
          <cell r="C2972" t="str">
            <v xml:space="preserve">UN    </v>
          </cell>
          <cell r="D2972">
            <v>19.87</v>
          </cell>
        </row>
        <row r="2973">
          <cell r="A2973">
            <v>38943</v>
          </cell>
          <cell r="B2973" t="str">
            <v xml:space="preserve">LUVA PARA TUBO PEX, METALICO, PARA CONEXAO COM ANEL DESLIZANTE, DN 16 MM                                                                                                                                                                                                                                                                                                                                                                                                                                  </v>
          </cell>
          <cell r="C2973" t="str">
            <v xml:space="preserve">UN    </v>
          </cell>
          <cell r="D2973">
            <v>4.8</v>
          </cell>
        </row>
        <row r="2974">
          <cell r="A2974">
            <v>38944</v>
          </cell>
          <cell r="B2974" t="str">
            <v xml:space="preserve">LUVA PARA TUBO PEX, METALICO, PARA CONEXAO COM ANEL DESLIZANTE, DN 20 MM                                                                                                                                                                                                                                                                                                                                                                                                                                  </v>
          </cell>
          <cell r="C2974" t="str">
            <v xml:space="preserve">UN    </v>
          </cell>
          <cell r="D2974">
            <v>7.42</v>
          </cell>
        </row>
        <row r="2975">
          <cell r="A2975">
            <v>38945</v>
          </cell>
          <cell r="B2975" t="str">
            <v xml:space="preserve">LUVA PARA TUBO PEX, METALICO, PARA CONEXAO COM ANEL DESLIZANTE, DN 25 MM                                                                                                                                                                                                                                                                                                                                                                                                                                  </v>
          </cell>
          <cell r="C2975" t="str">
            <v xml:space="preserve">UN    </v>
          </cell>
          <cell r="D2975">
            <v>15.05</v>
          </cell>
        </row>
        <row r="2976">
          <cell r="A2976">
            <v>38946</v>
          </cell>
          <cell r="B2976" t="str">
            <v xml:space="preserve">LUVA PARA TUBO PEX, METALICO, PARA CONEXAO COM ANEL DESLIZANTE, DN 32 MM                                                                                                                                                                                                                                                                                                                                                                                                                                  </v>
          </cell>
          <cell r="C2976" t="str">
            <v xml:space="preserve">UN    </v>
          </cell>
          <cell r="D2976">
            <v>22.45</v>
          </cell>
        </row>
        <row r="2977">
          <cell r="A2977">
            <v>39308</v>
          </cell>
          <cell r="B2977" t="str">
            <v xml:space="preserve">LUVA PARA TUBO PEX, PLASTICA, PARA CONEXAO COM CRIMPAGEM, DN 16 MM                                                                                                                                                                                                                                                                                                                                                                                                                                        </v>
          </cell>
          <cell r="C2977" t="str">
            <v xml:space="preserve">UN    </v>
          </cell>
          <cell r="D2977">
            <v>9.7899999999999991</v>
          </cell>
        </row>
        <row r="2978">
          <cell r="A2978">
            <v>39309</v>
          </cell>
          <cell r="B2978" t="str">
            <v xml:space="preserve">LUVA PARA TUBO PEX, PLASTICA, PARA CONEXAO COM CRIMPAGEM, DN 20 MM                                                                                                                                                                                                                                                                                                                                                                                                                                        </v>
          </cell>
          <cell r="C2978" t="str">
            <v xml:space="preserve">UN    </v>
          </cell>
          <cell r="D2978">
            <v>14.15</v>
          </cell>
        </row>
        <row r="2979">
          <cell r="A2979">
            <v>39310</v>
          </cell>
          <cell r="B2979" t="str">
            <v xml:space="preserve">LUVA PARA TUBO PEX, PLASTICA, PARA CONEXAO COM CRIMPAGEM, DN 25 MM                                                                                                                                                                                                                                                                                                                                                                                                                                        </v>
          </cell>
          <cell r="C2979" t="str">
            <v xml:space="preserve">UN    </v>
          </cell>
          <cell r="D2979">
            <v>21.45</v>
          </cell>
        </row>
        <row r="2980">
          <cell r="A2980">
            <v>39311</v>
          </cell>
          <cell r="B2980" t="str">
            <v xml:space="preserve">LUVA PARA TUBO PEX, PLASTICA, PARA CONEXAO COM CRIMPAGEM, DN 32 MM                                                                                                                                                                                                                                                                                                                                                                                                                                        </v>
          </cell>
          <cell r="C2980" t="str">
            <v xml:space="preserve">UN    </v>
          </cell>
          <cell r="D2980">
            <v>32.24</v>
          </cell>
        </row>
        <row r="2981">
          <cell r="A2981">
            <v>39855</v>
          </cell>
          <cell r="B2981" t="str">
            <v xml:space="preserve">LUVA PASSANTE DE COBRE (REF 601) SEM ANEL DE SOLDA, BOLSA 15 MM                                                                                                                                                                                                                                                                                                                                                                                                                                           </v>
          </cell>
          <cell r="C2981" t="str">
            <v xml:space="preserve">UN    </v>
          </cell>
          <cell r="D2981">
            <v>3.35</v>
          </cell>
        </row>
        <row r="2982">
          <cell r="A2982">
            <v>39856</v>
          </cell>
          <cell r="B2982" t="str">
            <v xml:space="preserve">LUVA PASSANTE DE COBRE (REF 601) SEM ANEL DE SOLDA, BOLSA 22 MM                                                                                                                                                                                                                                                                                                                                                                                                                                           </v>
          </cell>
          <cell r="C2982" t="str">
            <v xml:space="preserve">UN    </v>
          </cell>
          <cell r="D2982">
            <v>7.9</v>
          </cell>
        </row>
        <row r="2983">
          <cell r="A2983">
            <v>39857</v>
          </cell>
          <cell r="B2983" t="str">
            <v xml:space="preserve">LUVA PASSANTE DE COBRE (REF 601) SEM ANEL DE SOLDA, BOLSA 28 MM                                                                                                                                                                                                                                                                                                                                                                                                                                           </v>
          </cell>
          <cell r="C2983" t="str">
            <v xml:space="preserve">UN    </v>
          </cell>
          <cell r="D2983">
            <v>12.78</v>
          </cell>
        </row>
        <row r="2984">
          <cell r="A2984">
            <v>39858</v>
          </cell>
          <cell r="B2984" t="str">
            <v xml:space="preserve">LUVA PASSANTE DE COBRE (REF 601) SEM ANEL DE SOLDA, BOLSA 35 MM                                                                                                                                                                                                                                                                                                                                                                                                                                           </v>
          </cell>
          <cell r="C2984" t="str">
            <v xml:space="preserve">UN    </v>
          </cell>
          <cell r="D2984">
            <v>28.36</v>
          </cell>
        </row>
        <row r="2985">
          <cell r="A2985">
            <v>39859</v>
          </cell>
          <cell r="B2985" t="str">
            <v xml:space="preserve">LUVA PASSANTE DE COBRE (REF 601) SEM ANEL DE SOLDA, BOLSA 42 MM                                                                                                                                                                                                                                                                                                                                                                                                                                           </v>
          </cell>
          <cell r="C2985" t="str">
            <v xml:space="preserve">UN    </v>
          </cell>
          <cell r="D2985">
            <v>43.72</v>
          </cell>
        </row>
        <row r="2986">
          <cell r="A2986">
            <v>39860</v>
          </cell>
          <cell r="B2986" t="str">
            <v xml:space="preserve">LUVA PASSANTE DE COBRE (REF 601) SEM ANEL DE SOLDA, BOLSA 54 MM                                                                                                                                                                                                                                                                                                                                                                                                                                           </v>
          </cell>
          <cell r="C2986" t="str">
            <v xml:space="preserve">UN    </v>
          </cell>
          <cell r="D2986">
            <v>67.09</v>
          </cell>
        </row>
        <row r="2987">
          <cell r="A2987">
            <v>39861</v>
          </cell>
          <cell r="B2987" t="str">
            <v xml:space="preserve">LUVA PASSANTE DE COBRE (REF 601) SEM ANEL DE SOLDA, BOLSA 66 MM                                                                                                                                                                                                                                                                                                                                                                                                                                           </v>
          </cell>
          <cell r="C2987" t="str">
            <v xml:space="preserve">UN    </v>
          </cell>
          <cell r="D2987">
            <v>191.54</v>
          </cell>
        </row>
        <row r="2988">
          <cell r="A2988">
            <v>38447</v>
          </cell>
          <cell r="B2988" t="str">
            <v xml:space="preserve">LUVA PPR, SOLDAVEL, DN 110 MM, PARA AGUA QUENTE PREDIAL                                                                                                                                                                                                                                                                                                                                                                                                                                                   </v>
          </cell>
          <cell r="C2988" t="str">
            <v xml:space="preserve">UN    </v>
          </cell>
          <cell r="D2988">
            <v>133.9</v>
          </cell>
        </row>
        <row r="2989">
          <cell r="A2989">
            <v>36320</v>
          </cell>
          <cell r="B2989" t="str">
            <v xml:space="preserve">LUVA PPR, SOLDAVEL, DN 20 MM, PARA AGUA QUENTE PREDIAL                                                                                                                                                                                                                                                                                                                                                                                                                                                    </v>
          </cell>
          <cell r="C2989" t="str">
            <v xml:space="preserve">UN    </v>
          </cell>
          <cell r="D2989">
            <v>1.94</v>
          </cell>
        </row>
        <row r="2990">
          <cell r="A2990">
            <v>36324</v>
          </cell>
          <cell r="B2990" t="str">
            <v xml:space="preserve">LUVA PPR, SOLDAVEL, DN 25 MM, PARA AGUA QUENTE PREDIAL                                                                                                                                                                                                                                                                                                                                                                                                                                                    </v>
          </cell>
          <cell r="C2990" t="str">
            <v xml:space="preserve">UN    </v>
          </cell>
          <cell r="D2990">
            <v>2.94</v>
          </cell>
        </row>
        <row r="2991">
          <cell r="A2991">
            <v>38441</v>
          </cell>
          <cell r="B2991" t="str">
            <v xml:space="preserve">LUVA PPR, SOLDAVEL, DN 32 MM, PARA AGUA QUENTE PREDIAL                                                                                                                                                                                                                                                                                                                                                                                                                                                    </v>
          </cell>
          <cell r="C2991" t="str">
            <v xml:space="preserve">UN    </v>
          </cell>
          <cell r="D2991">
            <v>3.86</v>
          </cell>
        </row>
        <row r="2992">
          <cell r="A2992">
            <v>38442</v>
          </cell>
          <cell r="B2992" t="str">
            <v xml:space="preserve">LUVA PPR, SOLDAVEL, DN 40 MM, PARA AGUA QUENTE PREDIAL                                                                                                                                                                                                                                                                                                                                                                                                                                                    </v>
          </cell>
          <cell r="C2992" t="str">
            <v xml:space="preserve">UN    </v>
          </cell>
          <cell r="D2992">
            <v>9.82</v>
          </cell>
        </row>
        <row r="2993">
          <cell r="A2993">
            <v>38443</v>
          </cell>
          <cell r="B2993" t="str">
            <v xml:space="preserve">LUVA PPR, SOLDAVEL, DN 50 MM, PARA AGUA QUENTE PREDIAL                                                                                                                                                                                                                                                                                                                                                                                                                                                    </v>
          </cell>
          <cell r="C2993" t="str">
            <v xml:space="preserve">UN    </v>
          </cell>
          <cell r="D2993">
            <v>14.83</v>
          </cell>
        </row>
        <row r="2994">
          <cell r="A2994">
            <v>38444</v>
          </cell>
          <cell r="B2994" t="str">
            <v xml:space="preserve">LUVA PPR, SOLDAVEL, DN 63 MM, PARA AGUA QUENTE PREDIAL                                                                                                                                                                                                                                                                                                                                                                                                                                                    </v>
          </cell>
          <cell r="C2994" t="str">
            <v xml:space="preserve">UN    </v>
          </cell>
          <cell r="D2994">
            <v>22.08</v>
          </cell>
        </row>
        <row r="2995">
          <cell r="A2995">
            <v>38445</v>
          </cell>
          <cell r="B2995" t="str">
            <v xml:space="preserve">LUVA PPR, SOLDAVEL, DN 75 MM, PARA AGUA QUENTE PREDIAL                                                                                                                                                                                                                                                                                                                                                                                                                                                    </v>
          </cell>
          <cell r="C2995" t="str">
            <v xml:space="preserve">UN    </v>
          </cell>
          <cell r="D2995">
            <v>51.85</v>
          </cell>
        </row>
        <row r="2996">
          <cell r="A2996">
            <v>38446</v>
          </cell>
          <cell r="B2996" t="str">
            <v xml:space="preserve">LUVA PPR, SOLDAVEL, DN 90 MM, PARA AGUA QUENTE PREDIAL                                                                                                                                                                                                                                                                                                                                                                                                                                                    </v>
          </cell>
          <cell r="C2996" t="str">
            <v xml:space="preserve">UN    </v>
          </cell>
          <cell r="D2996">
            <v>83.68</v>
          </cell>
        </row>
        <row r="2997">
          <cell r="A2997">
            <v>3867</v>
          </cell>
          <cell r="B2997" t="str">
            <v xml:space="preserve">LUVA PVC SOLDAVEL, 110 MM, PARA AGUA FRIA PREDIAL                                                                                                                                                                                                                                                                                                                                                                                                                                                         </v>
          </cell>
          <cell r="C2997" t="str">
            <v xml:space="preserve">UN    </v>
          </cell>
          <cell r="D2997">
            <v>102.49</v>
          </cell>
        </row>
        <row r="2998">
          <cell r="A2998">
            <v>3861</v>
          </cell>
          <cell r="B2998" t="str">
            <v xml:space="preserve">LUVA PVC SOLDAVEL, 20 MM, PARA AGUA FRIA PREDIAL                                                                                                                                                                                                                                                                                                                                                                                                                                                          </v>
          </cell>
          <cell r="C2998" t="str">
            <v xml:space="preserve">UN    </v>
          </cell>
          <cell r="D2998">
            <v>0.85</v>
          </cell>
        </row>
        <row r="2999">
          <cell r="A2999">
            <v>3904</v>
          </cell>
          <cell r="B2999" t="str">
            <v xml:space="preserve">LUVA PVC SOLDAVEL, 25 MM, PARA AGUA FRIA PREDIAL                                                                                                                                                                                                                                                                                                                                                                                                                                                          </v>
          </cell>
          <cell r="C2999" t="str">
            <v xml:space="preserve">UN    </v>
          </cell>
          <cell r="D2999">
            <v>1.04</v>
          </cell>
        </row>
        <row r="3000">
          <cell r="A3000">
            <v>3903</v>
          </cell>
          <cell r="B3000" t="str">
            <v xml:space="preserve">LUVA PVC SOLDAVEL, 32 MM, PARA AGUA FRIA PREDIAL                                                                                                                                                                                                                                                                                                                                                                                                                                                          </v>
          </cell>
          <cell r="C3000" t="str">
            <v xml:space="preserve">UN    </v>
          </cell>
          <cell r="D3000">
            <v>2.5499999999999998</v>
          </cell>
        </row>
        <row r="3001">
          <cell r="A3001">
            <v>3862</v>
          </cell>
          <cell r="B3001" t="str">
            <v xml:space="preserve">LUVA PVC SOLDAVEL, 40 MM, PARA AGUA FRIA PREDIAL                                                                                                                                                                                                                                                                                                                                                                                                                                                          </v>
          </cell>
          <cell r="C3001" t="str">
            <v xml:space="preserve">UN    </v>
          </cell>
          <cell r="D3001">
            <v>5.19</v>
          </cell>
        </row>
        <row r="3002">
          <cell r="A3002">
            <v>3863</v>
          </cell>
          <cell r="B3002" t="str">
            <v xml:space="preserve">LUVA PVC SOLDAVEL, 50 MM, PARA AGUA FRIA PREDIAL                                                                                                                                                                                                                                                                                                                                                                                                                                                          </v>
          </cell>
          <cell r="C3002" t="str">
            <v xml:space="preserve">UN    </v>
          </cell>
          <cell r="D3002">
            <v>6.09</v>
          </cell>
        </row>
        <row r="3003">
          <cell r="A3003">
            <v>3864</v>
          </cell>
          <cell r="B3003" t="str">
            <v xml:space="preserve">LUVA PVC SOLDAVEL, 60 MM, PARA AGUA FRIA PREDIAL                                                                                                                                                                                                                                                                                                                                                                                                                                                          </v>
          </cell>
          <cell r="C3003" t="str">
            <v xml:space="preserve">UN    </v>
          </cell>
          <cell r="D3003">
            <v>15.87</v>
          </cell>
        </row>
        <row r="3004">
          <cell r="A3004">
            <v>3865</v>
          </cell>
          <cell r="B3004" t="str">
            <v xml:space="preserve">LUVA PVC SOLDAVEL, 75 MM, PARA AGUA FRIA PREDIAL                                                                                                                                                                                                                                                                                                                                                                                                                                                          </v>
          </cell>
          <cell r="C3004" t="str">
            <v xml:space="preserve">UN    </v>
          </cell>
          <cell r="D3004">
            <v>27.61</v>
          </cell>
        </row>
        <row r="3005">
          <cell r="A3005">
            <v>3866</v>
          </cell>
          <cell r="B3005" t="str">
            <v xml:space="preserve">LUVA PVC SOLDAVEL, 85 MM, PARA AGUA FRIA PREDIAL                                                                                                                                                                                                                                                                                                                                                                                                                                                          </v>
          </cell>
          <cell r="C3005" t="str">
            <v xml:space="preserve">UN    </v>
          </cell>
          <cell r="D3005">
            <v>63.18</v>
          </cell>
        </row>
        <row r="3006">
          <cell r="A3006">
            <v>3902</v>
          </cell>
          <cell r="B3006" t="str">
            <v xml:space="preserve">LUVA PVC, ROSCAVEL,  2 1/2",  AGUA FRIA PREDIAL                                                                                                                                                                                                                                                                                                                                                                                                                                                           </v>
          </cell>
          <cell r="C3006" t="str">
            <v xml:space="preserve">UN    </v>
          </cell>
          <cell r="D3006">
            <v>30.72</v>
          </cell>
        </row>
        <row r="3007">
          <cell r="A3007">
            <v>3878</v>
          </cell>
          <cell r="B3007" t="str">
            <v xml:space="preserve">LUVA PVC, ROSCAVEL, 1 1/2",  AGUA FRIA PREDIAL                                                                                                                                                                                                                                                                                                                                                                                                                                                            </v>
          </cell>
          <cell r="C3007" t="str">
            <v xml:space="preserve">UN    </v>
          </cell>
          <cell r="D3007">
            <v>9.7100000000000009</v>
          </cell>
        </row>
        <row r="3008">
          <cell r="A3008">
            <v>3877</v>
          </cell>
          <cell r="B3008" t="str">
            <v xml:space="preserve">LUVA PVC, ROSCAVEL, 1 1/4", AGUA FRIA PREDIAL                                                                                                                                                                                                                                                                                                                                                                                                                                                             </v>
          </cell>
          <cell r="C3008" t="str">
            <v xml:space="preserve">UN    </v>
          </cell>
          <cell r="D3008">
            <v>8.8699999999999992</v>
          </cell>
        </row>
        <row r="3009">
          <cell r="A3009">
            <v>3879</v>
          </cell>
          <cell r="B3009" t="str">
            <v xml:space="preserve">LUVA PVC, ROSCAVEL, 2",  AGUA FRIA PREDIAL                                                                                                                                                                                                                                                                                                                                                                                                                                                                </v>
          </cell>
          <cell r="C3009" t="str">
            <v xml:space="preserve">UN    </v>
          </cell>
          <cell r="D3009">
            <v>19.579999999999998</v>
          </cell>
        </row>
        <row r="3010">
          <cell r="A3010">
            <v>3880</v>
          </cell>
          <cell r="B3010" t="str">
            <v xml:space="preserve">LUVA PVC, ROSCAVEL, 3", AGUA FRIA PREDIAL                                                                                                                                                                                                                                                                                                                                                                                                                                                                 </v>
          </cell>
          <cell r="C3010" t="str">
            <v xml:space="preserve">UN    </v>
          </cell>
          <cell r="D3010">
            <v>44.18</v>
          </cell>
        </row>
        <row r="3011">
          <cell r="A3011">
            <v>12892</v>
          </cell>
          <cell r="B3011" t="str">
            <v xml:space="preserve">LUVA RASPA DE COURO, CANO CURTO (PUNHO *7* CM)                                                                                                                                                                                                                                                                                                                                                                                                                                                            </v>
          </cell>
          <cell r="C3011" t="str">
            <v xml:space="preserve">PAR   </v>
          </cell>
          <cell r="D3011">
            <v>12.69</v>
          </cell>
        </row>
        <row r="3012">
          <cell r="A3012">
            <v>3883</v>
          </cell>
          <cell r="B3012" t="str">
            <v xml:space="preserve">LUVA ROSCAVEL, PVC, 1/2", AGUA FRIA PREDIAL                                                                                                                                                                                                                                                                                                                                                                                                                                                               </v>
          </cell>
          <cell r="C3012" t="str">
            <v xml:space="preserve">UN    </v>
          </cell>
          <cell r="D3012">
            <v>2.04</v>
          </cell>
        </row>
        <row r="3013">
          <cell r="A3013">
            <v>3876</v>
          </cell>
          <cell r="B3013" t="str">
            <v xml:space="preserve">LUVA ROSCAVEL, PVC, 1", AGUA FRIA PREDIAL                                                                                                                                                                                                                                                                                                                                                                                                                                                                 </v>
          </cell>
          <cell r="C3013" t="str">
            <v xml:space="preserve">UN    </v>
          </cell>
          <cell r="D3013">
            <v>5.1100000000000003</v>
          </cell>
        </row>
        <row r="3014">
          <cell r="A3014">
            <v>3884</v>
          </cell>
          <cell r="B3014" t="str">
            <v xml:space="preserve">LUVA ROSCAVEL, PVC, 3/4", AGUA FRIA PREDIAL                                                                                                                                                                                                                                                                                                                                                                                                                                                               </v>
          </cell>
          <cell r="C3014" t="str">
            <v xml:space="preserve">UN    </v>
          </cell>
          <cell r="D3014">
            <v>3.06</v>
          </cell>
        </row>
        <row r="3015">
          <cell r="A3015">
            <v>3837</v>
          </cell>
          <cell r="B3015" t="str">
            <v xml:space="preserve">LUVA SIMPLES, PVC PBA, JE, DN 100 / DE 110 MM, PARA REDE AGUA (NBR 10351)                                                                                                                                                                                                                                                                                                                                                                                                                                 </v>
          </cell>
          <cell r="C3015" t="str">
            <v xml:space="preserve">UN    </v>
          </cell>
          <cell r="D3015">
            <v>55.25</v>
          </cell>
        </row>
        <row r="3016">
          <cell r="A3016">
            <v>3845</v>
          </cell>
          <cell r="B3016" t="str">
            <v xml:space="preserve">LUVA SIMPLES, PVC PBA, JE, DN 50 / DE 60 MM, PARA REDE AGUA (NBR 10351)                                                                                                                                                                                                                                                                                                                                                                                                                                   </v>
          </cell>
          <cell r="C3016" t="str">
            <v xml:space="preserve">UN    </v>
          </cell>
          <cell r="D3016">
            <v>20.18</v>
          </cell>
        </row>
        <row r="3017">
          <cell r="A3017">
            <v>11045</v>
          </cell>
          <cell r="B3017" t="str">
            <v xml:space="preserve">LUVA SIMPLES, PVC PBA, JE, DN 75 / DE 85 MM, PARA REDE AGUA (NBR 10351)                                                                                                                                                                                                                                                                                                                                                                                                                                   </v>
          </cell>
          <cell r="C3017" t="str">
            <v xml:space="preserve">UN    </v>
          </cell>
          <cell r="D3017">
            <v>38.93</v>
          </cell>
        </row>
        <row r="3018">
          <cell r="A3018">
            <v>20170</v>
          </cell>
          <cell r="B3018" t="str">
            <v xml:space="preserve">LUVA SIMPLES, PVC SERIE R, 100 MM, PARA ESGOTO OU AGUAS PLUVIAIS PREDIAIS                                                                                                                                                                                                                                                                                                                                                                                                                                 </v>
          </cell>
          <cell r="C3018" t="str">
            <v xml:space="preserve">UN    </v>
          </cell>
          <cell r="D3018">
            <v>21.49</v>
          </cell>
        </row>
        <row r="3019">
          <cell r="A3019">
            <v>20171</v>
          </cell>
          <cell r="B3019" t="str">
            <v xml:space="preserve">LUVA SIMPLES, PVC SERIE R, 150 MM, PARA ESGOTO OU AGUAS PLUVIAIS PREDIAIS                                                                                                                                                                                                                                                                                                                                                                                                                                 </v>
          </cell>
          <cell r="C3019" t="str">
            <v xml:space="preserve">UN    </v>
          </cell>
          <cell r="D3019">
            <v>63.84</v>
          </cell>
        </row>
        <row r="3020">
          <cell r="A3020">
            <v>20167</v>
          </cell>
          <cell r="B3020" t="str">
            <v xml:space="preserve">LUVA SIMPLES, PVC SERIE R, 40 MM, PARA ESGOTO OU AGUAS PLUVIAIS PREDIAIS                                                                                                                                                                                                                                                                                                                                                                                                                                  </v>
          </cell>
          <cell r="C3020" t="str">
            <v xml:space="preserve">UN    </v>
          </cell>
          <cell r="D3020">
            <v>7.98</v>
          </cell>
        </row>
        <row r="3021">
          <cell r="A3021">
            <v>20168</v>
          </cell>
          <cell r="B3021" t="str">
            <v xml:space="preserve">LUVA SIMPLES, PVC SERIE R, 50 MM, PARA ESGOTO OU AGUAS PLUVIAIS PREDIAIS                                                                                                                                                                                                                                                                                                                                                                                                                                  </v>
          </cell>
          <cell r="C3021" t="str">
            <v xml:space="preserve">UN    </v>
          </cell>
          <cell r="D3021">
            <v>12.52</v>
          </cell>
        </row>
        <row r="3022">
          <cell r="A3022">
            <v>20169</v>
          </cell>
          <cell r="B3022" t="str">
            <v xml:space="preserve">LUVA SIMPLES, PVC SERIE R, 75 MM, PARA ESGOTO OU AGUAS PLUVIAIS PREDIAIS                                                                                                                                                                                                                                                                                                                                                                                                                                  </v>
          </cell>
          <cell r="C3022" t="str">
            <v xml:space="preserve">UN    </v>
          </cell>
          <cell r="D3022">
            <v>17.72</v>
          </cell>
        </row>
        <row r="3023">
          <cell r="A3023">
            <v>3899</v>
          </cell>
          <cell r="B3023" t="str">
            <v xml:space="preserve">LUVA SIMPLES, PVC, SOLDAVEL, DN 100 MM, SERIE NORMAL, PARA ESGOTO PREDIAL                                                                                                                                                                                                                                                                                                                                                                                                                                 </v>
          </cell>
          <cell r="C3023" t="str">
            <v xml:space="preserve">UN    </v>
          </cell>
          <cell r="D3023">
            <v>9.3800000000000008</v>
          </cell>
        </row>
        <row r="3024">
          <cell r="A3024">
            <v>38676</v>
          </cell>
          <cell r="B3024" t="str">
            <v xml:space="preserve">LUVA SIMPLES, PVC, SOLDAVEL, DN 150 MM, SERIE NORMAL, PARA ESGOTO PREDIAL                                                                                                                                                                                                                                                                                                                                                                                                                                 </v>
          </cell>
          <cell r="C3024" t="str">
            <v xml:space="preserve">UN    </v>
          </cell>
          <cell r="D3024">
            <v>45.42</v>
          </cell>
        </row>
        <row r="3025">
          <cell r="A3025">
            <v>3897</v>
          </cell>
          <cell r="B3025" t="str">
            <v xml:space="preserve">LUVA SIMPLES, PVC, SOLDAVEL, DN 40 MM, SERIE NORMAL, PARA ESGOTO PREDIAL                                                                                                                                                                                                                                                                                                                                                                                                                                  </v>
          </cell>
          <cell r="C3025" t="str">
            <v xml:space="preserve">UN    </v>
          </cell>
          <cell r="D3025">
            <v>1.98</v>
          </cell>
        </row>
        <row r="3026">
          <cell r="A3026">
            <v>3875</v>
          </cell>
          <cell r="B3026" t="str">
            <v xml:space="preserve">LUVA SIMPLES, PVC, SOLDAVEL, DN 50 MM, SERIE NORMAL, PARA ESGOTO PREDIAL                                                                                                                                                                                                                                                                                                                                                                                                                                  </v>
          </cell>
          <cell r="C3026" t="str">
            <v xml:space="preserve">UN    </v>
          </cell>
          <cell r="D3026">
            <v>4.28</v>
          </cell>
        </row>
        <row r="3027">
          <cell r="A3027">
            <v>3898</v>
          </cell>
          <cell r="B3027" t="str">
            <v xml:space="preserve">LUVA SIMPLES, PVC, SOLDAVEL, DN 75 MM, SERIE NORMAL, PARA ESGOTO PREDIAL                                                                                                                                                                                                                                                                                                                                                                                                                                  </v>
          </cell>
          <cell r="C3027" t="str">
            <v xml:space="preserve">UN    </v>
          </cell>
          <cell r="D3027">
            <v>8.09</v>
          </cell>
        </row>
        <row r="3028">
          <cell r="A3028">
            <v>3855</v>
          </cell>
          <cell r="B3028" t="str">
            <v xml:space="preserve">LUVA SOLDAVEL COM BUCHA DE LATAO, PVC, 20 MM X 1/2"                                                                                                                                                                                                                                                                                                                                                                                                                                                       </v>
          </cell>
          <cell r="C3028" t="str">
            <v xml:space="preserve">UN    </v>
          </cell>
          <cell r="D3028">
            <v>6.78</v>
          </cell>
        </row>
        <row r="3029">
          <cell r="A3029">
            <v>3874</v>
          </cell>
          <cell r="B3029" t="str">
            <v xml:space="preserve">LUVA SOLDAVEL COM BUCHA DE LATAO, PVC, 25 MM X 1/2"                                                                                                                                                                                                                                                                                                                                                                                                                                                       </v>
          </cell>
          <cell r="C3029" t="str">
            <v xml:space="preserve">UN    </v>
          </cell>
          <cell r="D3029">
            <v>7.2</v>
          </cell>
        </row>
        <row r="3030">
          <cell r="A3030">
            <v>3870</v>
          </cell>
          <cell r="B3030" t="str">
            <v xml:space="preserve">LUVA SOLDAVEL COM BUCHA DE LATAO, PVC, 25 MM X 3/4"                                                                                                                                                                                                                                                                                                                                                                                                                                                       </v>
          </cell>
          <cell r="C3030" t="str">
            <v xml:space="preserve">UN    </v>
          </cell>
          <cell r="D3030">
            <v>8.94</v>
          </cell>
        </row>
        <row r="3031">
          <cell r="A3031">
            <v>38678</v>
          </cell>
          <cell r="B3031" t="str">
            <v xml:space="preserve">LUVA SOLDAVEL COM BUCHA DE LATAO, PVC, 32 MM X 1"                                                                                                                                                                                                                                                                                                                                                                                                                                                         </v>
          </cell>
          <cell r="C3031" t="str">
            <v xml:space="preserve">UN    </v>
          </cell>
          <cell r="D3031">
            <v>24.33</v>
          </cell>
        </row>
        <row r="3032">
          <cell r="A3032">
            <v>3859</v>
          </cell>
          <cell r="B3032" t="str">
            <v xml:space="preserve">LUVA SOLDAVEL COM ROSCA, PVC, 20 MM X 1/2", PARA AGUA FRIA PREDIAL                                                                                                                                                                                                                                                                                                                                                                                                                                        </v>
          </cell>
          <cell r="C3032" t="str">
            <v xml:space="preserve">UN    </v>
          </cell>
          <cell r="D3032">
            <v>1.8</v>
          </cell>
        </row>
        <row r="3033">
          <cell r="A3033">
            <v>3856</v>
          </cell>
          <cell r="B3033" t="str">
            <v xml:space="preserve">LUVA SOLDAVEL COM ROSCA, PVC, 25 MM X 1/2", PARA AGUA FRIA PREDIAL                                                                                                                                                                                                                                                                                                                                                                                                                                        </v>
          </cell>
          <cell r="C3033" t="str">
            <v xml:space="preserve">UN    </v>
          </cell>
          <cell r="D3033">
            <v>2.29</v>
          </cell>
        </row>
        <row r="3034">
          <cell r="A3034">
            <v>3906</v>
          </cell>
          <cell r="B3034" t="str">
            <v xml:space="preserve">LUVA SOLDAVEL COM ROSCA, PVC, 25 MM X 3/4", PARA AGUA FRIA PREDIAL                                                                                                                                                                                                                                                                                                                                                                                                                                        </v>
          </cell>
          <cell r="C3034" t="str">
            <v xml:space="preserve">UN    </v>
          </cell>
          <cell r="D3034">
            <v>2.16</v>
          </cell>
        </row>
        <row r="3035">
          <cell r="A3035">
            <v>3860</v>
          </cell>
          <cell r="B3035" t="str">
            <v xml:space="preserve">LUVA SOLDAVEL COM ROSCA, PVC, 32 MM X 1", PARA AGUA FRIA PREDIAL                                                                                                                                                                                                                                                                                                                                                                                                                                          </v>
          </cell>
          <cell r="C3035" t="str">
            <v xml:space="preserve">UN    </v>
          </cell>
          <cell r="D3035">
            <v>7.07</v>
          </cell>
        </row>
        <row r="3036">
          <cell r="A3036">
            <v>3905</v>
          </cell>
          <cell r="B3036" t="str">
            <v xml:space="preserve">LUVA SOLDAVEL COM ROSCA, PVC, 40 MM X 1 1/4", PARA AGUA FRIA PREDIAL                                                                                                                                                                                                                                                                                                                                                                                                                                      </v>
          </cell>
          <cell r="C3036" t="str">
            <v xml:space="preserve">UN    </v>
          </cell>
          <cell r="D3036">
            <v>15.65</v>
          </cell>
        </row>
        <row r="3037">
          <cell r="A3037">
            <v>3871</v>
          </cell>
          <cell r="B3037" t="str">
            <v xml:space="preserve">LUVA SOLDAVEL COM ROSCA, PVC, 50 MM X 1 1/2", PARA AGUA FRIA PREDIAL                                                                                                                                                                                                                                                                                                                                                                                                                                      </v>
          </cell>
          <cell r="C3037" t="str">
            <v xml:space="preserve">UN    </v>
          </cell>
          <cell r="D3037">
            <v>32.5</v>
          </cell>
        </row>
        <row r="3038">
          <cell r="A3038">
            <v>37429</v>
          </cell>
          <cell r="B3038" t="str">
            <v xml:space="preserve">LUVA, PEAD PE 100,  DE 400 MM, PARA ELETROFUSAO                                                                                                                                                                                                                                                                                                                                                                                                                                                           </v>
          </cell>
          <cell r="C3038" t="str">
            <v xml:space="preserve">UN    </v>
          </cell>
          <cell r="D3038">
            <v>2927.43</v>
          </cell>
        </row>
        <row r="3039">
          <cell r="A3039">
            <v>37426</v>
          </cell>
          <cell r="B3039" t="str">
            <v xml:space="preserve">LUVA, PEAD PE 100,  DE 63 MM, PARA ELETROFUSAO                                                                                                                                                                                                                                                                                                                                                                                                                                                            </v>
          </cell>
          <cell r="C3039" t="str">
            <v xml:space="preserve">UN    </v>
          </cell>
          <cell r="D3039">
            <v>28.16</v>
          </cell>
        </row>
        <row r="3040">
          <cell r="A3040">
            <v>37427</v>
          </cell>
          <cell r="B3040" t="str">
            <v xml:space="preserve">LUVA, PEAD PE 100, DE 125 MM, PARA ELETROFUSAO                                                                                                                                                                                                                                                                                                                                                                                                                                                            </v>
          </cell>
          <cell r="C3040" t="str">
            <v xml:space="preserve">UN    </v>
          </cell>
          <cell r="D3040">
            <v>67.17</v>
          </cell>
        </row>
        <row r="3041">
          <cell r="A3041">
            <v>37424</v>
          </cell>
          <cell r="B3041" t="str">
            <v xml:space="preserve">LUVA, PEAD PE 100, DE 20 MM, PARA ELETROFUSAO                                                                                                                                                                                                                                                                                                                                                                                                                                                             </v>
          </cell>
          <cell r="C3041" t="str">
            <v xml:space="preserve">UN    </v>
          </cell>
          <cell r="D3041">
            <v>12.94</v>
          </cell>
        </row>
        <row r="3042">
          <cell r="A3042">
            <v>37428</v>
          </cell>
          <cell r="B3042" t="str">
            <v xml:space="preserve">LUVA, PEAD PE 100, DE 200 MM, PARA ELETROFUSAO                                                                                                                                                                                                                                                                                                                                                                                                                                                            </v>
          </cell>
          <cell r="C3042" t="str">
            <v xml:space="preserve">UN    </v>
          </cell>
          <cell r="D3042">
            <v>231.5</v>
          </cell>
        </row>
        <row r="3043">
          <cell r="A3043">
            <v>37425</v>
          </cell>
          <cell r="B3043" t="str">
            <v xml:space="preserve">LUVA, PEAD PE 100, DE 32 MM, PARA ELETROFUSAO                                                                                                                                                                                                                                                                                                                                                                                                                                                             </v>
          </cell>
          <cell r="C3043" t="str">
            <v xml:space="preserve">UN    </v>
          </cell>
          <cell r="D3043">
            <v>13.95</v>
          </cell>
        </row>
        <row r="3044">
          <cell r="A3044">
            <v>11519</v>
          </cell>
          <cell r="B3044" t="str">
            <v xml:space="preserve">MACANETA ALAVANCA RETA OCA, EM ZAMAC COM ACABAMENTO CROMADO, COMPRIMENTO APROX DE 15 CM                                                                                                                                                                                                                                                                                                                                                                                                                   </v>
          </cell>
          <cell r="C3044" t="str">
            <v xml:space="preserve">PAR   </v>
          </cell>
          <cell r="D3044">
            <v>52.39</v>
          </cell>
        </row>
        <row r="3045">
          <cell r="A3045">
            <v>11520</v>
          </cell>
          <cell r="B3045" t="str">
            <v xml:space="preserve">MACANETA ALAVANCA, RETA SIMPLES / OCA, CROMADA, COMPRIMENTO DE 10 A 16 CM, ACABAMENTO PADRAO POPULAR - SOMENTE MACANETAS                                                                                                                                                                                                                                                                                                                                                                                  </v>
          </cell>
          <cell r="C3045" t="str">
            <v xml:space="preserve">PAR   </v>
          </cell>
          <cell r="D3045">
            <v>24.22</v>
          </cell>
        </row>
        <row r="3046">
          <cell r="A3046">
            <v>11518</v>
          </cell>
          <cell r="B3046" t="str">
            <v xml:space="preserve">MACANETA BOLA, EM ZAMAC COM ACABAMENTO CROMADO, DIAMETRO DE APROX 2 1/2"                                                                                                                                                                                                                                                                                                                                                                                                                                  </v>
          </cell>
          <cell r="C3046" t="str">
            <v xml:space="preserve">PAR   </v>
          </cell>
          <cell r="D3046">
            <v>88.06</v>
          </cell>
        </row>
        <row r="3047">
          <cell r="A3047">
            <v>38473</v>
          </cell>
          <cell r="B3047" t="str">
            <v xml:space="preserve">MACARICO DE SOLDA 201 PARA EXTENSAO GLP OU ACETILENO                                                                                                                                                                                                                                                                                                                                                                                                                                                      </v>
          </cell>
          <cell r="C3047" t="str">
            <v xml:space="preserve">UN    </v>
          </cell>
          <cell r="D3047">
            <v>133.19</v>
          </cell>
        </row>
        <row r="3048">
          <cell r="A3048">
            <v>4244</v>
          </cell>
          <cell r="B3048" t="str">
            <v xml:space="preserve">MACARIQUEIRO (HORISTA)                                                                                                                                                                                                                                                                                                                                                                                                                                                                                    </v>
          </cell>
          <cell r="C3048" t="str">
            <v xml:space="preserve">H     </v>
          </cell>
          <cell r="D3048">
            <v>16.760000000000002</v>
          </cell>
        </row>
        <row r="3049">
          <cell r="A3049">
            <v>40977</v>
          </cell>
          <cell r="B3049" t="str">
            <v xml:space="preserve">MACARIQUEIRO (MENSALISTA)                                                                                                                                                                                                                                                                                                                                                                                                                                                                                 </v>
          </cell>
          <cell r="C3049" t="str">
            <v xml:space="preserve">MES   </v>
          </cell>
          <cell r="D3049">
            <v>2965.71</v>
          </cell>
        </row>
        <row r="3050">
          <cell r="A3050">
            <v>4115</v>
          </cell>
          <cell r="B3050" t="str">
            <v xml:space="preserve">MADEIRA ROLICA TRATADA, D = 12 A 15 CM, H = 3,00 M, EM EUCALIPTO OU EQUIVALENTE DA REGIAO                                                                                                                                                                                                                                                                                                                                                                                                                 </v>
          </cell>
          <cell r="C3050" t="str">
            <v xml:space="preserve">M     </v>
          </cell>
          <cell r="D3050">
            <v>30.45</v>
          </cell>
        </row>
        <row r="3051">
          <cell r="A3051">
            <v>4119</v>
          </cell>
          <cell r="B3051" t="str">
            <v xml:space="preserve">MADEIRA ROLICA TRATADA, D = 16 A 20 CM, H = 6,00 M, EM EUCALIPTO OU EQUIVALENTE DA REGIAO                                                                                                                                                                                                                                                                                                                                                                                                                 </v>
          </cell>
          <cell r="C3051" t="str">
            <v xml:space="preserve">M     </v>
          </cell>
          <cell r="D3051">
            <v>61.5</v>
          </cell>
        </row>
        <row r="3052">
          <cell r="A3052">
            <v>2794</v>
          </cell>
          <cell r="B3052" t="str">
            <v xml:space="preserve">MADEIRA ROLICA TRATADA, D = 25 A 29 CM, H = 6,50 M, EM EUCALIPTO OU EQUIVALENTE DA REGIAO                                                                                                                                                                                                                                                                                                                                                                                                                 </v>
          </cell>
          <cell r="C3052" t="str">
            <v xml:space="preserve">M     </v>
          </cell>
          <cell r="D3052">
            <v>163.13999999999999</v>
          </cell>
        </row>
        <row r="3053">
          <cell r="A3053">
            <v>2788</v>
          </cell>
          <cell r="B3053" t="str">
            <v xml:space="preserve">MADEIRA ROLICA TRATADA, D = 30 A 34 CM, H = 6,50 M, EM EUCALIPTO OU EQUIVALENTE DA REGIAO                                                                                                                                                                                                                                                                                                                                                                                                                 </v>
          </cell>
          <cell r="C3053" t="str">
            <v xml:space="preserve">M     </v>
          </cell>
          <cell r="D3053">
            <v>237.66</v>
          </cell>
        </row>
        <row r="3054">
          <cell r="A3054">
            <v>4006</v>
          </cell>
          <cell r="B3054" t="str">
            <v xml:space="preserve">MADEIRA SERRADA EM PINUS, MISTA OU EQUIVALENTE DA REGIAO - BRUTA                                                                                                                                                                                                                                                                                                                                                                                                                                          </v>
          </cell>
          <cell r="C3054" t="str">
            <v xml:space="preserve">M3    </v>
          </cell>
          <cell r="D3054">
            <v>2171.87</v>
          </cell>
        </row>
        <row r="3055">
          <cell r="A3055">
            <v>36151</v>
          </cell>
          <cell r="B3055" t="str">
            <v xml:space="preserve">MANGOTE DE SEGURANCA EM RASPA DE COURO                                                                                                                                                                                                                                                                                                                                                                                                                                                                    </v>
          </cell>
          <cell r="C3055" t="str">
            <v xml:space="preserve">UN    </v>
          </cell>
          <cell r="D3055">
            <v>28.2</v>
          </cell>
        </row>
        <row r="3056">
          <cell r="A3056">
            <v>37457</v>
          </cell>
          <cell r="B3056" t="str">
            <v xml:space="preserve">MANGUEIRA CRISTAL PARA NIVEL, LISA, PVC TRANSPARENTE, 3/8" X1,5 MM                                                                                                                                                                                                                                                                                                                                                                                                                                        </v>
          </cell>
          <cell r="C3056" t="str">
            <v xml:space="preserve">M     </v>
          </cell>
          <cell r="D3056">
            <v>3.94</v>
          </cell>
        </row>
        <row r="3057">
          <cell r="A3057">
            <v>37456</v>
          </cell>
          <cell r="B3057" t="str">
            <v xml:space="preserve">MANGUEIRA CRISTAL PARA NIVEL, LISA, PVC TRANSPARENTE, 5/16" X1 MM                                                                                                                                                                                                                                                                                                                                                                                                                                         </v>
          </cell>
          <cell r="C3057" t="str">
            <v xml:space="preserve">M     </v>
          </cell>
          <cell r="D3057">
            <v>2.08</v>
          </cell>
        </row>
        <row r="3058">
          <cell r="A3058">
            <v>37461</v>
          </cell>
          <cell r="B3058" t="str">
            <v xml:space="preserve">MANGUEIRA CRISTAL TRANCADA, PVC COM REFORCO, COM PRESSAO DE TRABALHO (PT) 250 LBS/POL2, DE 3/4" X *2,8* MM                                                                                                                                                                                                                                                                                                                                                                                                </v>
          </cell>
          <cell r="C3058" t="str">
            <v xml:space="preserve">M     </v>
          </cell>
          <cell r="D3058">
            <v>14.64</v>
          </cell>
        </row>
        <row r="3059">
          <cell r="A3059">
            <v>37460</v>
          </cell>
          <cell r="B3059" t="str">
            <v xml:space="preserve">MANGUEIRA CRISTAL TRANCADA, PVC COM REFORCO, PRESSAO DE TRABALHO (PT) 250 LBS/POL2, DE 1" X *3,4* MM                                                                                                                                                                                                                                                                                                                                                                                                      </v>
          </cell>
          <cell r="C3059" t="str">
            <v xml:space="preserve">M     </v>
          </cell>
          <cell r="D3059">
            <v>19.989999999999998</v>
          </cell>
        </row>
        <row r="3060">
          <cell r="A3060">
            <v>37458</v>
          </cell>
          <cell r="B3060" t="str">
            <v xml:space="preserve">MANGUEIRA CRISTAL, LISA, PVC TRANSPARENTE, 1/2" X 2 MM                                                                                                                                                                                                                                                                                                                                                                                                                                                    </v>
          </cell>
          <cell r="C3060" t="str">
            <v xml:space="preserve">M     </v>
          </cell>
          <cell r="D3060">
            <v>5.86</v>
          </cell>
        </row>
        <row r="3061">
          <cell r="A3061">
            <v>37454</v>
          </cell>
          <cell r="B3061" t="str">
            <v xml:space="preserve">MANGUEIRA CRISTAL, LISA, PVC TRANSPARENTE, 1/4" X1 MM                                                                                                                                                                                                                                                                                                                                                                                                                                                     </v>
          </cell>
          <cell r="C3061" t="str">
            <v xml:space="preserve">M     </v>
          </cell>
          <cell r="D3061">
            <v>1.54</v>
          </cell>
        </row>
        <row r="3062">
          <cell r="A3062">
            <v>37455</v>
          </cell>
          <cell r="B3062" t="str">
            <v xml:space="preserve">MANGUEIRA CRISTAL, LISA, PVC TRANSPARENTE, 1/4" X1,5 MM                                                                                                                                                                                                                                                                                                                                                                                                                                                   </v>
          </cell>
          <cell r="C3062" t="str">
            <v xml:space="preserve">M     </v>
          </cell>
          <cell r="D3062">
            <v>2.58</v>
          </cell>
        </row>
        <row r="3063">
          <cell r="A3063">
            <v>37459</v>
          </cell>
          <cell r="B3063" t="str">
            <v xml:space="preserve">MANGUEIRA CRISTAL, LISA, PVC TRANSPARENTE, 3/4" X 2 MM                                                                                                                                                                                                                                                                                                                                                                                                                                                    </v>
          </cell>
          <cell r="C3063" t="str">
            <v xml:space="preserve">M     </v>
          </cell>
          <cell r="D3063">
            <v>8.23</v>
          </cell>
        </row>
        <row r="3064">
          <cell r="A3064">
            <v>21029</v>
          </cell>
          <cell r="B3064" t="str">
            <v xml:space="preserve">MANGUEIRA DE INCENDIO, TIPO 1, DE 1 1/2", COMPRIMENTO = 15 M, TECIDO EM FIO DE POLIESTER E TUBO INTERNO EM BORRACHA SINTETICA, COM UNIOES ENGATE RAPIDO                                                                                                                                                                                                                                                                                                                                                   </v>
          </cell>
          <cell r="C3064" t="str">
            <v xml:space="preserve">UN    </v>
          </cell>
          <cell r="D3064">
            <v>402.04</v>
          </cell>
        </row>
        <row r="3065">
          <cell r="A3065">
            <v>21030</v>
          </cell>
          <cell r="B3065" t="str">
            <v xml:space="preserve">MANGUEIRA DE INCENDIO, TIPO 1, DE 1 1/2", COMPRIMENTO = 20 M, TECIDO EM FIO DE POLIESTER E TUBO INTERNO EM BORRACHA SINTETICA, COM UNIOES ENGATE RAPIDO                                                                                                                                                                                                                                                                                                                                                   </v>
          </cell>
          <cell r="C3065" t="str">
            <v xml:space="preserve">UN    </v>
          </cell>
          <cell r="D3065">
            <v>495.58</v>
          </cell>
        </row>
        <row r="3066">
          <cell r="A3066">
            <v>21031</v>
          </cell>
          <cell r="B3066" t="str">
            <v xml:space="preserve">MANGUEIRA DE INCENDIO, TIPO 1, DE 1 1/2", COMPRIMENTO = 25 M, TECIDO EM FIO DE POLIESTER E TUBO INTERNO EM BORRACHA SINTETICA, COM UNIOES ENGATE RAPIDO                                                                                                                                                                                                                                                                                                                                                   </v>
          </cell>
          <cell r="C3066" t="str">
            <v xml:space="preserve">UN    </v>
          </cell>
          <cell r="D3066">
            <v>616.99</v>
          </cell>
        </row>
        <row r="3067">
          <cell r="A3067">
            <v>21032</v>
          </cell>
          <cell r="B3067" t="str">
            <v xml:space="preserve">MANGUEIRA DE INCENDIO, TIPO 1, DE 1 1/2", COMPRIMENTO = 30 M, TECIDO EM FIO DE POLIESTER E TUBO INTERNO EM BORRACHA SINTETICA, COM UNIOES ENGATE RAPIDO                                                                                                                                                                                                                                                                                                                                                   </v>
          </cell>
          <cell r="C3067" t="str">
            <v xml:space="preserve">UN    </v>
          </cell>
          <cell r="D3067">
            <v>658.78</v>
          </cell>
        </row>
        <row r="3068">
          <cell r="A3068">
            <v>37527</v>
          </cell>
          <cell r="B3068" t="str">
            <v xml:space="preserve">MANGUEIRA DE INCENDIO, TIPO 2, DE 1 1/2", COMPRIMENTO = 15 M, TECIDO EM FIO DE POLIESTER E TUBO INTERNO EM BORRACHA SINTETICA, COM UNIOES ENGATE RAPIDO                                                                                                                                                                                                                                                                                                                                                   </v>
          </cell>
          <cell r="C3068" t="str">
            <v xml:space="preserve">UN    </v>
          </cell>
          <cell r="D3068">
            <v>595.09</v>
          </cell>
        </row>
        <row r="3069">
          <cell r="A3069">
            <v>37528</v>
          </cell>
          <cell r="B3069" t="str">
            <v xml:space="preserve">MANGUEIRA DE INCENDIO, TIPO 2, DE 1 1/2", COMPRIMENTO = 20 M, TECIDO EM FIO DE POLIESTER E TUBO INTERNO EM BORRACHA SINTETICA, COM UNIOES                                                                                                                                                                                                                                                                                                                                                                 </v>
          </cell>
          <cell r="C3069" t="str">
            <v xml:space="preserve">UN    </v>
          </cell>
          <cell r="D3069">
            <v>709.54</v>
          </cell>
        </row>
        <row r="3070">
          <cell r="A3070">
            <v>37529</v>
          </cell>
          <cell r="B3070" t="str">
            <v xml:space="preserve">MANGUEIRA DE INCENDIO, TIPO 2, DE 1 1/2", COMPRIMENTO = 25 M, TECIDO EM FIO DE POLIESTER E TUBO INTERNO EM BORRACHA SINTETICA, COM UNIOES                                                                                                                                                                                                                                                                                                                                                                 </v>
          </cell>
          <cell r="C3070" t="str">
            <v xml:space="preserve">UN    </v>
          </cell>
          <cell r="D3070">
            <v>716.5</v>
          </cell>
        </row>
        <row r="3071">
          <cell r="A3071">
            <v>37530</v>
          </cell>
          <cell r="B3071" t="str">
            <v xml:space="preserve">MANGUEIRA DE INCENDIO, TIPO 2, DE 1 1/2", COMPRIMENTO = 30 M, TECIDO EM FIO DE POLIESTER E TUBO INTERNO EM BORRACHA SINTETICA, COM UNIOES                                                                                                                                                                                                                                                                                                                                                                 </v>
          </cell>
          <cell r="C3071" t="str">
            <v xml:space="preserve">UN    </v>
          </cell>
          <cell r="D3071">
            <v>935.43</v>
          </cell>
        </row>
        <row r="3072">
          <cell r="A3072">
            <v>21034</v>
          </cell>
          <cell r="B3072" t="str">
            <v xml:space="preserve">MANGUEIRA DE INCENDIO, TIPO 2, DE 2 1/2", COMPRIMENTO = 15 M, TECIDO EM FIO DE POLIESTER E TUBO INTERNO EM BORRACHA SINTETICA, COM UNIOES ENGATE RAPIDO                                                                                                                                                                                                                                                                                                                                                   </v>
          </cell>
          <cell r="C3072" t="str">
            <v xml:space="preserve">UN    </v>
          </cell>
          <cell r="D3072">
            <v>798.1</v>
          </cell>
        </row>
        <row r="3073">
          <cell r="A3073">
            <v>37531</v>
          </cell>
          <cell r="B3073" t="str">
            <v xml:space="preserve">MANGUEIRA DE INCENDIO, TIPO 2, DE 2 1/2", COMPRIMENTO = 20 M, TECIDO EM FIO DE POLIESTER E TUBO INTERNO EM BORRACHA SINTETICA, COM UNIOES                                                                                                                                                                                                                                                                                                                                                                 </v>
          </cell>
          <cell r="C3073" t="str">
            <v xml:space="preserve">UN    </v>
          </cell>
          <cell r="D3073">
            <v>1005.1</v>
          </cell>
        </row>
        <row r="3074">
          <cell r="A3074">
            <v>21036</v>
          </cell>
          <cell r="B3074" t="str">
            <v xml:space="preserve">MANGUEIRA DE INCENDIO, TIPO 2, DE 2 1/2", COMPRIMENTO = 25 M, TECIDO EM FIO DE POLIESTER E TUBO INTERNO EM BORRACHA SINTETICA, COM UNIOES ENGATE RAPIDO                                                                                                                                                                                                                                                                                                                                                   </v>
          </cell>
          <cell r="C3074" t="str">
            <v xml:space="preserve">UN    </v>
          </cell>
          <cell r="D3074">
            <v>1222.04</v>
          </cell>
        </row>
        <row r="3075">
          <cell r="A3075">
            <v>21037</v>
          </cell>
          <cell r="B3075" t="str">
            <v xml:space="preserve">MANGUEIRA DE INCENDIO, TIPO 2, DE 2 1/2", COMPRIMENTO = 30 M, TECIDO EM FIO DE POLIESTER E TUBO INTERNO EM BORRACHA SINTETICA, COM UNIOES ENGATE RAPIDO                                                                                                                                                                                                                                                                                                                                                   </v>
          </cell>
          <cell r="C3075" t="str">
            <v xml:space="preserve">UN    </v>
          </cell>
          <cell r="D3075">
            <v>1393.2</v>
          </cell>
        </row>
        <row r="3076">
          <cell r="A3076">
            <v>20185</v>
          </cell>
          <cell r="B3076" t="str">
            <v xml:space="preserve">MANGUEIRA DE PVC FLEXIVEL,TIPO FLAT/ACHATADA, COR LARANJA, D = 1 1/2" (40 MM), PARA CONDUCAO DE AGUA, SERVICOS LEVES E MEDIOS                                                                                                                                                                                                                                                                                                                                                                             </v>
          </cell>
          <cell r="C3076" t="str">
            <v xml:space="preserve">M     </v>
          </cell>
          <cell r="D3076">
            <v>23.8</v>
          </cell>
        </row>
        <row r="3077">
          <cell r="A3077">
            <v>20260</v>
          </cell>
          <cell r="B3077" t="str">
            <v xml:space="preserve">MANGUEIRA PARA GAS - GLP, PVC, TRANCADA, DIAMETRO DE 3/8", COMPRIMENTO DE 1M (NORMATIZADA)                                                                                                                                                                                                                                                                                                                                                                                                                </v>
          </cell>
          <cell r="C3077" t="str">
            <v xml:space="preserve">UN    </v>
          </cell>
          <cell r="D3077">
            <v>19.14</v>
          </cell>
        </row>
        <row r="3078">
          <cell r="A3078">
            <v>37523</v>
          </cell>
          <cell r="B3078" t="str">
            <v xml:space="preserve">MANIPULADOR TELESCOPICO, POTENCIA DE 101 HP, CAPACIDADE DE CARGA DE 3.500 KG, ALTURA MAXIMA DE ELEVACAO DE 12 M                                                                                                                                                                                                                                                                                                                                                                                           </v>
          </cell>
          <cell r="C3078" t="str">
            <v xml:space="preserve">UN    </v>
          </cell>
          <cell r="D3078">
            <v>527584.94999999995</v>
          </cell>
        </row>
        <row r="3079">
          <cell r="A3079">
            <v>37515</v>
          </cell>
          <cell r="B3079" t="str">
            <v xml:space="preserve">MANIPULADOR TELESCOPICO, POTENCIA DE 85 HP, CAPACIDADE DE CARGA DE 3.500 KG, ALTURA MAXIMA DE ELEVACAO DE 12,3 M                                                                                                                                                                                                                                                                                                                                                                                          </v>
          </cell>
          <cell r="C3079" t="str">
            <v xml:space="preserve">UN    </v>
          </cell>
          <cell r="D3079">
            <v>469050</v>
          </cell>
        </row>
        <row r="3080">
          <cell r="A3080">
            <v>12899</v>
          </cell>
          <cell r="B3080" t="str">
            <v xml:space="preserve">MANOMETRO COM CAIXA EM ACO PINTADO, ESCALA *10* KGF/CM2 (*10* BAR), DIAMETRO NOMINAL DE *63* MM, CONEXAO DE 1/4"                                                                                                                                                                                                                                                                                                                                                                                          </v>
          </cell>
          <cell r="C3080" t="str">
            <v xml:space="preserve">UN    </v>
          </cell>
          <cell r="D3080">
            <v>107.14</v>
          </cell>
        </row>
        <row r="3081">
          <cell r="A3081">
            <v>12898</v>
          </cell>
          <cell r="B3081" t="str">
            <v xml:space="preserve">MANOMETRO COM CAIXA EM ACO PINTADO, ESCALA *10* KGF/CM2 (*10* BAR), DIAMETRO NOMINAL DE 100 MM, CONEXAO DE 1/2"                                                                                                                                                                                                                                                                                                                                                                                           </v>
          </cell>
          <cell r="C3081" t="str">
            <v xml:space="preserve">UN    </v>
          </cell>
          <cell r="D3081">
            <v>169.95</v>
          </cell>
        </row>
        <row r="3082">
          <cell r="A3082">
            <v>42528</v>
          </cell>
          <cell r="B3082" t="str">
            <v xml:space="preserve">MANTA ALUMINIZADA NAS DUAS FACES, PARA SUBCOBERTURA,  E = *2* MM                                                                                                                                                                                                                                                                                                                                                                                                                                          </v>
          </cell>
          <cell r="C3082" t="str">
            <v xml:space="preserve">M2    </v>
          </cell>
          <cell r="D3082">
            <v>11.65</v>
          </cell>
        </row>
        <row r="3083">
          <cell r="A3083">
            <v>39696</v>
          </cell>
          <cell r="B3083" t="str">
            <v xml:space="preserve">MANTA ALUMINIZADA 1 FACE PARA SUBCOBERTURA, E = *1* MM                                                                                                                                                                                                                                                                                                                                                                                                                                                    </v>
          </cell>
          <cell r="C3083" t="str">
            <v xml:space="preserve">M2    </v>
          </cell>
          <cell r="D3083">
            <v>8.19</v>
          </cell>
        </row>
        <row r="3084">
          <cell r="A3084">
            <v>39700</v>
          </cell>
          <cell r="B3084" t="str">
            <v xml:space="preserve">MANTA ANTIRRUIDO DE POLIESTER (PET) PARA CONTRAPISO E = *8* MM                                                                                                                                                                                                                                                                                                                                                                                                                                            </v>
          </cell>
          <cell r="C3084" t="str">
            <v xml:space="preserve">M2    </v>
          </cell>
          <cell r="D3084">
            <v>37.85</v>
          </cell>
        </row>
        <row r="3085">
          <cell r="A3085">
            <v>11621</v>
          </cell>
          <cell r="B3085" t="str">
            <v xml:space="preserve">MANTA ASFALTICA ELASTOMERICA EM POLIESTER ALUMINIZADA 3 MM, TIPO III, CLASSE B (NBR 9952)                                                                                                                                                                                                                                                                                                                                                                                                                 </v>
          </cell>
          <cell r="C3085" t="str">
            <v xml:space="preserve">M2    </v>
          </cell>
          <cell r="D3085">
            <v>75.31</v>
          </cell>
        </row>
        <row r="3086">
          <cell r="A3086">
            <v>4014</v>
          </cell>
          <cell r="B3086" t="str">
            <v xml:space="preserve">MANTA ASFALTICA ELASTOMERICA EM POLIESTER 3 MM, TIPO III, CLASSE B, ACABAMENTO PP (NBR 9952)                                                                                                                                                                                                                                                                                                                                                                                                              </v>
          </cell>
          <cell r="C3086" t="str">
            <v xml:space="preserve">M2    </v>
          </cell>
          <cell r="D3086">
            <v>77.92</v>
          </cell>
        </row>
        <row r="3087">
          <cell r="A3087">
            <v>4015</v>
          </cell>
          <cell r="B3087" t="str">
            <v xml:space="preserve">MANTA ASFALTICA ELASTOMERICA EM POLIESTER 4 MM, TIPO III, CLASSE B, ACABAMENTO PP (NBR 9952)                                                                                                                                                                                                                                                                                                                                                                                                              </v>
          </cell>
          <cell r="C3087" t="str">
            <v xml:space="preserve">M2    </v>
          </cell>
          <cell r="D3087">
            <v>95.68</v>
          </cell>
        </row>
        <row r="3088">
          <cell r="A3088">
            <v>4017</v>
          </cell>
          <cell r="B3088" t="str">
            <v xml:space="preserve">MANTA ASFALTICA ELASTOMERICA EM POLIESTER 5 MM, TIPO III, CLASSE B, ACABAMENTO PP (NBR 9952)                                                                                                                                                                                                                                                                                                                                                                                                              </v>
          </cell>
          <cell r="C3088" t="str">
            <v xml:space="preserve">M2    </v>
          </cell>
          <cell r="D3088">
            <v>139.22999999999999</v>
          </cell>
        </row>
        <row r="3089">
          <cell r="A3089">
            <v>4016</v>
          </cell>
          <cell r="B3089" t="str">
            <v xml:space="preserve">MANTA ASFALTICA ELASTOMERICA TIPO GLASS 3 MM, TIPO II, CLASSE C, ACABAMENTO PP (NBR 9952)                                                                                                                                                                                                                                                                                                                                                                                                                 </v>
          </cell>
          <cell r="C3089" t="str">
            <v xml:space="preserve">M2    </v>
          </cell>
          <cell r="D3089">
            <v>54.99</v>
          </cell>
        </row>
        <row r="3090">
          <cell r="A3090">
            <v>39699</v>
          </cell>
          <cell r="B3090" t="str">
            <v xml:space="preserve">MANTA DE BORRACHA ANTIRRUIDO 5 MM                                                                                                                                                                                                                                                                                                                                                                                                                                                                         </v>
          </cell>
          <cell r="C3090" t="str">
            <v xml:space="preserve">M2    </v>
          </cell>
          <cell r="D3090">
            <v>21.25</v>
          </cell>
        </row>
        <row r="3091">
          <cell r="A3091">
            <v>38544</v>
          </cell>
          <cell r="B3091" t="str">
            <v xml:space="preserve">MANTA DE POLIETILENO EXPANDIDO (PEBD) ANTICHAMAS, E = 8 MM                                                                                                                                                                                                                                                                                                                                                                                                                                                </v>
          </cell>
          <cell r="C3091" t="str">
            <v xml:space="preserve">M2    </v>
          </cell>
          <cell r="D3091">
            <v>14.11</v>
          </cell>
        </row>
        <row r="3092">
          <cell r="A3092">
            <v>38545</v>
          </cell>
          <cell r="B3092" t="str">
            <v xml:space="preserve">MANTA DE POLIETILENO EXPANDIDO (PEBD), E = 5 MM                                                                                                                                                                                                                                                                                                                                                                                                                                                           </v>
          </cell>
          <cell r="C3092" t="str">
            <v xml:space="preserve">M2    </v>
          </cell>
          <cell r="D3092">
            <v>9.07</v>
          </cell>
        </row>
        <row r="3093">
          <cell r="A3093">
            <v>42527</v>
          </cell>
          <cell r="B3093" t="str">
            <v xml:space="preserve">MANTA DE POLIETILENO EXPANDIDO, COM 1 FACE METALIZADA PARA SUBCOBERTURA,  E = *5* MM                                                                                                                                                                                                                                                                                                                                                                                                                      </v>
          </cell>
          <cell r="C3093" t="str">
            <v xml:space="preserve">M2    </v>
          </cell>
          <cell r="D3093">
            <v>30.77</v>
          </cell>
        </row>
        <row r="3094">
          <cell r="A3094">
            <v>39323</v>
          </cell>
          <cell r="B3094" t="str">
            <v xml:space="preserve">MANTA GEOTEXTIL TECIDO DE LAMINETES DE POLIPROPILENO, RESISTENCIA A TRACAO = *25* KN/M                                                                                                                                                                                                                                                                                                                                                                                                                    </v>
          </cell>
          <cell r="C3094" t="str">
            <v xml:space="preserve">M2    </v>
          </cell>
          <cell r="D3094">
            <v>34.590000000000003</v>
          </cell>
        </row>
        <row r="3095">
          <cell r="A3095">
            <v>626</v>
          </cell>
          <cell r="B3095" t="str">
            <v xml:space="preserve">MANTA LIQUIDA DE BASE ASFALTICA MODIFICADA COM A ADICAO DE ELASTOMEROS DILUIDOS EM SOLVENTE ORGANICO, APLICACAO A FRIO (MEMBRANA IMPERMEABILIZANTE ASFASTICA)                                                                                                                                                                                                                                                                                                                                             </v>
          </cell>
          <cell r="C3095" t="str">
            <v xml:space="preserve">KG    </v>
          </cell>
          <cell r="D3095">
            <v>33.590000000000003</v>
          </cell>
        </row>
        <row r="3096">
          <cell r="A3096">
            <v>44504</v>
          </cell>
          <cell r="B3096" t="str">
            <v xml:space="preserve">MANTA TERMOPLASTICA, PEAD, GEOMEMBRANA LISA, E = 0,50 MM  ( NBR 15352)                                                                                                                                                                                                                                                                                                                                                                                                                                    </v>
          </cell>
          <cell r="C3096" t="str">
            <v xml:space="preserve">M2    </v>
          </cell>
          <cell r="D3096">
            <v>14.77</v>
          </cell>
        </row>
        <row r="3097">
          <cell r="A3097">
            <v>44505</v>
          </cell>
          <cell r="B3097" t="str">
            <v xml:space="preserve">MANTA TERMOPLASTICA, PEAD, GEOMEMBRANA LISA, E = 0,75 MM (NBR 15352)                                                                                                                                                                                                                                                                                                                                                                                                                                      </v>
          </cell>
          <cell r="C3097" t="str">
            <v xml:space="preserve">M2    </v>
          </cell>
          <cell r="D3097">
            <v>22.29</v>
          </cell>
        </row>
        <row r="3098">
          <cell r="A3098">
            <v>44506</v>
          </cell>
          <cell r="B3098" t="str">
            <v xml:space="preserve">MANTA TERMOPLASTICA, PEAD, GEOMEMBRANA LISA, E = 0,80 MM (NBR 15352)                                                                                                                                                                                                                                                                                                                                                                                                                                      </v>
          </cell>
          <cell r="C3098" t="str">
            <v xml:space="preserve">M2    </v>
          </cell>
          <cell r="D3098">
            <v>23.66</v>
          </cell>
        </row>
        <row r="3099">
          <cell r="A3099">
            <v>44507</v>
          </cell>
          <cell r="B3099" t="str">
            <v xml:space="preserve">MANTA TERMOPLASTICA, PEAD, GEOMEMBRANA LISA, E = 1,00 MM (NBR 15352)                                                                                                                                                                                                                                                                                                                                                                                                                                      </v>
          </cell>
          <cell r="C3099" t="str">
            <v xml:space="preserve">M2    </v>
          </cell>
          <cell r="D3099">
            <v>29.58</v>
          </cell>
        </row>
        <row r="3100">
          <cell r="A3100">
            <v>44508</v>
          </cell>
          <cell r="B3100" t="str">
            <v xml:space="preserve">MANTA TERMOPLASTICA, PEAD, GEOMEMBRANA LISA, E = 1,50 MM (NBR 15352)                                                                                                                                                                                                                                                                                                                                                                                                                                      </v>
          </cell>
          <cell r="C3100" t="str">
            <v xml:space="preserve">M2    </v>
          </cell>
          <cell r="D3100">
            <v>44.36</v>
          </cell>
        </row>
        <row r="3101">
          <cell r="A3101">
            <v>44509</v>
          </cell>
          <cell r="B3101" t="str">
            <v xml:space="preserve">MANTA TERMOPLASTICA, PEAD, GEOMEMBRANA LISA, E = 2,00 MM (NBR 15352)                                                                                                                                                                                                                                                                                                                                                                                                                                      </v>
          </cell>
          <cell r="C3101" t="str">
            <v xml:space="preserve">M2    </v>
          </cell>
          <cell r="D3101">
            <v>59.42</v>
          </cell>
        </row>
        <row r="3102">
          <cell r="A3102">
            <v>44510</v>
          </cell>
          <cell r="B3102" t="str">
            <v xml:space="preserve">MANTA TERMOPLASTICA, PEAD, GEOMEMBRANA LISA, E = 2,50 MM (NBR 15352)                                                                                                                                                                                                                                                                                                                                                                                                                                      </v>
          </cell>
          <cell r="C3102" t="str">
            <v xml:space="preserve">M2    </v>
          </cell>
          <cell r="D3102">
            <v>73.790000000000006</v>
          </cell>
        </row>
        <row r="3103">
          <cell r="A3103">
            <v>44512</v>
          </cell>
          <cell r="B3103" t="str">
            <v xml:space="preserve">MANTA TERMOPLASTICA, PEAD, GEOMEMBRANA TEXTURIZADA EM AMBAS AS FACES, E = 0,50 MM ( NBR 15352)                                                                                                                                                                                                                                                                                                                                                                                                            </v>
          </cell>
          <cell r="C3103" t="str">
            <v xml:space="preserve">M2    </v>
          </cell>
          <cell r="D3103">
            <v>16.47</v>
          </cell>
        </row>
        <row r="3104">
          <cell r="A3104">
            <v>44513</v>
          </cell>
          <cell r="B3104" t="str">
            <v xml:space="preserve">MANTA TERMOPLASTICA, PEAD, GEOMEMBRANA TEXTURIZADA EM AMBAS AS FACES, E = 0,75 MM ( NBR 15352)                                                                                                                                                                                                                                                                                                                                                                                                            </v>
          </cell>
          <cell r="C3104" t="str">
            <v xml:space="preserve">M2    </v>
          </cell>
          <cell r="D3104">
            <v>23.25</v>
          </cell>
        </row>
        <row r="3105">
          <cell r="A3105">
            <v>44514</v>
          </cell>
          <cell r="B3105" t="str">
            <v xml:space="preserve">MANTA TERMOPLASTICA, PEAD, GEOMEMBRANA TEXTURIZADA EM AMBAS AS FACES, E = 0,80 MM ( NBR 15352)                                                                                                                                                                                                                                                                                                                                                                                                            </v>
          </cell>
          <cell r="C3105" t="str">
            <v xml:space="preserve">M2    </v>
          </cell>
          <cell r="D3105">
            <v>26.35</v>
          </cell>
        </row>
        <row r="3106">
          <cell r="A3106">
            <v>44515</v>
          </cell>
          <cell r="B3106" t="str">
            <v xml:space="preserve">MANTA TERMOPLASTICA, PEAD, GEOMEMBRANA TEXTURIZADA EM AMBAS AS FACES, E = 1,00 MM ( NBR 15352)                                                                                                                                                                                                                                                                                                                                                                                                            </v>
          </cell>
          <cell r="C3106" t="str">
            <v xml:space="preserve">M2    </v>
          </cell>
          <cell r="D3106">
            <v>32.36</v>
          </cell>
        </row>
        <row r="3107">
          <cell r="A3107">
            <v>44511</v>
          </cell>
          <cell r="B3107" t="str">
            <v xml:space="preserve">MANTA TERMOPLASTICA, PEAD, GEOMEMBRANA TEXTURIZADA EM AMBAS AS FACES, E = 1,50 MM ( NBR 15352)                                                                                                                                                                                                                                                                                                                                                                                                            </v>
          </cell>
          <cell r="C3107" t="str">
            <v xml:space="preserve">M2    </v>
          </cell>
          <cell r="D3107">
            <v>47.9</v>
          </cell>
        </row>
        <row r="3108">
          <cell r="A3108">
            <v>44516</v>
          </cell>
          <cell r="B3108" t="str">
            <v xml:space="preserve">MANTA TERMOPLASTICA, PEAD, GEOMEMBRANA TEXTURIZADA EM AMBAS AS FACES, E = 2,00 MM ( NBR 15352)                                                                                                                                                                                                                                                                                                                                                                                                            </v>
          </cell>
          <cell r="C3108" t="str">
            <v xml:space="preserve">M2    </v>
          </cell>
          <cell r="D3108">
            <v>64.73</v>
          </cell>
        </row>
        <row r="3109">
          <cell r="A3109">
            <v>44517</v>
          </cell>
          <cell r="B3109" t="str">
            <v xml:space="preserve">MANTA TERMOPLASTICA, PEAD, GEOMEMBRANA TEXTURIZADA EM AMBAS AS FACES, E = 2,50 MM ( NBR 15352)                                                                                                                                                                                                                                                                                                                                                                                                            </v>
          </cell>
          <cell r="C3109" t="str">
            <v xml:space="preserve">M2    </v>
          </cell>
          <cell r="D3109">
            <v>80.739999999999995</v>
          </cell>
        </row>
        <row r="3110">
          <cell r="A3110">
            <v>11479</v>
          </cell>
          <cell r="B3110" t="str">
            <v xml:space="preserve">MAQUINA DE 40 MM PARA FECHADURA DE EMBUTIR EXTERNA, EM ACO INOX                                                                                                                                                                                                                                                                                                                                                                                                                                           </v>
          </cell>
          <cell r="C3110" t="str">
            <v xml:space="preserve">UN    </v>
          </cell>
          <cell r="D3110">
            <v>36.78</v>
          </cell>
        </row>
        <row r="3111">
          <cell r="A3111">
            <v>11481</v>
          </cell>
          <cell r="B3111" t="str">
            <v xml:space="preserve">MAQUINA DE 40 MM PARA FECHADURA, PARA PORTA DE BANHEIRO, EM ACO INOX                                                                                                                                                                                                                                                                                                                                                                                                                                      </v>
          </cell>
          <cell r="C3111" t="str">
            <v xml:space="preserve">UN    </v>
          </cell>
          <cell r="D3111">
            <v>33.270000000000003</v>
          </cell>
        </row>
        <row r="3112">
          <cell r="A3112">
            <v>43609</v>
          </cell>
          <cell r="B3112" t="str">
            <v xml:space="preserve">MAQUINA DE 40 MM PARA FECHADURA, PARA PORTA INTERNA, EM ACO INOX                                                                                                                                                                                                                                                                                                                                                                                                                                          </v>
          </cell>
          <cell r="C3112" t="str">
            <v xml:space="preserve">UN    </v>
          </cell>
          <cell r="D3112">
            <v>33.270000000000003</v>
          </cell>
        </row>
        <row r="3113">
          <cell r="A3113">
            <v>11478</v>
          </cell>
          <cell r="B3113" t="str">
            <v xml:space="preserve">MAQUINA DE 55 MM PARA FECHADURA DE EMBUTIR EXTERNA, EM ACO INOX                                                                                                                                                                                                                                                                                                                                                                                                                                           </v>
          </cell>
          <cell r="C3113" t="str">
            <v xml:space="preserve">UN    </v>
          </cell>
          <cell r="D3113">
            <v>63.11</v>
          </cell>
        </row>
        <row r="3114">
          <cell r="A3114">
            <v>43608</v>
          </cell>
          <cell r="B3114" t="str">
            <v xml:space="preserve">MAQUINA DE 55 MM PARA FECHADURA, PARA PORTA DE BANHEIRO, EM ACO INOX                                                                                                                                                                                                                                                                                                                                                                                                                                      </v>
          </cell>
          <cell r="C3114" t="str">
            <v xml:space="preserve">UN    </v>
          </cell>
          <cell r="D3114">
            <v>48.16</v>
          </cell>
        </row>
        <row r="3115">
          <cell r="A3115">
            <v>11476</v>
          </cell>
          <cell r="B3115" t="str">
            <v xml:space="preserve">MAQUINA DE 55 MM PARA FECHADURA, PARA PORTA INTERNA, EM ACO INOX                                                                                                                                                                                                                                                                                                                                                                                                                                          </v>
          </cell>
          <cell r="C3115" t="str">
            <v xml:space="preserve">UN    </v>
          </cell>
          <cell r="D3115">
            <v>48.16</v>
          </cell>
        </row>
        <row r="3116">
          <cell r="A3116">
            <v>40637</v>
          </cell>
          <cell r="B3116" t="str">
            <v xml:space="preserve">MAQUINA DEMARCADORA DE FAIXA DE TRAFEGO A FRIO, AUTOPROPELIDA, MOTOR DIESEL 38 HP                                                                                                                                                                                                                                                                                                                                                                                                                         </v>
          </cell>
          <cell r="C3116" t="str">
            <v xml:space="preserve">UN    </v>
          </cell>
          <cell r="D3116">
            <v>858021.87</v>
          </cell>
        </row>
        <row r="3117">
          <cell r="A3117">
            <v>13836</v>
          </cell>
          <cell r="B3117" t="str">
            <v xml:space="preserve">MAQUINA EXTRUSORA DE CONCRETO PARA GUIAS E SARJETAS, COM MOTOR A DIESEL DE 14 CV                                                                                                                                                                                                                                                                                                                                                                                                                          </v>
          </cell>
          <cell r="C3117" t="str">
            <v xml:space="preserve">UN    </v>
          </cell>
          <cell r="D3117">
            <v>70490.740000000005</v>
          </cell>
        </row>
        <row r="3118">
          <cell r="A3118">
            <v>14534</v>
          </cell>
          <cell r="B3118" t="str">
            <v xml:space="preserve">MAQUINA MANUAL TIPO PRENSA PARA PRODUCAO DE BLOCOS E PAVIMENTOS DE CONCRETO, COM MOTOR ELETRICO TRIFASICO PARA VIBRACAO, POTENCIA TOTAL INSTALADA DE 1,5 KW                                                                                                                                                                                                                                                                                                                                               </v>
          </cell>
          <cell r="C3118" t="str">
            <v xml:space="preserve">UN    </v>
          </cell>
          <cell r="D3118">
            <v>29509.29</v>
          </cell>
        </row>
        <row r="3119">
          <cell r="A3119">
            <v>14619</v>
          </cell>
          <cell r="B3119" t="str">
            <v xml:space="preserve">MAQUINA PARA CORTE COM DISCO ABRASIVO DE DIAMETRO DE 18'' (450 MM), COM MOTOR ELETRICO TRIFASICO DE 10 CV                                                                                                                                                                                                                                                                                                                                                                                                 </v>
          </cell>
          <cell r="C3119" t="str">
            <v xml:space="preserve">UN    </v>
          </cell>
          <cell r="D3119">
            <v>18766.84</v>
          </cell>
        </row>
        <row r="3120">
          <cell r="A3120">
            <v>14535</v>
          </cell>
          <cell r="B3120" t="str">
            <v xml:space="preserve">MAQUINA TIPO PRENSA HIDRAULICA, PARA FABRICACAO DE TUBOS DE CONCRETO PARA AGUAS PLUVIAIS, DN 200 A DN 600 MM X 1000 MM DE COMPRIMENTO, COM MOTOR PRINCIPAL DE 20 CV                                                                                                                                                                                                                                                                                                                                       </v>
          </cell>
          <cell r="C3120" t="str">
            <v xml:space="preserve">UN    </v>
          </cell>
          <cell r="D3120">
            <v>292882.5</v>
          </cell>
        </row>
        <row r="3121">
          <cell r="A3121">
            <v>39813</v>
          </cell>
          <cell r="B3121" t="str">
            <v xml:space="preserve">MAQUINA TIPO VASO/TANQUE/JATO DE PRESSAO PORTATIL PARA JATEAMENTO, CONTROLE AUTOMATICO E REMOTO, CAMARA DE 1 SAIDA, 280 L, DIAM. *670* MM, BICO JATO CURTO VENTURI DE 5/16", MANGUEIRA DE 1" DE 10 M, COMPLETA (VALVULAS POP UP E DOSADORA, FUNDO CONICO ETC)                                                                                                                                                                                                                                             </v>
          </cell>
          <cell r="C3121" t="str">
            <v xml:space="preserve">UN    </v>
          </cell>
          <cell r="D3121">
            <v>31911.09</v>
          </cell>
        </row>
        <row r="3122">
          <cell r="A3122">
            <v>40403</v>
          </cell>
          <cell r="B3122" t="str">
            <v xml:space="preserve">MAQUINA TRANSFORMADORA MONOFASICA PARA SOLDA ELETRICA, TENSAO DE 220 V, FREQUENCIA DE 60 HZ, FAIXA DE CORRENTE ENTRE 80 A (+/- 10 A) E 250 A, POTENCIA ENTRE 14,00 KVA E 15,0 KVA, CICLO DE TRABALHO ENTRE 10% E 20% A 250 A                                                                                                                                                                                                                                                                              </v>
          </cell>
          <cell r="C3122" t="str">
            <v xml:space="preserve">UN    </v>
          </cell>
          <cell r="D3122">
            <v>743.41</v>
          </cell>
        </row>
        <row r="3123">
          <cell r="A3123">
            <v>12868</v>
          </cell>
          <cell r="B3123" t="str">
            <v xml:space="preserve">MARCENEIRO (HORISTA)                                                                                                                                                                                                                                                                                                                                                                                                                                                                                      </v>
          </cell>
          <cell r="C3123" t="str">
            <v xml:space="preserve">H     </v>
          </cell>
          <cell r="D3123">
            <v>15.95</v>
          </cell>
        </row>
        <row r="3124">
          <cell r="A3124">
            <v>40916</v>
          </cell>
          <cell r="B3124" t="str">
            <v xml:space="preserve">MARCENEIRO (MENSALISTA)                                                                                                                                                                                                                                                                                                                                                                                                                                                                                   </v>
          </cell>
          <cell r="C3124" t="str">
            <v xml:space="preserve">MES   </v>
          </cell>
          <cell r="D3124">
            <v>2819.52</v>
          </cell>
        </row>
        <row r="3125">
          <cell r="A3125">
            <v>4755</v>
          </cell>
          <cell r="B3125" t="str">
            <v xml:space="preserve">MARMORISTA / GRANITEIRO (HORISTA)                                                                                                                                                                                                                                                                                                                                                                                                                                                                         </v>
          </cell>
          <cell r="C3125" t="str">
            <v xml:space="preserve">H     </v>
          </cell>
          <cell r="D3125">
            <v>17.22</v>
          </cell>
        </row>
        <row r="3126">
          <cell r="A3126">
            <v>41067</v>
          </cell>
          <cell r="B3126" t="str">
            <v xml:space="preserve">MARMORISTA / GRANITEIRO (MENSALISTA)                                                                                                                                                                                                                                                                                                                                                                                                                                                                      </v>
          </cell>
          <cell r="C3126" t="str">
            <v xml:space="preserve">MES   </v>
          </cell>
          <cell r="D3126">
            <v>3042.26</v>
          </cell>
        </row>
        <row r="3127">
          <cell r="A3127">
            <v>38463</v>
          </cell>
          <cell r="B3127" t="str">
            <v xml:space="preserve">MARTELO DE SOLDADOR/PICADOR DE SOLDA                                                                                                                                                                                                                                                                                                                                                                                                                                                                      </v>
          </cell>
          <cell r="C3127" t="str">
            <v xml:space="preserve">UN    </v>
          </cell>
          <cell r="D3127">
            <v>32.36</v>
          </cell>
        </row>
        <row r="3128">
          <cell r="A3128">
            <v>40703</v>
          </cell>
          <cell r="B3128" t="str">
            <v xml:space="preserve">MARTELO DEMOLIDOR ELETRICO, COM POTENCIA DE 2.000 W, FREQUENCIA DE 1.000 IMPACTOS POR MINUTO, FORÇA DE IMPACTO ENTRE 60 E 65 J, PESO DE 30 KG                                                                                                                                                                                                                                                                                                                                                             </v>
          </cell>
          <cell r="C3128" t="str">
            <v xml:space="preserve">UN    </v>
          </cell>
          <cell r="D3128">
            <v>12356.25</v>
          </cell>
        </row>
        <row r="3129">
          <cell r="A3129">
            <v>14531</v>
          </cell>
          <cell r="B3129" t="str">
            <v xml:space="preserve">MARTELO DEMOLIDOR PNEUMATICO MANUAL, COM REDUCAO DE VIBRACAO, PESO DE 21 KG                                                                                                                                                                                                                                                                                                                                                                                                                               </v>
          </cell>
          <cell r="C3129" t="str">
            <v xml:space="preserve">UN    </v>
          </cell>
          <cell r="D3129">
            <v>23036.7</v>
          </cell>
        </row>
        <row r="3130">
          <cell r="A3130">
            <v>36533</v>
          </cell>
          <cell r="B3130" t="str">
            <v xml:space="preserve">MARTELO DEMOLIDOR PNEUMATICO MANUAL, COM REDUCAO DE VIBRACAO, PESO DE 31,5 KG                                                                                                                                                                                                                                                                                                                                                                                                                             </v>
          </cell>
          <cell r="C3130" t="str">
            <v xml:space="preserve">UN    </v>
          </cell>
          <cell r="D3130">
            <v>26509.360000000001</v>
          </cell>
        </row>
        <row r="3131">
          <cell r="A3131">
            <v>11616</v>
          </cell>
          <cell r="B3131" t="str">
            <v xml:space="preserve">MARTELO DEMOLIDOR PNEUMATICO MANUAL, PADRAO, PESO DE 32 KG                                                                                                                                                                                                                                                                                                                                                                                                                                                </v>
          </cell>
          <cell r="C3131" t="str">
            <v xml:space="preserve">UN    </v>
          </cell>
          <cell r="D3131">
            <v>25037.69</v>
          </cell>
        </row>
        <row r="3132">
          <cell r="A3132">
            <v>41898</v>
          </cell>
          <cell r="B3132" t="str">
            <v xml:space="preserve">MARTELO DEMOLIDOR PNEUMATICO MANUAL, PESO  DE 28 KG, COM SILENCIADOR                                                                                                                                                                                                                                                                                                                                                                                                                                      </v>
          </cell>
          <cell r="C3132" t="str">
            <v xml:space="preserve">UN    </v>
          </cell>
          <cell r="D3132">
            <v>28170.81</v>
          </cell>
        </row>
        <row r="3133">
          <cell r="A3133">
            <v>13447</v>
          </cell>
          <cell r="B3133" t="str">
            <v xml:space="preserve">MARTELO PERFURADOR PNEUMATICO MANUAL, DE SUPERFICIE, COM AVANCO DE COLUNA, PESO DE 22 KG                                                                                                                                                                                                                                                                                                                                                                                                                  </v>
          </cell>
          <cell r="C3133" t="str">
            <v xml:space="preserve">UN    </v>
          </cell>
          <cell r="D3133">
            <v>51836.23</v>
          </cell>
        </row>
        <row r="3134">
          <cell r="A3134">
            <v>14529</v>
          </cell>
          <cell r="B3134" t="str">
            <v xml:space="preserve">MARTELO PERFURADOR PNEUMATICO MANUAL, HASTE 25 X 75 MM, 21 KG                                                                                                                                                                                                                                                                                                                                                                                                                                             </v>
          </cell>
          <cell r="C3134" t="str">
            <v xml:space="preserve">UN    </v>
          </cell>
          <cell r="D3134">
            <v>28990.69</v>
          </cell>
        </row>
        <row r="3135">
          <cell r="A3135">
            <v>10747</v>
          </cell>
          <cell r="B3135" t="str">
            <v xml:space="preserve">MARTELO PERFURADOR PNEUMATICO MANUAL, PESO DE 25 KG, COM SILENCIADOR                                                                                                                                                                                                                                                                                                                                                                                                                                      </v>
          </cell>
          <cell r="C3135" t="str">
            <v xml:space="preserve">UN    </v>
          </cell>
          <cell r="D3135">
            <v>28444.29</v>
          </cell>
        </row>
        <row r="3136">
          <cell r="A3136">
            <v>36141</v>
          </cell>
          <cell r="B3136" t="str">
            <v xml:space="preserve">MASCARA DE SEGURANCA PARA SOLDA COM ESCUDO DE CELERON E CARNEIRA DE PLASTICO COM REGULAGEM                                                                                                                                                                                                                                                                                                                                                                                                                </v>
          </cell>
          <cell r="C3136" t="str">
            <v xml:space="preserve">UN    </v>
          </cell>
          <cell r="D3136">
            <v>38.07</v>
          </cell>
        </row>
        <row r="3137">
          <cell r="A3137">
            <v>43651</v>
          </cell>
          <cell r="B3137" t="str">
            <v xml:space="preserve">MASSA ACRILICA PARA SUPERFICIES INTERNAS E EXTERNAS                                                                                                                                                                                                                                                                                                                                                                                                                                                       </v>
          </cell>
          <cell r="C3137" t="str">
            <v xml:space="preserve">KG    </v>
          </cell>
          <cell r="D3137">
            <v>7.05</v>
          </cell>
        </row>
        <row r="3138">
          <cell r="A3138">
            <v>43626</v>
          </cell>
          <cell r="B3138" t="str">
            <v xml:space="preserve">MASSA CORRIDA PARA SUPERFICIES DE AMBIENTES INTERNOS                                                                                                                                                                                                                                                                                                                                                                                                                                                      </v>
          </cell>
          <cell r="C3138" t="str">
            <v xml:space="preserve">KG    </v>
          </cell>
          <cell r="D3138">
            <v>3.92</v>
          </cell>
        </row>
        <row r="3139">
          <cell r="A3139">
            <v>39434</v>
          </cell>
          <cell r="B3139" t="str">
            <v xml:space="preserve">MASSA DE REJUNTE EM PO PARA DRYWALL, A BASE DE GESSO, SECAGEM RAPIDA, PARA TRATAMENTO DE JUNTAS DE CHAPA DE GESSO (NECESSITA ADICAO DE AGUA)                                                                                                                                                                                                                                                                                                                                                              </v>
          </cell>
          <cell r="C3139" t="str">
            <v xml:space="preserve">KG    </v>
          </cell>
          <cell r="D3139">
            <v>4.37</v>
          </cell>
        </row>
        <row r="3140">
          <cell r="A3140">
            <v>39433</v>
          </cell>
          <cell r="B3140" t="str">
            <v xml:space="preserve">MASSA DE REJUNTE PRONTA PARA TRATAMENTO DE JUNTAS DE CHAPA DE GESSO PARA DRYWALL, SEM ADICAO DE AGUA                                                                                                                                                                                                                                                                                                                                                                                                      </v>
          </cell>
          <cell r="C3140" t="str">
            <v xml:space="preserve">KG    </v>
          </cell>
          <cell r="D3140">
            <v>3.47</v>
          </cell>
        </row>
        <row r="3141">
          <cell r="A3141">
            <v>4049</v>
          </cell>
          <cell r="B3141" t="str">
            <v xml:space="preserve">MASSA EPOXI BICOMPONENTE (MASSA + CATALIZADOR)                                                                                                                                                                                                                                                                                                                                                                                                                                                            </v>
          </cell>
          <cell r="C3141" t="str">
            <v xml:space="preserve">L     </v>
          </cell>
          <cell r="D3141">
            <v>78.680000000000007</v>
          </cell>
        </row>
        <row r="3142">
          <cell r="A3142">
            <v>38120</v>
          </cell>
          <cell r="B3142" t="str">
            <v xml:space="preserve">MASSA EPOXI BICOMPONENTE PARA REPAROS                                                                                                                                                                                                                                                                                                                                                                                                                                                                     </v>
          </cell>
          <cell r="C3142" t="str">
            <v xml:space="preserve">KG    </v>
          </cell>
          <cell r="D3142">
            <v>239.05</v>
          </cell>
        </row>
        <row r="3143">
          <cell r="A3143">
            <v>43652</v>
          </cell>
          <cell r="B3143" t="str">
            <v xml:space="preserve">MASSA PARA MADEIRA - INTERIOR E EXTERIOR                                                                                                                                                                                                                                                                                                                                                                                                                                                                  </v>
          </cell>
          <cell r="C3143" t="str">
            <v xml:space="preserve">KG    </v>
          </cell>
          <cell r="D3143">
            <v>15.8</v>
          </cell>
        </row>
        <row r="3144">
          <cell r="A3144">
            <v>10498</v>
          </cell>
          <cell r="B3144" t="str">
            <v xml:space="preserve">MASSA PARA VIDRO                                                                                                                                                                                                                                                                                                                                                                                                                                                                                          </v>
          </cell>
          <cell r="C3144" t="str">
            <v xml:space="preserve">KG    </v>
          </cell>
          <cell r="D3144">
            <v>15.68</v>
          </cell>
        </row>
        <row r="3145">
          <cell r="A3145">
            <v>4823</v>
          </cell>
          <cell r="B3145" t="str">
            <v xml:space="preserve">MASSA PLASTICA PARA MARMORE/GRANITO                                                                                                                                                                                                                                                                                                                                                                                                                                                                       </v>
          </cell>
          <cell r="C3145" t="str">
            <v xml:space="preserve">KG    </v>
          </cell>
          <cell r="D3145">
            <v>48.46</v>
          </cell>
        </row>
        <row r="3146">
          <cell r="A3146">
            <v>38877</v>
          </cell>
          <cell r="B3146" t="str">
            <v xml:space="preserve">MASSA PREMIUM PARA TEXTURA LISA DE BASE ACRILICA, USO INTERNO E EXTERNO                                                                                                                                                                                                                                                                                                                                                                                                                                   </v>
          </cell>
          <cell r="C3146" t="str">
            <v xml:space="preserve">KG    </v>
          </cell>
          <cell r="D3146">
            <v>6.28</v>
          </cell>
        </row>
        <row r="3147">
          <cell r="A3147">
            <v>34546</v>
          </cell>
          <cell r="B3147" t="str">
            <v xml:space="preserve">MASSA PREMIUM PARA TEXTURA RUSTICA DE BASE ACRILICA, COR BRANCA, USO INTERNO E EXTERNO                                                                                                                                                                                                                                                                                                                                                                                                                    </v>
          </cell>
          <cell r="C3147" t="str">
            <v xml:space="preserve">KG    </v>
          </cell>
          <cell r="D3147">
            <v>6.45</v>
          </cell>
        </row>
        <row r="3148">
          <cell r="A3148">
            <v>41387</v>
          </cell>
          <cell r="B3148" t="str">
            <v xml:space="preserve">MASTRO SIMPLES GALVANIZADO DIAMETRO NOMINAL 1 1/2"                                                                                                                                                                                                                                                                                                                                                                                                                                                        </v>
          </cell>
          <cell r="C3148" t="str">
            <v xml:space="preserve">M     </v>
          </cell>
          <cell r="D3148">
            <v>56.93</v>
          </cell>
        </row>
        <row r="3149">
          <cell r="A3149">
            <v>41388</v>
          </cell>
          <cell r="B3149" t="str">
            <v xml:space="preserve">MASTRO SIMPLES GALVANIZADO DIAMETRO NOMINAL 2"                                                                                                                                                                                                                                                                                                                                                                                                                                                            </v>
          </cell>
          <cell r="C3149" t="str">
            <v xml:space="preserve">M     </v>
          </cell>
          <cell r="D3149">
            <v>68.3</v>
          </cell>
        </row>
        <row r="3150">
          <cell r="A3150">
            <v>41380</v>
          </cell>
          <cell r="B3150" t="str">
            <v xml:space="preserve">MASTRO TELESCOPICO DE 4 METROS (3 M X DN= 2" + 1 M X DN= 1 1/2")                                                                                                                                                                                                                                                                                                                                                                                                                                          </v>
          </cell>
          <cell r="C3150" t="str">
            <v xml:space="preserve">UN    </v>
          </cell>
          <cell r="D3150">
            <v>454.44</v>
          </cell>
        </row>
        <row r="3151">
          <cell r="A3151">
            <v>41381</v>
          </cell>
          <cell r="B3151" t="str">
            <v xml:space="preserve">MASTRO TELESCOPICO GALVANIZADO 5 METROS (3 M X DN= 2" + 2 M X DN= 1 1/2")                                                                                                                                                                                                                                                                                                                                                                                                                                 </v>
          </cell>
          <cell r="C3151" t="str">
            <v xml:space="preserve">UN    </v>
          </cell>
          <cell r="D3151">
            <v>476.08</v>
          </cell>
        </row>
        <row r="3152">
          <cell r="A3152">
            <v>41382</v>
          </cell>
          <cell r="B3152" t="str">
            <v xml:space="preserve">MASTRO TELESCOPICO GALVANIZADO 6 METROS (3 M X DN= 2" + 3 M X DN= 1Â½")                                                                                                                                                                                                                                                                                                                                                                                                                                   </v>
          </cell>
          <cell r="C3152" t="str">
            <v xml:space="preserve">UN    </v>
          </cell>
          <cell r="D3152">
            <v>460.82</v>
          </cell>
        </row>
        <row r="3153">
          <cell r="A3153">
            <v>41383</v>
          </cell>
          <cell r="B3153" t="str">
            <v xml:space="preserve">MASTRO TELESCOPICO GALVANIZADO 7 METROS (6 M X DN= 2" + 1 M X DN= 1 1/2")                                                                                                                                                                                                                                                                                                                                                                                                                                 </v>
          </cell>
          <cell r="C3153" t="str">
            <v xml:space="preserve">UN    </v>
          </cell>
          <cell r="D3153">
            <v>625.47</v>
          </cell>
        </row>
        <row r="3154">
          <cell r="A3154">
            <v>41385</v>
          </cell>
          <cell r="B3154" t="str">
            <v xml:space="preserve">MASTRO TELESCOPICO GALVANIZADO 9 METROS (6 M X DN= 2" + 3 M X DN= 1 1/2")                                                                                                                                                                                                                                                                                                                                                                                                                                 </v>
          </cell>
          <cell r="C3154" t="str">
            <v xml:space="preserve">UN    </v>
          </cell>
          <cell r="D3154">
            <v>778.32</v>
          </cell>
        </row>
        <row r="3155">
          <cell r="A3155">
            <v>11079</v>
          </cell>
          <cell r="B3155" t="str">
            <v xml:space="preserve">MATERIAL FILTRANTE (PEDREGULHO) 0,6 A 25,46 MM (POSTO PEDREIRA/FORNECEDOR, SEM FRETE)                                                                                                                                                                                                                                                                                                                                                                                                                     </v>
          </cell>
          <cell r="C3155" t="str">
            <v xml:space="preserve">M3    </v>
          </cell>
          <cell r="D3155">
            <v>1790.14</v>
          </cell>
        </row>
        <row r="3156">
          <cell r="A3156">
            <v>11082</v>
          </cell>
          <cell r="B3156" t="str">
            <v xml:space="preserve">MATERIAL FILTRANTE (PEDREGULHO) 38 A 25,4 MM (POSTO PEDREIRA/FORNECEDOR, SEM FRETE)                                                                                                                                                                                                                                                                                                                                                                                                                       </v>
          </cell>
          <cell r="C3156" t="str">
            <v xml:space="preserve">M3    </v>
          </cell>
          <cell r="D3156">
            <v>1790.14</v>
          </cell>
        </row>
        <row r="3157">
          <cell r="A3157">
            <v>4058</v>
          </cell>
          <cell r="B3157" t="str">
            <v xml:space="preserve">MECANICO DE EQUIPAMENTOS PESADOS                                                                                                                                                                                                                                                                                                                                                                                                                                                                          </v>
          </cell>
          <cell r="C3157" t="str">
            <v xml:space="preserve">H     </v>
          </cell>
          <cell r="D3157">
            <v>19.510000000000002</v>
          </cell>
        </row>
        <row r="3158">
          <cell r="A3158">
            <v>40974</v>
          </cell>
          <cell r="B3158" t="str">
            <v xml:space="preserve">MECANICO DE EQUIPAMENTOS PESADOS (MENSALISTA)                                                                                                                                                                                                                                                                                                                                                                                                                                                             </v>
          </cell>
          <cell r="C3158" t="str">
            <v xml:space="preserve">MES   </v>
          </cell>
          <cell r="D3158">
            <v>3447.78</v>
          </cell>
        </row>
        <row r="3159">
          <cell r="A3159">
            <v>34794</v>
          </cell>
          <cell r="B3159" t="str">
            <v xml:space="preserve">MECANICO DE REFRIGERACAO (HORISTA)                                                                                                                                                                                                                                                                                                                                                                                                                                                                        </v>
          </cell>
          <cell r="C3159" t="str">
            <v xml:space="preserve">H     </v>
          </cell>
          <cell r="D3159">
            <v>18.93</v>
          </cell>
        </row>
        <row r="3160">
          <cell r="A3160">
            <v>40925</v>
          </cell>
          <cell r="B3160" t="str">
            <v xml:space="preserve">MECANICO DE REFRIGERACAO (MENSALISTA)                                                                                                                                                                                                                                                                                                                                                                                                                                                                     </v>
          </cell>
          <cell r="C3160" t="str">
            <v xml:space="preserve">MES   </v>
          </cell>
          <cell r="D3160">
            <v>3348.89</v>
          </cell>
        </row>
        <row r="3161">
          <cell r="A3161">
            <v>13741</v>
          </cell>
          <cell r="B3161" t="str">
            <v xml:space="preserve">MEDIDOR DE NIVEL ESTATICO E DINAMICO PARA POCO, COMPRIMENTO DE 200 M                                                                                                                                                                                                                                                                                                                                                                                                                                      </v>
          </cell>
          <cell r="C3161" t="str">
            <v xml:space="preserve">UN    </v>
          </cell>
          <cell r="D3161">
            <v>2558.16</v>
          </cell>
        </row>
        <row r="3162">
          <cell r="A3162">
            <v>3288</v>
          </cell>
          <cell r="B3162" t="str">
            <v xml:space="preserve">MEIA CANA DE MADEIRA CEDRINHO OU EQUIVALENTE DA REGIAO, ACABAMENTO PARA FORRO PAULISTA, *2,5 X 2,5* CM                                                                                                                                                                                                                                                                                                                                                                                                    </v>
          </cell>
          <cell r="C3162" t="str">
            <v xml:space="preserve">M     </v>
          </cell>
          <cell r="D3162">
            <v>5.7</v>
          </cell>
        </row>
        <row r="3163">
          <cell r="A3163">
            <v>13587</v>
          </cell>
          <cell r="B3163" t="str">
            <v xml:space="preserve">MEIA CANA DE MADEIRA PINUS OU EQUIVALENTE DA REGIAO, ACABAMENTO PARA FORRO PAULISTA, *2,5 X 2,5* CM                                                                                                                                                                                                                                                                                                                                                                                                       </v>
          </cell>
          <cell r="C3163" t="str">
            <v xml:space="preserve">M     </v>
          </cell>
          <cell r="D3163">
            <v>3.44</v>
          </cell>
        </row>
        <row r="3164">
          <cell r="A3164">
            <v>38598</v>
          </cell>
          <cell r="B3164" t="str">
            <v xml:space="preserve">MEIA CANALETA DE CONCRETO ESTRUTURAL 14 X 19 X 19 CM, FBK 14 MPA (NBR 6136)                                                                                                                                                                                                                                                                                                                                                                                                                               </v>
          </cell>
          <cell r="C3164" t="str">
            <v xml:space="preserve">UN    </v>
          </cell>
          <cell r="D3164">
            <v>3.18</v>
          </cell>
        </row>
        <row r="3165">
          <cell r="A3165">
            <v>38595</v>
          </cell>
          <cell r="B3165" t="str">
            <v xml:space="preserve">MEIA CANALETA DE CONCRETO ESTRUTURAL 14 X 19 X 19 CM, FBK 4,5 MPA (NBR 6136)                                                                                                                                                                                                                                                                                                                                                                                                                              </v>
          </cell>
          <cell r="C3165" t="str">
            <v xml:space="preserve">UN    </v>
          </cell>
          <cell r="D3165">
            <v>2.69</v>
          </cell>
        </row>
        <row r="3166">
          <cell r="A3166">
            <v>38592</v>
          </cell>
          <cell r="B3166" t="str">
            <v xml:space="preserve">MEIO BLOCO DE CONCRETO ESTRUTURAL 14 X 19 X 14 CM, FBK 14 MPA (NBR 6136)                                                                                                                                                                                                                                                                                                                                                                                                                                  </v>
          </cell>
          <cell r="C3166" t="str">
            <v xml:space="preserve">UN    </v>
          </cell>
          <cell r="D3166">
            <v>2.72</v>
          </cell>
        </row>
        <row r="3167">
          <cell r="A3167">
            <v>38588</v>
          </cell>
          <cell r="B3167" t="str">
            <v xml:space="preserve">MEIO BLOCO DE CONCRETO ESTRUTURAL 14 X 19 X 14 CM, FBK 4,5 MPA (NBR 6136)                                                                                                                                                                                                                                                                                                                                                                                                                                 </v>
          </cell>
          <cell r="C3167" t="str">
            <v xml:space="preserve">UN    </v>
          </cell>
          <cell r="D3167">
            <v>2.1800000000000002</v>
          </cell>
        </row>
        <row r="3168">
          <cell r="A3168">
            <v>38593</v>
          </cell>
          <cell r="B3168" t="str">
            <v xml:space="preserve">MEIO BLOCO DE CONCRETO ESTRUTURAL 14 X 19 X 19 CM, FBK 14 MPA (NBR 6136)                                                                                                                                                                                                                                                                                                                                                                                                                                  </v>
          </cell>
          <cell r="C3168" t="str">
            <v xml:space="preserve">UN    </v>
          </cell>
          <cell r="D3168">
            <v>3</v>
          </cell>
        </row>
        <row r="3169">
          <cell r="A3169">
            <v>38589</v>
          </cell>
          <cell r="B3169" t="str">
            <v xml:space="preserve">MEIO BLOCO DE CONCRETO ESTRUTURAL 14 X 19 X 19 CM, FBK 4,5 MPA (NBR 6136)                                                                                                                                                                                                                                                                                                                                                                                                                                 </v>
          </cell>
          <cell r="C3169" t="str">
            <v xml:space="preserve">UN    </v>
          </cell>
          <cell r="D3169">
            <v>2.2799999999999998</v>
          </cell>
        </row>
        <row r="3170">
          <cell r="A3170">
            <v>38594</v>
          </cell>
          <cell r="B3170" t="str">
            <v xml:space="preserve">MEIO BLOCO DE CONCRETO ESTRUTURAL 14 X 19 X 34 CM, FBK 14 MPA (NBR 6136)                                                                                                                                                                                                                                                                                                                                                                                                                                  </v>
          </cell>
          <cell r="C3170" t="str">
            <v xml:space="preserve">UN    </v>
          </cell>
          <cell r="D3170">
            <v>4.74</v>
          </cell>
        </row>
        <row r="3171">
          <cell r="A3171">
            <v>34773</v>
          </cell>
          <cell r="B3171" t="str">
            <v xml:space="preserve">MEIO BLOCO DE VEDACAO DE CONCRETO APARENTE 14 X 19 X 19 CM  (CLASSE C - NBR 6136)                                                                                                                                                                                                                                                                                                                                                                                                                         </v>
          </cell>
          <cell r="C3171" t="str">
            <v xml:space="preserve">UN    </v>
          </cell>
          <cell r="D3171">
            <v>2.2400000000000002</v>
          </cell>
        </row>
        <row r="3172">
          <cell r="A3172">
            <v>34769</v>
          </cell>
          <cell r="B3172" t="str">
            <v xml:space="preserve">MEIO BLOCO DE VEDACAO DE CONCRETO APARENTE 19 X 19 X 19 CM (CLASSE C - NBR 6136)                                                                                                                                                                                                                                                                                                                                                                                                                          </v>
          </cell>
          <cell r="C3172" t="str">
            <v xml:space="preserve">UN    </v>
          </cell>
          <cell r="D3172">
            <v>2.78</v>
          </cell>
        </row>
        <row r="3173">
          <cell r="A3173">
            <v>34763</v>
          </cell>
          <cell r="B3173" t="str">
            <v xml:space="preserve">MEIO BLOCO DE VEDACAO DE CONCRETO APARENTE 9  X 19 X 19 CM (CLASSE C - NBR 6136)                                                                                                                                                                                                                                                                                                                                                                                                                          </v>
          </cell>
          <cell r="C3173" t="str">
            <v xml:space="preserve">UN    </v>
          </cell>
          <cell r="D3173">
            <v>1.71</v>
          </cell>
        </row>
        <row r="3174">
          <cell r="A3174">
            <v>34774</v>
          </cell>
          <cell r="B3174" t="str">
            <v xml:space="preserve">MEIO BLOCO DE VEDACAO DE CONCRETO 14 X 19 X 19 CM (CLASSE C - NBR 6136)                                                                                                                                                                                                                                                                                                                                                                                                                                   </v>
          </cell>
          <cell r="C3174" t="str">
            <v xml:space="preserve">UN    </v>
          </cell>
          <cell r="D3174">
            <v>2.13</v>
          </cell>
        </row>
        <row r="3175">
          <cell r="A3175">
            <v>34771</v>
          </cell>
          <cell r="B3175" t="str">
            <v xml:space="preserve">MEIO BLOCO DE VEDACAO DE CONCRETO 19 X 19 X 19 CM (CLASSE C - NBR 6136)                                                                                                                                                                                                                                                                                                                                                                                                                                   </v>
          </cell>
          <cell r="C3175" t="str">
            <v xml:space="preserve">UN    </v>
          </cell>
          <cell r="D3175">
            <v>2.57</v>
          </cell>
        </row>
        <row r="3176">
          <cell r="A3176">
            <v>34764</v>
          </cell>
          <cell r="B3176" t="str">
            <v xml:space="preserve">MEIO BLOCO DE VEDACAO DE CONCRETO 9 X 19 X 19 CM (CLASSE C - NBR 6136)                                                                                                                                                                                                                                                                                                                                                                                                                                    </v>
          </cell>
          <cell r="C3176" t="str">
            <v xml:space="preserve">UN    </v>
          </cell>
          <cell r="D3176">
            <v>1.68</v>
          </cell>
        </row>
        <row r="3177">
          <cell r="A3177">
            <v>34788</v>
          </cell>
          <cell r="B3177" t="str">
            <v xml:space="preserve">MEIO BLOCO ESTRUTURAL CERAMICO 14 X 19 X 14 CM, 6,0 MPA (NBR 15270)                                                                                                                                                                                                                                                                                                                                                                                                                                       </v>
          </cell>
          <cell r="C3177" t="str">
            <v xml:space="preserve">UN    </v>
          </cell>
          <cell r="D3177">
            <v>1.72</v>
          </cell>
        </row>
        <row r="3178">
          <cell r="A3178">
            <v>34781</v>
          </cell>
          <cell r="B3178" t="str">
            <v xml:space="preserve">MEIO BLOCO ESTRUTURAL CERAMICO 14 X 19 X 19 CM, 6,0 MPA (NBR 15270)                                                                                                                                                                                                                                                                                                                                                                                                                                       </v>
          </cell>
          <cell r="C3178" t="str">
            <v xml:space="preserve">UN    </v>
          </cell>
          <cell r="D3178">
            <v>1.95</v>
          </cell>
        </row>
        <row r="3179">
          <cell r="A3179">
            <v>41682</v>
          </cell>
          <cell r="B3179" t="str">
            <v xml:space="preserve">MEIO-FIO OU GUIA DE CONCRETO PRE MOLDADO, COMP 1 M, *30 X 10/12* CM (H X L1/L2)                                                                                                                                                                                                                                                                                                                                                                                                                           </v>
          </cell>
          <cell r="C3179" t="str">
            <v xml:space="preserve">UN    </v>
          </cell>
          <cell r="D3179">
            <v>35.119999999999997</v>
          </cell>
        </row>
        <row r="3180">
          <cell r="A3180">
            <v>41683</v>
          </cell>
          <cell r="B3180" t="str">
            <v xml:space="preserve">MEIO-FIO OU GUIA DE CONCRETO PRE MOLDADO, COMP 80 CM, *30 X 10/10* (H X L1/L2)                                                                                                                                                                                                                                                                                                                                                                                                                            </v>
          </cell>
          <cell r="C3180" t="str">
            <v xml:space="preserve">UN    </v>
          </cell>
          <cell r="D3180">
            <v>25.84</v>
          </cell>
        </row>
        <row r="3181">
          <cell r="A3181">
            <v>41680</v>
          </cell>
          <cell r="B3181" t="str">
            <v xml:space="preserve">MEIO-FIO OU GUIA DE CONCRETO PRE-MOLDADO, COMP *39* CM, *19 X 6,5/6,5* CM (H X L1/L2)                                                                                                                                                                                                                                                                                                                                                                                                                     </v>
          </cell>
          <cell r="C3181" t="str">
            <v xml:space="preserve">UN    </v>
          </cell>
          <cell r="D3181">
            <v>13.91</v>
          </cell>
        </row>
        <row r="3182">
          <cell r="A3182">
            <v>41679</v>
          </cell>
          <cell r="B3182" t="str">
            <v xml:space="preserve">MEIO-FIO OU GUIA DE CONCRETO PRE-MOLDADO, COMP 1 M, *20 X 12/15* CM (H X L1/L2)                                                                                                                                                                                                                                                                                                                                                                                                                           </v>
          </cell>
          <cell r="C3182" t="str">
            <v xml:space="preserve">UN    </v>
          </cell>
          <cell r="D3182">
            <v>31.8</v>
          </cell>
        </row>
        <row r="3183">
          <cell r="A3183">
            <v>41681</v>
          </cell>
          <cell r="B3183" t="str">
            <v xml:space="preserve">MEIO-FIO OU GUIA DE CONCRETO PRE-MOLDADO, COMP 80 CM, *25 X 08/08* CM (H X L1/L2)                                                                                                                                                                                                                                                                                                                                                                                                                         </v>
          </cell>
          <cell r="C3183" t="str">
            <v xml:space="preserve">UN    </v>
          </cell>
          <cell r="D3183">
            <v>21.76</v>
          </cell>
        </row>
        <row r="3184">
          <cell r="A3184">
            <v>43386</v>
          </cell>
          <cell r="B3184" t="str">
            <v xml:space="preserve">MEIO-FIO OU GUIA DE CONCRETO PRE-MOLDADO, TIPO CHAPEU PARA BOCA DE LOBO,  DIMENSOES *1,20* X 0,15 X 0,30 M                                                                                                                                                                                                                                                                                                                                                                                                </v>
          </cell>
          <cell r="C3184" t="str">
            <v xml:space="preserve">UN    </v>
          </cell>
          <cell r="D3184">
            <v>49.69</v>
          </cell>
        </row>
        <row r="3185">
          <cell r="A3185">
            <v>4059</v>
          </cell>
          <cell r="B3185" t="str">
            <v xml:space="preserve">MEIO-FIO OU GUIA DE CONCRETO, PRE-MOLDADO, COMP 1 M, *30 X 12/15* CM (H X L1/L2)                                                                                                                                                                                                                                                                                                                                                                                                                          </v>
          </cell>
          <cell r="C3185" t="str">
            <v xml:space="preserve">M     </v>
          </cell>
          <cell r="D3185">
            <v>35.119999999999997</v>
          </cell>
        </row>
        <row r="3186">
          <cell r="A3186">
            <v>4062</v>
          </cell>
          <cell r="B3186" t="str">
            <v xml:space="preserve">MEIO-FIO OU GUIA DE CONCRETO, PRE-MOLDADO, COMP 1 M, *30 X 15* CM (H X L)                                                                                                                                                                                                                                                                                                                                                                                                                                 </v>
          </cell>
          <cell r="C3186" t="str">
            <v xml:space="preserve">UN    </v>
          </cell>
          <cell r="D3186">
            <v>35.119999999999997</v>
          </cell>
        </row>
        <row r="3187">
          <cell r="A3187">
            <v>4061</v>
          </cell>
          <cell r="B3187" t="str">
            <v xml:space="preserve">MEIO-FIO OU GUIA DE CONCRETO, PRE-MOLDADO, COMP 80 CM, *45 X 12/18* CM (H X L1/L2)                                                                                                                                                                                                                                                                                                                                                                                                                        </v>
          </cell>
          <cell r="C3187" t="str">
            <v xml:space="preserve">UN    </v>
          </cell>
          <cell r="D3187">
            <v>43.73</v>
          </cell>
        </row>
        <row r="3188">
          <cell r="A3188">
            <v>41315</v>
          </cell>
          <cell r="B3188" t="str">
            <v xml:space="preserve">MEMBRANA IMPERMEABILIZANTE A BASE DE POLIUREIA, BICOMPONENTE, APLICACAO A FRIO                                                                                                                                                                                                                                                                                                                                                                                                                            </v>
          </cell>
          <cell r="C3188" t="str">
            <v xml:space="preserve">KG    </v>
          </cell>
          <cell r="D3188">
            <v>102.81</v>
          </cell>
        </row>
        <row r="3189">
          <cell r="A3189">
            <v>43148</v>
          </cell>
          <cell r="B3189" t="str">
            <v xml:space="preserve">MEMBRANA IMPERMEABILIZANTE A BASE DE POLIURETANO                                                                                                                                                                                                                                                                                                                                                                                                                                                          </v>
          </cell>
          <cell r="C3189" t="str">
            <v xml:space="preserve">KG    </v>
          </cell>
          <cell r="D3189">
            <v>69.790000000000006</v>
          </cell>
        </row>
        <row r="3190">
          <cell r="A3190">
            <v>43147</v>
          </cell>
          <cell r="B3190" t="str">
            <v xml:space="preserve">MEMBRANA IMPERMEABILIZANTE ACRILICA MONOCOMPONENTE                                                                                                                                                                                                                                                                                                                                                                                                                                                        </v>
          </cell>
          <cell r="C3190" t="str">
            <v xml:space="preserve">KG    </v>
          </cell>
          <cell r="D3190">
            <v>27.03</v>
          </cell>
        </row>
        <row r="3191">
          <cell r="A3191">
            <v>10608</v>
          </cell>
          <cell r="B3191" t="str">
            <v xml:space="preserve">MESA VIBRATORIA COM DIMENSOES DE 2,0 X 1,0 M, COM MOTOR ELETRICO DE 2 POLOS E POTENCIA DE 3 CV                                                                                                                                                                                                                                                                                                                                                                                                            </v>
          </cell>
          <cell r="C3191" t="str">
            <v xml:space="preserve">UN    </v>
          </cell>
          <cell r="D3191">
            <v>10084</v>
          </cell>
        </row>
        <row r="3192">
          <cell r="A3192">
            <v>4069</v>
          </cell>
          <cell r="B3192" t="str">
            <v xml:space="preserve">MESTRE DE OBRAS                                                                                                                                                                                                                                                                                                                                                                                                                                                                                           </v>
          </cell>
          <cell r="C3192" t="str">
            <v xml:space="preserve">H     </v>
          </cell>
          <cell r="D3192">
            <v>34.950000000000003</v>
          </cell>
        </row>
        <row r="3193">
          <cell r="A3193">
            <v>40819</v>
          </cell>
          <cell r="B3193" t="str">
            <v xml:space="preserve">MESTRE DE OBRAS (MENSALISTA)                                                                                                                                                                                                                                                                                                                                                                                                                                                                              </v>
          </cell>
          <cell r="C3193" t="str">
            <v xml:space="preserve">MES   </v>
          </cell>
          <cell r="D3193">
            <v>6175.67</v>
          </cell>
        </row>
        <row r="3194">
          <cell r="A3194">
            <v>34361</v>
          </cell>
          <cell r="B3194" t="str">
            <v xml:space="preserve">METACAULIM DE ALTA REATIVIDADE/CAULIM CALCINADO                                                                                                                                                                                                                                                                                                                                                                                                                                                           </v>
          </cell>
          <cell r="C3194" t="str">
            <v xml:space="preserve">KG    </v>
          </cell>
          <cell r="D3194">
            <v>19.670000000000002</v>
          </cell>
        </row>
        <row r="3195">
          <cell r="A3195">
            <v>36512</v>
          </cell>
          <cell r="B3195" t="str">
            <v xml:space="preserve">MICRO-TRATOR CORTADOR DE GRAMA COM LARGURA DO CORTE DE 107 CM, COM  2 LAMINAS E DESCARTE LATERAL                                                                                                                                                                                                                                                                                                                                                                                                          </v>
          </cell>
          <cell r="C3195" t="str">
            <v xml:space="preserve">UN    </v>
          </cell>
          <cell r="D3195">
            <v>19899.509999999998</v>
          </cell>
        </row>
        <row r="3196">
          <cell r="A3196">
            <v>44478</v>
          </cell>
          <cell r="B3196" t="str">
            <v xml:space="preserve">MICROESFERAS DE VIDRO PARA SINALIZACAO HORIZONTAL VIARIA, TIPO I-B (PREMIX) - NBR  16184                                                                                                                                                                                                                                                                                                                                                                                                                  </v>
          </cell>
          <cell r="C3196" t="str">
            <v xml:space="preserve">KG    </v>
          </cell>
          <cell r="D3196">
            <v>20.55</v>
          </cell>
        </row>
        <row r="3197">
          <cell r="A3197">
            <v>44477</v>
          </cell>
          <cell r="B3197" t="str">
            <v xml:space="preserve">MICROESFERAS DE VIDRO PARA SINALIZACAO HORIZONTAL VIARIA, TIPO II-A (DROP-ON) - NBR  16184                                                                                                                                                                                                                                                                                                                                                                                                                </v>
          </cell>
          <cell r="C3197" t="str">
            <v xml:space="preserve">KG    </v>
          </cell>
          <cell r="D3197">
            <v>20.55</v>
          </cell>
        </row>
        <row r="3198">
          <cell r="A3198">
            <v>11697</v>
          </cell>
          <cell r="B3198" t="str">
            <v xml:space="preserve">MICTORIO COLETIVO ACO INOX (AISI 304), E = 0,8 MM, DE *100 X 40 X 30* CM (C X A X P)                                                                                                                                                                                                                                                                                                                                                                                                                      </v>
          </cell>
          <cell r="C3198" t="str">
            <v xml:space="preserve">UN    </v>
          </cell>
          <cell r="D3198">
            <v>770.44</v>
          </cell>
        </row>
        <row r="3199">
          <cell r="A3199">
            <v>11698</v>
          </cell>
          <cell r="B3199" t="str">
            <v xml:space="preserve">MICTORIO COLETIVO ACO INOX (AISI 304), E = 0,8 MM, DE *100 X 50 X 35* CM (C X A X P)                                                                                                                                                                                                                                                                                                                                                                                                                      </v>
          </cell>
          <cell r="C3199" t="str">
            <v xml:space="preserve">UN    </v>
          </cell>
          <cell r="D3199">
            <v>919.09</v>
          </cell>
        </row>
        <row r="3200">
          <cell r="A3200">
            <v>10432</v>
          </cell>
          <cell r="B3200" t="str">
            <v xml:space="preserve">MICTORIO INDICUDUAL, SIFONADO, LOUCA BRANCA, SEM COMPLEMENTOS                                                                                                                                                                                                                                                                                                                                                                                                                                             </v>
          </cell>
          <cell r="C3200" t="str">
            <v xml:space="preserve">UN    </v>
          </cell>
          <cell r="D3200">
            <v>345.51</v>
          </cell>
        </row>
        <row r="3201">
          <cell r="A3201">
            <v>11699</v>
          </cell>
          <cell r="B3201" t="str">
            <v xml:space="preserve">MICTORIO INDIVIDUAL ACO INOX (AISI 304), E = 0,8 MM, DE *50  X 45  X 35* (C X A X P)                                                                                                                                                                                                                                                                                                                                                                                                                      </v>
          </cell>
          <cell r="C3201" t="str">
            <v xml:space="preserve">UN    </v>
          </cell>
          <cell r="D3201">
            <v>1015.8</v>
          </cell>
        </row>
        <row r="3202">
          <cell r="A3202">
            <v>44020</v>
          </cell>
          <cell r="B3202" t="str">
            <v xml:space="preserve">MICTORIO INDIVIDUAL, SIFONADO, VALVULA EMBUTIDA, DE LOUCA BRANCA, SEM COMPLEMENTOS - PADRAO ALTO                                                                                                                                                                                                                                                                                                                                                                                                          </v>
          </cell>
          <cell r="C3202" t="str">
            <v xml:space="preserve">UN    </v>
          </cell>
          <cell r="D3202">
            <v>852.43</v>
          </cell>
        </row>
        <row r="3203">
          <cell r="A3203">
            <v>41420</v>
          </cell>
          <cell r="B3203" t="str">
            <v xml:space="preserve">MINICAPTOR, EM ACO GALVANIZADO A FOGO, FIXACAO COM ROSCA SOBERBA OU MECANICA, H=600 MM X DN=10 MM                                                                                                                                                                                                                                                                                                                                                                                                         </v>
          </cell>
          <cell r="C3203" t="str">
            <v xml:space="preserve">UN    </v>
          </cell>
          <cell r="D3203">
            <v>11.59</v>
          </cell>
        </row>
        <row r="3204">
          <cell r="A3204">
            <v>41422</v>
          </cell>
          <cell r="B3204" t="str">
            <v xml:space="preserve">MINICAPTOR, EM ACO GALVANIZADO A FOGO, FIXACAO HORIZONTAL COM BANDEIRA A 20 CM, H=600 MM E X DN=10 MM                                                                                                                                                                                                                                                                                                                                                                                                     </v>
          </cell>
          <cell r="C3204" t="str">
            <v xml:space="preserve">UN    </v>
          </cell>
          <cell r="D3204">
            <v>15.82</v>
          </cell>
        </row>
        <row r="3205">
          <cell r="A3205">
            <v>41425</v>
          </cell>
          <cell r="B3205" t="str">
            <v xml:space="preserve">MINICAPTOR, EM ACO GALVANIZADO A FOGO, FIXACAO HORIZONTAL DE 1 FUROS, SEM BANDEIRA, H=300 MM X DN=10 MM                                                                                                                                                                                                                                                                                                                                                                                                   </v>
          </cell>
          <cell r="C3205" t="str">
            <v xml:space="preserve">UN    </v>
          </cell>
          <cell r="D3205">
            <v>8.09</v>
          </cell>
        </row>
        <row r="3206">
          <cell r="A3206">
            <v>41426</v>
          </cell>
          <cell r="B3206" t="str">
            <v xml:space="preserve">MINICAPTOR, EM ACO GALVANIZADO A FOGO, FIXACAO HORIZONTAL DE 2 FUROS, SEM BANDEIRA, H=600 MM X DN=10 MM                                                                                                                                                                                                                                                                                                                                                                                                   </v>
          </cell>
          <cell r="C3206" t="str">
            <v xml:space="preserve">UN    </v>
          </cell>
          <cell r="D3206">
            <v>14.6</v>
          </cell>
        </row>
        <row r="3207">
          <cell r="A3207">
            <v>41419</v>
          </cell>
          <cell r="B3207" t="str">
            <v xml:space="preserve">MINICAPTOR, EM ACO GALVANIZADO A FOGO,Â  FIXACAO COM ROSCA SOBERBA OU MECANICA, H=300 MM X DN=10 MM                                                                                                                                                                                                                                                                                                                                                                                                       </v>
          </cell>
          <cell r="C3207" t="str">
            <v xml:space="preserve">UN    </v>
          </cell>
          <cell r="D3207">
            <v>8.52</v>
          </cell>
        </row>
        <row r="3208">
          <cell r="A3208">
            <v>41421</v>
          </cell>
          <cell r="B3208" t="str">
            <v xml:space="preserve">MINICAPTOR, EM ACO GALVANIZADO A FOGO,Â  FIXACAO HORIZONTAL COM BANDEIRA A 20 CM, H=300 MM E X DN=10 MM                                                                                                                                                                                                                                                                                                                                                                                                   </v>
          </cell>
          <cell r="C3208" t="str">
            <v xml:space="preserve">UN    </v>
          </cell>
          <cell r="D3208">
            <v>11.56</v>
          </cell>
        </row>
        <row r="3209">
          <cell r="A3209">
            <v>41414</v>
          </cell>
          <cell r="B3209" t="str">
            <v xml:space="preserve">MINICAPTORES DE INSERCAO, EM ACO GALVANIZADO A FOGO, H=300 MM X DN=10 MM                                                                                                                                                                                                                                                                                                                                                                                                                                  </v>
          </cell>
          <cell r="C3209" t="str">
            <v xml:space="preserve">UN    </v>
          </cell>
          <cell r="D3209">
            <v>26.79</v>
          </cell>
        </row>
        <row r="3210">
          <cell r="A3210">
            <v>41415</v>
          </cell>
          <cell r="B3210" t="str">
            <v xml:space="preserve">MINICAPTORES DE INSERCAO, EM ACO GALVANIZADO A FOGO, H=600,MM X DN=10,MM                                                                                                                                                                                                                                                                                                                                                                                                                                  </v>
          </cell>
          <cell r="C3210" t="str">
            <v xml:space="preserve">UN    </v>
          </cell>
          <cell r="D3210">
            <v>31.2</v>
          </cell>
        </row>
        <row r="3211">
          <cell r="A3211">
            <v>37514</v>
          </cell>
          <cell r="B3211" t="str">
            <v xml:space="preserve">MINICARREGADEIRA SOBRE RODAS, POTENCIA LIQUIDA DE *47* HP, CAPACIDADE NOMINAL DE OPERACAO DE *646* KG                                                                                                                                                                                                                                                                                                                                                                                                     </v>
          </cell>
          <cell r="C3211" t="str">
            <v xml:space="preserve">UN    </v>
          </cell>
          <cell r="D3211">
            <v>230000</v>
          </cell>
        </row>
        <row r="3212">
          <cell r="A3212">
            <v>37519</v>
          </cell>
          <cell r="B3212" t="str">
            <v xml:space="preserve">MINICARREGADEIRA SOBRE RODAS, POTENCIA LIQUIDA DE *72* HP, CAPACIDADE NOMINAL DE OPERACAO DE *1200* KG                                                                                                                                                                                                                                                                                                                                                                                                    </v>
          </cell>
          <cell r="C3212" t="str">
            <v xml:space="preserve">UN    </v>
          </cell>
          <cell r="D3212">
            <v>354957.48</v>
          </cell>
        </row>
        <row r="3213">
          <cell r="A3213">
            <v>37520</v>
          </cell>
          <cell r="B3213" t="str">
            <v xml:space="preserve">MINIESCAVADEIRA SOBRE ESTEIRAS, POTENCIA LIQUIDA DE *30* HP, PESO OPERACIONAL DE *3.500* KG                                                                                                                                                                                                                                                                                                                                                                                                               </v>
          </cell>
          <cell r="C3213" t="str">
            <v xml:space="preserve">UN    </v>
          </cell>
          <cell r="D3213">
            <v>349138.5</v>
          </cell>
        </row>
        <row r="3214">
          <cell r="A3214">
            <v>37521</v>
          </cell>
          <cell r="B3214" t="str">
            <v xml:space="preserve">MINIESCAVADEIRA SOBRE ESTEIRAS, POTENCIA LIQUIDA DE *42* HP, PESO OPERACIONAL DE *4.500* KG                                                                                                                                                                                                                                                                                                                                                                                                               </v>
          </cell>
          <cell r="C3214" t="str">
            <v xml:space="preserve">UN    </v>
          </cell>
          <cell r="D3214">
            <v>425948.98</v>
          </cell>
        </row>
        <row r="3215">
          <cell r="A3215">
            <v>37522</v>
          </cell>
          <cell r="B3215" t="str">
            <v xml:space="preserve">MINIESCAVADEIRA SOBRE ESTEIRAS, POTENCIA LIQUIDA DE *42* HP, PESO OPERACIONAL DE *5.300* KG                                                                                                                                                                                                                                                                                                                                                                                                               </v>
          </cell>
          <cell r="C3215" t="str">
            <v xml:space="preserve">UN    </v>
          </cell>
          <cell r="D3215">
            <v>438763.98</v>
          </cell>
        </row>
        <row r="3216">
          <cell r="A3216">
            <v>21109</v>
          </cell>
          <cell r="B3216" t="str">
            <v xml:space="preserve">MINUTERIA ELETRONICA COLETIVA COM POTENCIA MAXIMA RESISTIVA PARA LAMPADAS FLUORESCENTES DE *300* W ( 110 V ) / *600* W ( 110 V )                                                                                                                                                                                                                                                                                                                                                                          </v>
          </cell>
          <cell r="C3216" t="str">
            <v xml:space="preserve">UN    </v>
          </cell>
          <cell r="D3216">
            <v>57.34</v>
          </cell>
        </row>
        <row r="3217">
          <cell r="A3217">
            <v>37546</v>
          </cell>
          <cell r="B3217" t="str">
            <v xml:space="preserve">MISTURADOR DE ARGAMASSA, EIXO HORIZONTAL, CAPACIDADE DE MISTURA 160 KG, MOTOR ELETRICO TRIFASICO 220/380 V, POTENCIA 3 CV                                                                                                                                                                                                                                                                                                                                                                                 </v>
          </cell>
          <cell r="C3217" t="str">
            <v xml:space="preserve">UN    </v>
          </cell>
          <cell r="D3217">
            <v>13750.88</v>
          </cell>
        </row>
        <row r="3218">
          <cell r="A3218">
            <v>37544</v>
          </cell>
          <cell r="B3218" t="str">
            <v xml:space="preserve">MISTURADOR DE ARGAMASSA, EIXO HORIZONTAL, CAPACIDADE DE MISTURA 300 KG, MOTOR ELETRICO TRIFASICO 220/380 V, POTENCIA 5 CV                                                                                                                                                                                                                                                                                                                                                                                 </v>
          </cell>
          <cell r="C3218" t="str">
            <v xml:space="preserve">UN    </v>
          </cell>
          <cell r="D3218">
            <v>14543.87</v>
          </cell>
        </row>
        <row r="3219">
          <cell r="A3219">
            <v>37545</v>
          </cell>
          <cell r="B3219" t="str">
            <v xml:space="preserve">MISTURADOR DE ARGAMASSA, EIXO HORIZONTAL, CAPACIDADE DE MISTURA 600 KG, MOTOR ELETRICO TRIFASICO 220/380 V, POTENCIA 7,5 CV                                                                                                                                                                                                                                                                                                                                                                               </v>
          </cell>
          <cell r="C3219" t="str">
            <v xml:space="preserve">UN    </v>
          </cell>
          <cell r="D3219">
            <v>17305.25</v>
          </cell>
        </row>
        <row r="3220">
          <cell r="A3220">
            <v>36793</v>
          </cell>
          <cell r="B3220" t="str">
            <v xml:space="preserve">MISTURADOR DE METAL CROMADO DE PAREDE PARA LAVATORIO (REF 1878)                                                                                                                                                                                                                                                                                                                                                                                                                                           </v>
          </cell>
          <cell r="C3220" t="str">
            <v xml:space="preserve">UN    </v>
          </cell>
          <cell r="D3220">
            <v>820.12</v>
          </cell>
        </row>
        <row r="3221">
          <cell r="A3221">
            <v>11769</v>
          </cell>
          <cell r="B3221" t="str">
            <v xml:space="preserve">MISTURADOR DE METAL CROMADO, DE MESA/BANCADA, COM BICA BAIXA, PARA LAVATORIO (REF 1875)                                                                                                                                                                                                                                                                                                                                                                                                                   </v>
          </cell>
          <cell r="C3221" t="str">
            <v xml:space="preserve">UN    </v>
          </cell>
          <cell r="D3221">
            <v>362.43</v>
          </cell>
        </row>
        <row r="3222">
          <cell r="A3222">
            <v>11771</v>
          </cell>
          <cell r="B3222" t="str">
            <v xml:space="preserve">MISTURADOR DE PAREDE, DE METAL CROMADO, PARA COZINHA, BICA ALTA MOVEL, COM AREJADOR ARTICULADO (REF 1258)                                                                                                                                                                                                                                                                                                                                                                                                 </v>
          </cell>
          <cell r="C3222" t="str">
            <v xml:space="preserve">UN    </v>
          </cell>
          <cell r="D3222">
            <v>443.93</v>
          </cell>
        </row>
        <row r="3223">
          <cell r="A3223">
            <v>39919</v>
          </cell>
          <cell r="B3223" t="str">
            <v xml:space="preserve">MISTURADOR DUPLO HORIZONTAL DE ALTA TURBULENCIA, CAPACIDADE / VOLUME 2 X 500 LITROS, MOTORES ELETRICOS MINIMO 5 CV CADA,  PARA NATA CIMENTO, ARGAMASSA E OUTROS                                                                                                                                                                                                                                                                                                                                           </v>
          </cell>
          <cell r="C3223" t="str">
            <v xml:space="preserve">UN    </v>
          </cell>
          <cell r="D3223">
            <v>68830.78</v>
          </cell>
        </row>
        <row r="3224">
          <cell r="A3224">
            <v>38385</v>
          </cell>
          <cell r="B3224" t="str">
            <v xml:space="preserve">MISTURADOR MANUAL DE TINTAS PARA FURADEIRA, HASTE METALICA *60* CM, COM HELICE  (MEXEDOR DE TINTA)                                                                                                                                                                                                                                                                                                                                                                                                        </v>
          </cell>
          <cell r="C3224" t="str">
            <v xml:space="preserve">UN    </v>
          </cell>
          <cell r="D3224">
            <v>57.04</v>
          </cell>
        </row>
        <row r="3225">
          <cell r="A3225">
            <v>36800</v>
          </cell>
          <cell r="B3225" t="str">
            <v xml:space="preserve">MISTURADOR METALICO, BASE PARA CHUVEIRO/BANHEIRA, 1/2 " OU 3/4 ", SOLDAVEL OU ROSCAVEL (NAO INCLUI ACABAMENTOS)                                                                                                                                                                                                                                                                                                                                                                                           </v>
          </cell>
          <cell r="C3225" t="str">
            <v xml:space="preserve">UN    </v>
          </cell>
          <cell r="D3225">
            <v>217.77</v>
          </cell>
        </row>
        <row r="3226">
          <cell r="A3226">
            <v>37587</v>
          </cell>
          <cell r="B3226" t="str">
            <v xml:space="preserve">MISTURADOR MONOCOMANDO PARA CHUVEIRO, BASE BRUTA, METALICO COM ACABAMENTO CROMADO                                                                                                                                                                                                                                                                                                                                                                                                                         </v>
          </cell>
          <cell r="C3226" t="str">
            <v xml:space="preserve">UN    </v>
          </cell>
          <cell r="D3226">
            <v>478.45</v>
          </cell>
        </row>
        <row r="3227">
          <cell r="A3227">
            <v>11561</v>
          </cell>
          <cell r="B3227" t="str">
            <v xml:space="preserve">MOLA HIDRAULICA AEREA, PARA PORTAS DE ATE 1.100 MM E PESO DE ATE 85 KG, COM CORPO EM ALUMINIO E BRACO EM ACO, SEM BRACO DE PARADA                                                                                                                                                                                                                                                                                                                                                                         </v>
          </cell>
          <cell r="C3227" t="str">
            <v xml:space="preserve">UN    </v>
          </cell>
          <cell r="D3227">
            <v>260.77</v>
          </cell>
        </row>
        <row r="3228">
          <cell r="A3228">
            <v>43604</v>
          </cell>
          <cell r="B3228" t="str">
            <v xml:space="preserve">MOLA HIDRAULICA AEREA, PARA PORTAS DE ATE 850 MM E PESO DE ATE 50 KG, COM CORPO EM ALUMINIO E BRACO EM ACO, SEM BRACO DE PARADA                                                                                                                                                                                                                                                                                                                                                                           </v>
          </cell>
          <cell r="C3228" t="str">
            <v xml:space="preserve">UN    </v>
          </cell>
          <cell r="D3228">
            <v>139.02000000000001</v>
          </cell>
        </row>
        <row r="3229">
          <cell r="A3229">
            <v>11560</v>
          </cell>
          <cell r="B3229" t="str">
            <v xml:space="preserve">MOLA HIDRAULICA AEREA, PARA PORTAS DE ATE 950 MM E PESO DE ATE 65 KG, COM CORPO EM ALUMINIO E BRACO EM ACO, SEM BRACO DE PARADA                                                                                                                                                                                                                                                                                                                                                                           </v>
          </cell>
          <cell r="C3229" t="str">
            <v xml:space="preserve">UN    </v>
          </cell>
          <cell r="D3229">
            <v>201.27</v>
          </cell>
        </row>
        <row r="3230">
          <cell r="A3230">
            <v>11499</v>
          </cell>
          <cell r="B3230" t="str">
            <v xml:space="preserve">MOLA HIDRAULICA DE PISO, PARA PORTAS DE ATE 1100 MM E PESO DE ATE 120 KG, COM CORPO EM ACO INOX                                                                                                                                                                                                                                                                                                                                                                                                           </v>
          </cell>
          <cell r="C3230" t="str">
            <v xml:space="preserve">UN    </v>
          </cell>
          <cell r="D3230">
            <v>869.47</v>
          </cell>
        </row>
        <row r="3231">
          <cell r="A3231">
            <v>34761</v>
          </cell>
          <cell r="B3231" t="str">
            <v xml:space="preserve">MONTADOR DE ELETROELETRONICOS (HORISTA)                                                                                                                                                                                                                                                                                                                                                                                                                                                                   </v>
          </cell>
          <cell r="C3231" t="str">
            <v xml:space="preserve">H     </v>
          </cell>
          <cell r="D3231">
            <v>15.05</v>
          </cell>
        </row>
        <row r="3232">
          <cell r="A3232">
            <v>40924</v>
          </cell>
          <cell r="B3232" t="str">
            <v xml:space="preserve">MONTADOR DE ELETROELETRONICOS (MENSALISTA)                                                                                                                                                                                                                                                                                                                                                                                                                                                                </v>
          </cell>
          <cell r="C3232" t="str">
            <v xml:space="preserve">MES   </v>
          </cell>
          <cell r="D3232">
            <v>2663.12</v>
          </cell>
        </row>
        <row r="3233">
          <cell r="A3233">
            <v>40983</v>
          </cell>
          <cell r="B3233" t="str">
            <v xml:space="preserve">MONTADOR DE ESTRUTURAS METALICAS (MENSALISTA)                                                                                                                                                                                                                                                                                                                                                                                                                                                             </v>
          </cell>
          <cell r="C3233" t="str">
            <v xml:space="preserve">MES   </v>
          </cell>
          <cell r="D3233">
            <v>2155.67</v>
          </cell>
        </row>
        <row r="3234">
          <cell r="A3234">
            <v>44497</v>
          </cell>
          <cell r="B3234" t="str">
            <v xml:space="preserve">MONTADOR DE ESTRUTURAS METALICAS HORISTA                                                                                                                                                                                                                                                                                                                                                                                                                                                                  </v>
          </cell>
          <cell r="C3234" t="str">
            <v xml:space="preserve">H     </v>
          </cell>
          <cell r="D3234">
            <v>12.18</v>
          </cell>
        </row>
        <row r="3235">
          <cell r="A3235">
            <v>2437</v>
          </cell>
          <cell r="B3235" t="str">
            <v xml:space="preserve">MONTADOR DE MAQUINAS (HORISTA)                                                                                                                                                                                                                                                                                                                                                                                                                                                                            </v>
          </cell>
          <cell r="C3235" t="str">
            <v xml:space="preserve">H     </v>
          </cell>
          <cell r="D3235">
            <v>19.12</v>
          </cell>
        </row>
        <row r="3236">
          <cell r="A3236">
            <v>40921</v>
          </cell>
          <cell r="B3236" t="str">
            <v xml:space="preserve">MONTADOR DE MAQUINAS (MENSALISTA)                                                                                                                                                                                                                                                                                                                                                                                                                                                                         </v>
          </cell>
          <cell r="C3236" t="str">
            <v xml:space="preserve">MES   </v>
          </cell>
          <cell r="D3236">
            <v>3380.41</v>
          </cell>
        </row>
        <row r="3237">
          <cell r="A3237">
            <v>14252</v>
          </cell>
          <cell r="B3237" t="str">
            <v xml:space="preserve">MOTOBOMBA AUTOESCORVANTE MOTOR A GASOLINA, POTENCIA 6,0HP, BOCAIS 3" X 3", HM/Q = 5 MCA / 24 M3/H A 52,5 MCA / 5,0 M3/H                                                                                                                                                                                                                                                                                                                                                                                   </v>
          </cell>
          <cell r="C3237" t="str">
            <v xml:space="preserve">UN    </v>
          </cell>
          <cell r="D3237">
            <v>2902.95</v>
          </cell>
        </row>
        <row r="3238">
          <cell r="A3238">
            <v>730</v>
          </cell>
          <cell r="B3238" t="str">
            <v xml:space="preserve">MOTOBOMBA AUTOESCORVANTE MOTOR ELETRICO TRIFASICO 7,4HP BOCA DIAMETRO DE SUCCAO X RECLAQUE: 2"X2", HM/ Q = 10 M / 73,5 M3/H A 28 M / 8,2 M3 /H                                                                                                                                                                                                                                                                                                                                                            </v>
          </cell>
          <cell r="C3238" t="str">
            <v xml:space="preserve">UN    </v>
          </cell>
          <cell r="D3238">
            <v>7756.13</v>
          </cell>
        </row>
        <row r="3239">
          <cell r="A3239">
            <v>723</v>
          </cell>
          <cell r="B3239" t="str">
            <v xml:space="preserve">MOTOBOMBA AUTOESCORVANTE POTENCIA 5,42 HP, BOCAIS SUCCAO X RECALQUE 2" X 2", A GASOLINA, DIAMETRO DO ROTOR 122 MM HM/Q = 6 MCA / 33,0 M3/H A 28 MCA / 8,0 M3/H                                                                                                                                                                                                                                                                                                                                            </v>
          </cell>
          <cell r="C3239" t="str">
            <v xml:space="preserve">UN    </v>
          </cell>
          <cell r="D3239">
            <v>3855.07</v>
          </cell>
        </row>
        <row r="3240">
          <cell r="A3240">
            <v>36502</v>
          </cell>
          <cell r="B3240" t="str">
            <v xml:space="preserve">MOTOBOMBA CENTRIFUGA, MOTOR A GASOLINA, POTENCIA 5,42 HP, BOCAIS 1 1/2" X 1", DIAMETRO ROTOR 143 MM HM/Q = 6 MCA / 16,8 M3/H A 38 MCA / 6,6 M3/H                                                                                                                                                                                                                                                                                                                                                          </v>
          </cell>
          <cell r="C3240" t="str">
            <v xml:space="preserve">UN    </v>
          </cell>
          <cell r="D3240">
            <v>3623.3</v>
          </cell>
        </row>
        <row r="3241">
          <cell r="A3241">
            <v>36503</v>
          </cell>
          <cell r="B3241" t="str">
            <v xml:space="preserve">MOTOBOMBA TRASH (PARA AGUA SUJA) AUTO ESCORVANTE, MOTOR GASOLINA DE 6,41 HP, DIAMETROS DE SUCCAO X RECALQUE: 3" X 3", HM/Q: 10/60 A 23/0                                                                                                                                                                                                                                                                                                                                                                  </v>
          </cell>
          <cell r="C3241" t="str">
            <v xml:space="preserve">UN    </v>
          </cell>
          <cell r="D3241">
            <v>4467.96</v>
          </cell>
        </row>
        <row r="3242">
          <cell r="A3242">
            <v>4090</v>
          </cell>
          <cell r="B3242" t="str">
            <v xml:space="preserve">MOTONIVELADORA POTENCIA BASICA LIQUIDA (PRIMEIRA MARCHA) 125 HP , PESO BRUTO 13843 KG, LARGURA DA LAMINA DE 3,7 M                                                                                                                                                                                                                                                                                                                                                                                         </v>
          </cell>
          <cell r="C3242" t="str">
            <v xml:space="preserve">UN    </v>
          </cell>
          <cell r="D3242">
            <v>1017500</v>
          </cell>
        </row>
        <row r="3243">
          <cell r="A3243">
            <v>13227</v>
          </cell>
          <cell r="B3243" t="str">
            <v xml:space="preserve">MOTONIVELADORA POTENCIA BASICA LIQUIDA (PRIMEIRA MARCHA) 171 HP, PESO BRUTO 14768 KG, LARGURA DA LAMINA DE 3,7 M                                                                                                                                                                                                                                                                                                                                                                                          </v>
          </cell>
          <cell r="C3243" t="str">
            <v xml:space="preserve">UN    </v>
          </cell>
          <cell r="D3243">
            <v>1264370.6299999999</v>
          </cell>
        </row>
        <row r="3244">
          <cell r="A3244">
            <v>10597</v>
          </cell>
          <cell r="B3244" t="str">
            <v xml:space="preserve">MOTONIVELADORA POTENCIA BASICA LIQUIDA (PRIMEIRA MARCHA) 186 HP, PESO BRUTO 15785 KG, LARGURA DA LAMINA DE 4,3 M                                                                                                                                                                                                                                                                                                                                                                                          </v>
          </cell>
          <cell r="C3244" t="str">
            <v xml:space="preserve">UN    </v>
          </cell>
          <cell r="D3244">
            <v>1330913.19</v>
          </cell>
        </row>
        <row r="3245">
          <cell r="A3245">
            <v>39628</v>
          </cell>
          <cell r="B3245" t="str">
            <v xml:space="preserve">MOTOR A DIESEL PARA VIBRADOR DE IMERSAO, DE *4,7* CV                                                                                                                                                                                                                                                                                                                                                                                                                                                      </v>
          </cell>
          <cell r="C3245" t="str">
            <v xml:space="preserve">UN    </v>
          </cell>
          <cell r="D3245">
            <v>5188.45</v>
          </cell>
        </row>
        <row r="3246">
          <cell r="A3246">
            <v>39404</v>
          </cell>
          <cell r="B3246" t="str">
            <v xml:space="preserve">MOTOR A GASOLINA PARA VIBRADOR DE IMERSAO, 4 TEMPOS, DE 5,5 CV                                                                                                                                                                                                                                                                                                                                                                                                                                            </v>
          </cell>
          <cell r="C3246" t="str">
            <v xml:space="preserve">UN    </v>
          </cell>
          <cell r="D3246">
            <v>2572.79</v>
          </cell>
        </row>
        <row r="3247">
          <cell r="A3247">
            <v>39402</v>
          </cell>
          <cell r="B3247" t="str">
            <v xml:space="preserve">MOTOR ELETRICO PARA VIBRADOR DE IMERSAO, DE 2 CV, MONOFASICO, 110/220 V                                                                                                                                                                                                                                                                                                                                                                                                                                   </v>
          </cell>
          <cell r="C3247" t="str">
            <v xml:space="preserve">UN    </v>
          </cell>
          <cell r="D3247">
            <v>2119.48</v>
          </cell>
        </row>
        <row r="3248">
          <cell r="A3248">
            <v>39403</v>
          </cell>
          <cell r="B3248" t="str">
            <v xml:space="preserve">MOTOR ELETRICO PARA VIBRADOR DE IMERSAO, DE 2 CV, TRIFASICO, 220/380 V                                                                                                                                                                                                                                                                                                                                                                                                                                    </v>
          </cell>
          <cell r="C3248" t="str">
            <v xml:space="preserve">UN    </v>
          </cell>
          <cell r="D3248">
            <v>2073.38</v>
          </cell>
        </row>
        <row r="3249">
          <cell r="A3249">
            <v>4093</v>
          </cell>
          <cell r="B3249" t="str">
            <v xml:space="preserve">MOTORISTA DE CAMINHAO                                                                                                                                                                                                                                                                                                                                                                                                                                                                                     </v>
          </cell>
          <cell r="C3249" t="str">
            <v xml:space="preserve">H     </v>
          </cell>
          <cell r="D3249">
            <v>14.15</v>
          </cell>
        </row>
        <row r="3250">
          <cell r="A3250">
            <v>10512</v>
          </cell>
          <cell r="B3250" t="str">
            <v xml:space="preserve">MOTORISTA DE CAMINHAO (MENSALISTA)                                                                                                                                                                                                                                                                                                                                                                                                                                                                        </v>
          </cell>
          <cell r="C3250" t="str">
            <v xml:space="preserve">MES   </v>
          </cell>
          <cell r="D3250">
            <v>2502.6</v>
          </cell>
        </row>
        <row r="3251">
          <cell r="A3251">
            <v>20020</v>
          </cell>
          <cell r="B3251" t="str">
            <v xml:space="preserve">MOTORISTA DE CAMINHAO-BASCULANTE                                                                                                                                                                                                                                                                                                                                                                                                                                                                          </v>
          </cell>
          <cell r="C3251" t="str">
            <v xml:space="preserve">H     </v>
          </cell>
          <cell r="D3251">
            <v>13.36</v>
          </cell>
        </row>
        <row r="3252">
          <cell r="A3252">
            <v>41038</v>
          </cell>
          <cell r="B3252" t="str">
            <v xml:space="preserve">MOTORISTA DE CAMINHAO-BASCULANTE (MENSALISTA)                                                                                                                                                                                                                                                                                                                                                                                                                                                             </v>
          </cell>
          <cell r="C3252" t="str">
            <v xml:space="preserve">MES   </v>
          </cell>
          <cell r="D3252">
            <v>2360.58</v>
          </cell>
        </row>
        <row r="3253">
          <cell r="A3253">
            <v>4094</v>
          </cell>
          <cell r="B3253" t="str">
            <v xml:space="preserve">MOTORISTA DE CAMINHAO-CARRETA                                                                                                                                                                                                                                                                                                                                                                                                                                                                             </v>
          </cell>
          <cell r="C3253" t="str">
            <v xml:space="preserve">H     </v>
          </cell>
          <cell r="D3253">
            <v>18.91</v>
          </cell>
        </row>
        <row r="3254">
          <cell r="A3254">
            <v>40988</v>
          </cell>
          <cell r="B3254" t="str">
            <v xml:space="preserve">MOTORISTA DE CAMINHAO-CARRETA (MENSALISTA)                                                                                                                                                                                                                                                                                                                                                                                                                                                                </v>
          </cell>
          <cell r="C3254" t="str">
            <v xml:space="preserve">MES   </v>
          </cell>
          <cell r="D3254">
            <v>3342.06</v>
          </cell>
        </row>
        <row r="3255">
          <cell r="A3255">
            <v>4095</v>
          </cell>
          <cell r="B3255" t="str">
            <v xml:space="preserve">MOTORISTA DE CARRO DE PASSEIO                                                                                                                                                                                                                                                                                                                                                                                                                                                                             </v>
          </cell>
          <cell r="C3255" t="str">
            <v xml:space="preserve">H     </v>
          </cell>
          <cell r="D3255">
            <v>13.12</v>
          </cell>
        </row>
        <row r="3256">
          <cell r="A3256">
            <v>40990</v>
          </cell>
          <cell r="B3256" t="str">
            <v xml:space="preserve">MOTORISTA DE CARRO DE PASSEIO (MENSALISTA)                                                                                                                                                                                                                                                                                                                                                                                                                                                                </v>
          </cell>
          <cell r="C3256" t="str">
            <v xml:space="preserve">MES   </v>
          </cell>
          <cell r="D3256">
            <v>2319.13</v>
          </cell>
        </row>
        <row r="3257">
          <cell r="A3257">
            <v>4097</v>
          </cell>
          <cell r="B3257" t="str">
            <v xml:space="preserve">MOTORISTA DE ONIBUS / MICRO-ONIBUS                                                                                                                                                                                                                                                                                                                                                                                                                                                                        </v>
          </cell>
          <cell r="C3257" t="str">
            <v xml:space="preserve">H     </v>
          </cell>
          <cell r="D3257">
            <v>15.44</v>
          </cell>
        </row>
        <row r="3258">
          <cell r="A3258">
            <v>40994</v>
          </cell>
          <cell r="B3258" t="str">
            <v xml:space="preserve">MOTORISTA DE ONIBUS / MICRO-ONIBUS (MENSALISTA)                                                                                                                                                                                                                                                                                                                                                                                                                                                           </v>
          </cell>
          <cell r="C3258" t="str">
            <v xml:space="preserve">MES   </v>
          </cell>
          <cell r="D3258">
            <v>2730.32</v>
          </cell>
        </row>
        <row r="3259">
          <cell r="A3259">
            <v>4096</v>
          </cell>
          <cell r="B3259" t="str">
            <v xml:space="preserve">MOTORISTA OPERADOR DE CAMINHAO COM MUNCK                                                                                                                                                                                                                                                                                                                                                                                                                                                                  </v>
          </cell>
          <cell r="C3259" t="str">
            <v xml:space="preserve">H     </v>
          </cell>
          <cell r="D3259">
            <v>16.57</v>
          </cell>
        </row>
        <row r="3260">
          <cell r="A3260">
            <v>40992</v>
          </cell>
          <cell r="B3260" t="str">
            <v xml:space="preserve">MOTORISTA OPERADOR DE CAMINHAO COM MUNCK (MENSALISTA)                                                                                                                                                                                                                                                                                                                                                                                                                                                     </v>
          </cell>
          <cell r="C3260" t="str">
            <v xml:space="preserve">MES   </v>
          </cell>
          <cell r="D3260">
            <v>2930.1</v>
          </cell>
        </row>
        <row r="3261">
          <cell r="A3261">
            <v>4114</v>
          </cell>
          <cell r="B3261" t="str">
            <v xml:space="preserve">MOURAO CONCRETO CURVO, SECAO "T", H = 2,80 M + CURVA COM 0,45 M, COM FUROS PARA FIOS                                                                                                                                                                                                                                                                                                                                                                                                                      </v>
          </cell>
          <cell r="C3261" t="str">
            <v xml:space="preserve">UN    </v>
          </cell>
          <cell r="D3261">
            <v>80.510000000000005</v>
          </cell>
        </row>
        <row r="3262">
          <cell r="A3262">
            <v>36797</v>
          </cell>
          <cell r="B3262" t="str">
            <v xml:space="preserve">MOURAO DE CONCRETO CURVO, *10 X 10* CM, H= *2,60* M + CURVA DE 0,40 M                                                                                                                                                                                                                                                                                                                                                                                                                                     </v>
          </cell>
          <cell r="C3262" t="str">
            <v xml:space="preserve">UN    </v>
          </cell>
          <cell r="D3262">
            <v>71.680000000000007</v>
          </cell>
        </row>
        <row r="3263">
          <cell r="A3263">
            <v>4107</v>
          </cell>
          <cell r="B3263" t="str">
            <v xml:space="preserve">MOURAO DE CONCRETO RETO, SECAO QUADARA *10 X 10* CM, H= *2,30* M                                                                                                                                                                                                                                                                                                                                                                                                                                          </v>
          </cell>
          <cell r="C3263" t="str">
            <v xml:space="preserve">UN    </v>
          </cell>
          <cell r="D3263">
            <v>67.59</v>
          </cell>
        </row>
        <row r="3264">
          <cell r="A3264">
            <v>4102</v>
          </cell>
          <cell r="B3264" t="str">
            <v xml:space="preserve">MOURAO DE CONCRETO RETO, SECAO QUADRADA, *10 X 10* CM, H= 3,00 M                                                                                                                                                                                                                                                                                                                                                                                                                                          </v>
          </cell>
          <cell r="C3264" t="str">
            <v xml:space="preserve">UN    </v>
          </cell>
          <cell r="D3264">
            <v>82.5</v>
          </cell>
        </row>
        <row r="3265">
          <cell r="A3265">
            <v>36799</v>
          </cell>
          <cell r="B3265" t="str">
            <v xml:space="preserve">MOURAO DE CONCRETO RETO, TIPO ESTICADOR, *10 X 10* CM, H= 2,50 M                                                                                                                                                                                                                                                                                                                                                                                                                                          </v>
          </cell>
          <cell r="C3265" t="str">
            <v xml:space="preserve">UN    </v>
          </cell>
          <cell r="D3265">
            <v>69.569999999999993</v>
          </cell>
        </row>
        <row r="3266">
          <cell r="A3266">
            <v>2747</v>
          </cell>
          <cell r="B3266" t="str">
            <v xml:space="preserve">MOURAO ROLICO DE MADEIRA TRATADA, D = 16 A 20 CM, H = 2,20 M, EM EUCALIPTO OU EQUIVALENTE DA REGIAO (PARA CERCA)                                                                                                                                                                                                                                                                                                                                                                                          </v>
          </cell>
          <cell r="C3266" t="str">
            <v xml:space="preserve">M     </v>
          </cell>
          <cell r="D3266">
            <v>34.51</v>
          </cell>
        </row>
        <row r="3267">
          <cell r="A3267">
            <v>21138</v>
          </cell>
          <cell r="B3267" t="str">
            <v xml:space="preserve">MOURAO ROLICO DE MADEIRA TRATADA, D = 8 A 11 CM, H = 2,20 M, EM EUCALIPTO OU EQUIVALENTE DA REGIAO (PARA CERCA)                                                                                                                                                                                                                                                                                                                                                                                           </v>
          </cell>
          <cell r="C3267" t="str">
            <v xml:space="preserve">M     </v>
          </cell>
          <cell r="D3267">
            <v>10.94</v>
          </cell>
        </row>
        <row r="3268">
          <cell r="A3268">
            <v>10826</v>
          </cell>
          <cell r="B3268" t="str">
            <v xml:space="preserve">MUDA DE ARBUSTO FLORIFERO, CLUSIA/GARDENIA/MOREIA BRANCA/ AZALEIA OU EQUIVALENTE DA REGIAO, H= *50 A 70* CM                                                                                                                                                                                                                                                                                                                                                                                               </v>
          </cell>
          <cell r="C3268" t="str">
            <v xml:space="preserve">UN    </v>
          </cell>
          <cell r="D3268">
            <v>100.57</v>
          </cell>
        </row>
        <row r="3269">
          <cell r="A3269">
            <v>365</v>
          </cell>
          <cell r="B3269" t="str">
            <v xml:space="preserve">MUDA DE ARBUSTO FOLHAGEM, SANSAO-DO-CAMPO OU EQUIVALENTE DA REGIAO, H= *50 A 70* CM                                                                                                                                                                                                                                                                                                                                                                                                                       </v>
          </cell>
          <cell r="C3269" t="str">
            <v xml:space="preserve">UN    </v>
          </cell>
          <cell r="D3269">
            <v>62.35</v>
          </cell>
        </row>
        <row r="3270">
          <cell r="A3270">
            <v>38639</v>
          </cell>
          <cell r="B3270" t="str">
            <v xml:space="preserve">MUDA DE ARBUSTO, BUXINHO, H= *50* M                                                                                                                                                                                                                                                                                                                                                                                                                                                                       </v>
          </cell>
          <cell r="C3270" t="str">
            <v xml:space="preserve">UN    </v>
          </cell>
          <cell r="D3270">
            <v>241.37</v>
          </cell>
        </row>
        <row r="3271">
          <cell r="A3271">
            <v>38640</v>
          </cell>
          <cell r="B3271" t="str">
            <v xml:space="preserve">MUDA DE ARBUSTO, PINGO DE OURO/ VIOLETEIRA, H = *10 A 20* CM                                                                                                                                                                                                                                                                                                                                                                                                                                              </v>
          </cell>
          <cell r="C3271" t="str">
            <v xml:space="preserve">UN    </v>
          </cell>
          <cell r="D3271">
            <v>3.62</v>
          </cell>
        </row>
        <row r="3272">
          <cell r="A3272">
            <v>358</v>
          </cell>
          <cell r="B3272" t="str">
            <v xml:space="preserve">MUDA DE ARVORE ORNAMENTAL, OITI/AROEIRA SALSA/ANGICO/IPE/JACARANDA OU EQUIVALENTE  DA REGIAO, H= *1* M                                                                                                                                                                                                                                                                                                                                                                                                    </v>
          </cell>
          <cell r="C3272" t="str">
            <v xml:space="preserve">UN    </v>
          </cell>
          <cell r="D3272">
            <v>74.42</v>
          </cell>
        </row>
        <row r="3273">
          <cell r="A3273">
            <v>359</v>
          </cell>
          <cell r="B3273" t="str">
            <v xml:space="preserve">MUDA DE ARVORE ORNAMENTAL, OITI/AROEIRA SALSA/ANGICO/IPE/JACARANDA OU EQUIVALENTE  DA REGIAO, H= *2* M                                                                                                                                                                                                                                                                                                                                                                                                    </v>
          </cell>
          <cell r="C3273" t="str">
            <v xml:space="preserve">UN    </v>
          </cell>
          <cell r="D3273">
            <v>152.87</v>
          </cell>
        </row>
        <row r="3274">
          <cell r="A3274">
            <v>38641</v>
          </cell>
          <cell r="B3274" t="str">
            <v xml:space="preserve">MUDA DE PALMEIRA, ARECA, H= *1,50* CM                                                                                                                                                                                                                                                                                                                                                                                                                                                                     </v>
          </cell>
          <cell r="C3274" t="str">
            <v xml:space="preserve">UN    </v>
          </cell>
          <cell r="D3274">
            <v>150.86000000000001</v>
          </cell>
        </row>
        <row r="3275">
          <cell r="A3275">
            <v>360</v>
          </cell>
          <cell r="B3275" t="str">
            <v xml:space="preserve">MUDA DE RASTEIRA/FORRACAO, AMENDOIM RASTEIRO/ONZE HORAS/AZULZINHA/IMPATIENS OU EQUIVALENTE DA REGIAO                                                                                                                                                                                                                                                                                                                                                                                                      </v>
          </cell>
          <cell r="C3275" t="str">
            <v xml:space="preserve">UN    </v>
          </cell>
          <cell r="D3275">
            <v>3.5</v>
          </cell>
        </row>
        <row r="3276">
          <cell r="A3276">
            <v>42430</v>
          </cell>
          <cell r="B3276" t="str">
            <v xml:space="preserve">MULTIEXERCITADOR COM SEIS FUNCOES, EM TUBO DE ACO CARBONO, PINTURA NO PROCESSO ELETROSTATICO - EQUIPAMENTO DE GINASTICA PARA ACADEMIA AO AR LIVRE / ACADEMIA DA TERCEIRA IDADE - ATI                                                                                                                                                                                                                                                                                                                      </v>
          </cell>
          <cell r="C3276" t="str">
            <v xml:space="preserve">UN    </v>
          </cell>
          <cell r="D3276">
            <v>6318.06</v>
          </cell>
        </row>
        <row r="3277">
          <cell r="A3277">
            <v>4214</v>
          </cell>
          <cell r="B3277" t="str">
            <v xml:space="preserve">NIPEL PVC, ROSCAVEL, 1 1/2",  AGUA FRIA PREDIAL                                                                                                                                                                                                                                                                                                                                                                                                                                                           </v>
          </cell>
          <cell r="C3277" t="str">
            <v xml:space="preserve">UN    </v>
          </cell>
          <cell r="D3277">
            <v>12.15</v>
          </cell>
        </row>
        <row r="3278">
          <cell r="A3278">
            <v>4215</v>
          </cell>
          <cell r="B3278" t="str">
            <v xml:space="preserve">NIPEL PVC, ROSCAVEL, 1 1/4",  AGUA FRIA PREDIAL                                                                                                                                                                                                                                                                                                                                                                                                                                                           </v>
          </cell>
          <cell r="C3278" t="str">
            <v xml:space="preserve">UN    </v>
          </cell>
          <cell r="D3278">
            <v>8</v>
          </cell>
        </row>
        <row r="3279">
          <cell r="A3279">
            <v>4210</v>
          </cell>
          <cell r="B3279" t="str">
            <v xml:space="preserve">NIPEL PVC, ROSCAVEL, 1/2",  AGUA FRIA PREDIAL                                                                                                                                                                                                                                                                                                                                                                                                                                                             </v>
          </cell>
          <cell r="C3279" t="str">
            <v xml:space="preserve">UN    </v>
          </cell>
          <cell r="D3279">
            <v>1.34</v>
          </cell>
        </row>
        <row r="3280">
          <cell r="A3280">
            <v>4212</v>
          </cell>
          <cell r="B3280" t="str">
            <v xml:space="preserve">NIPEL PVC, ROSCAVEL, 1",  AGUA FRIA PREDIAL                                                                                                                                                                                                                                                                                                                                                                                                                                                               </v>
          </cell>
          <cell r="C3280" t="str">
            <v xml:space="preserve">UN    </v>
          </cell>
          <cell r="D3280">
            <v>3.86</v>
          </cell>
        </row>
        <row r="3281">
          <cell r="A3281">
            <v>4213</v>
          </cell>
          <cell r="B3281" t="str">
            <v xml:space="preserve">NIPEL PVC, ROSCAVEL, 2",  AGUA FRIA PREDIAL                                                                                                                                                                                                                                                                                                                                                                                                                                                               </v>
          </cell>
          <cell r="C3281" t="str">
            <v xml:space="preserve">UN    </v>
          </cell>
          <cell r="D3281">
            <v>17.260000000000002</v>
          </cell>
        </row>
        <row r="3282">
          <cell r="A3282">
            <v>4211</v>
          </cell>
          <cell r="B3282" t="str">
            <v xml:space="preserve">NIPEL PVC, ROSCAVEL, 3/4",  AGUA FRIA PREDIAL                                                                                                                                                                                                                                                                                                                                                                                                                                                             </v>
          </cell>
          <cell r="C3282" t="str">
            <v xml:space="preserve">UN    </v>
          </cell>
          <cell r="D3282">
            <v>1.93</v>
          </cell>
        </row>
        <row r="3283">
          <cell r="A3283">
            <v>4209</v>
          </cell>
          <cell r="B3283" t="str">
            <v xml:space="preserve">NIPLE DE FERRO GALVANIZADO, COM ROSCA BSP, DE 1 1/2"                                                                                                                                                                                                                                                                                                                                                                                                                                                      </v>
          </cell>
          <cell r="C3283" t="str">
            <v xml:space="preserve">UN    </v>
          </cell>
          <cell r="D3283">
            <v>16.420000000000002</v>
          </cell>
        </row>
        <row r="3284">
          <cell r="A3284">
            <v>4180</v>
          </cell>
          <cell r="B3284" t="str">
            <v xml:space="preserve">NIPLE DE FERRO GALVANIZADO, COM ROSCA BSP, DE 1 1/4"                                                                                                                                                                                                                                                                                                                                                                                                                                                      </v>
          </cell>
          <cell r="C3284" t="str">
            <v xml:space="preserve">UN    </v>
          </cell>
          <cell r="D3284">
            <v>12.36</v>
          </cell>
        </row>
        <row r="3285">
          <cell r="A3285">
            <v>4177</v>
          </cell>
          <cell r="B3285" t="str">
            <v xml:space="preserve">NIPLE DE FERRO GALVANIZADO, COM ROSCA BSP, DE 1/2"                                                                                                                                                                                                                                                                                                                                                                                                                                                        </v>
          </cell>
          <cell r="C3285" t="str">
            <v xml:space="preserve">UN    </v>
          </cell>
          <cell r="D3285">
            <v>4.0999999999999996</v>
          </cell>
        </row>
        <row r="3286">
          <cell r="A3286">
            <v>4179</v>
          </cell>
          <cell r="B3286" t="str">
            <v xml:space="preserve">NIPLE DE FERRO GALVANIZADO, COM ROSCA BSP, DE 1"                                                                                                                                                                                                                                                                                                                                                                                                                                                          </v>
          </cell>
          <cell r="C3286" t="str">
            <v xml:space="preserve">UN    </v>
          </cell>
          <cell r="D3286">
            <v>8.39</v>
          </cell>
        </row>
        <row r="3287">
          <cell r="A3287">
            <v>4208</v>
          </cell>
          <cell r="B3287" t="str">
            <v xml:space="preserve">NIPLE DE FERRO GALVANIZADO, COM ROSCA BSP, DE 2 1/2"                                                                                                                                                                                                                                                                                                                                                                                                                                                      </v>
          </cell>
          <cell r="C3287" t="str">
            <v xml:space="preserve">UN    </v>
          </cell>
          <cell r="D3287">
            <v>39.090000000000003</v>
          </cell>
        </row>
        <row r="3288">
          <cell r="A3288">
            <v>4181</v>
          </cell>
          <cell r="B3288" t="str">
            <v xml:space="preserve">NIPLE DE FERRO GALVANIZADO, COM ROSCA BSP, DE 2"                                                                                                                                                                                                                                                                                                                                                                                                                                                          </v>
          </cell>
          <cell r="C3288" t="str">
            <v xml:space="preserve">UN    </v>
          </cell>
          <cell r="D3288">
            <v>25.54</v>
          </cell>
        </row>
        <row r="3289">
          <cell r="A3289">
            <v>4178</v>
          </cell>
          <cell r="B3289" t="str">
            <v xml:space="preserve">NIPLE DE FERRO GALVANIZADO, COM ROSCA BSP, DE 3/4"                                                                                                                                                                                                                                                                                                                                                                                                                                                        </v>
          </cell>
          <cell r="C3289" t="str">
            <v xml:space="preserve">UN    </v>
          </cell>
          <cell r="D3289">
            <v>5.69</v>
          </cell>
        </row>
        <row r="3290">
          <cell r="A3290">
            <v>4182</v>
          </cell>
          <cell r="B3290" t="str">
            <v xml:space="preserve">NIPLE DE FERRO GALVANIZADO, COM ROSCA BSP, DE 3"                                                                                                                                                                                                                                                                                                                                                                                                                                                          </v>
          </cell>
          <cell r="C3290" t="str">
            <v xml:space="preserve">UN    </v>
          </cell>
          <cell r="D3290">
            <v>63.59</v>
          </cell>
        </row>
        <row r="3291">
          <cell r="A3291">
            <v>4183</v>
          </cell>
          <cell r="B3291" t="str">
            <v xml:space="preserve">NIPLE DE FERRO GALVANIZADO, COM ROSCA BSP, DE 4"                                                                                                                                                                                                                                                                                                                                                                                                                                                          </v>
          </cell>
          <cell r="C3291" t="str">
            <v xml:space="preserve">UN    </v>
          </cell>
          <cell r="D3291">
            <v>102.37</v>
          </cell>
        </row>
        <row r="3292">
          <cell r="A3292">
            <v>4184</v>
          </cell>
          <cell r="B3292" t="str">
            <v xml:space="preserve">NIPLE DE FERRO GALVANIZADO, COM ROSCA BSP, DE 5"                                                                                                                                                                                                                                                                                                                                                                                                                                                          </v>
          </cell>
          <cell r="C3292" t="str">
            <v xml:space="preserve">UN    </v>
          </cell>
          <cell r="D3292">
            <v>225.98</v>
          </cell>
        </row>
        <row r="3293">
          <cell r="A3293">
            <v>4185</v>
          </cell>
          <cell r="B3293" t="str">
            <v xml:space="preserve">NIPLE DE FERRO GALVANIZADO, COM ROSCA BSP, DE 6"                                                                                                                                                                                                                                                                                                                                                                                                                                                          </v>
          </cell>
          <cell r="C3293" t="str">
            <v xml:space="preserve">UN    </v>
          </cell>
          <cell r="D3293">
            <v>375.48</v>
          </cell>
        </row>
        <row r="3294">
          <cell r="A3294">
            <v>4205</v>
          </cell>
          <cell r="B3294" t="str">
            <v xml:space="preserve">NIPLE DE REDUCAO DE FERRO GALVANIZADO, COM ROSCA BSP, DE 1 1/2" X 1 1/4"                                                                                                                                                                                                                                                                                                                                                                                                                                  </v>
          </cell>
          <cell r="C3294" t="str">
            <v xml:space="preserve">UN    </v>
          </cell>
          <cell r="D3294">
            <v>21.68</v>
          </cell>
        </row>
        <row r="3295">
          <cell r="A3295">
            <v>4192</v>
          </cell>
          <cell r="B3295" t="str">
            <v xml:space="preserve">NIPLE DE REDUCAO DE FERRO GALVANIZADO, COM ROSCA BSP, DE 1 1/2" X 1"                                                                                                                                                                                                                                                                                                                                                                                                                                      </v>
          </cell>
          <cell r="C3295" t="str">
            <v xml:space="preserve">UN    </v>
          </cell>
          <cell r="D3295">
            <v>21.68</v>
          </cell>
        </row>
        <row r="3296">
          <cell r="A3296">
            <v>4191</v>
          </cell>
          <cell r="B3296" t="str">
            <v xml:space="preserve">NIPLE DE REDUCAO DE FERRO GALVANIZADO, COM ROSCA BSP, DE 1 1/2" X 3/4"                                                                                                                                                                                                                                                                                                                                                                                                                                    </v>
          </cell>
          <cell r="C3296" t="str">
            <v xml:space="preserve">UN    </v>
          </cell>
          <cell r="D3296">
            <v>21.68</v>
          </cell>
        </row>
        <row r="3297">
          <cell r="A3297">
            <v>4207</v>
          </cell>
          <cell r="B3297" t="str">
            <v xml:space="preserve">NIPLE DE REDUCAO DE FERRO GALVANIZADO, COM ROSCA BSP, DE 1 1/4" X 1/2"                                                                                                                                                                                                                                                                                                                                                                                                                                    </v>
          </cell>
          <cell r="C3297" t="str">
            <v xml:space="preserve">UN    </v>
          </cell>
          <cell r="D3297">
            <v>17.45</v>
          </cell>
        </row>
        <row r="3298">
          <cell r="A3298">
            <v>4206</v>
          </cell>
          <cell r="B3298" t="str">
            <v xml:space="preserve">NIPLE DE REDUCAO DE FERRO GALVANIZADO, COM ROSCA BSP, DE 1 1/4" X 1"                                                                                                                                                                                                                                                                                                                                                                                                                                      </v>
          </cell>
          <cell r="C3298" t="str">
            <v xml:space="preserve">UN    </v>
          </cell>
          <cell r="D3298">
            <v>16.940000000000001</v>
          </cell>
        </row>
        <row r="3299">
          <cell r="A3299">
            <v>4190</v>
          </cell>
          <cell r="B3299" t="str">
            <v xml:space="preserve">NIPLE DE REDUCAO DE FERRO GALVANIZADO, COM ROSCA BSP, DE 1 1/4" X 3/4"                                                                                                                                                                                                                                                                                                                                                                                                                                    </v>
          </cell>
          <cell r="C3299" t="str">
            <v xml:space="preserve">UN    </v>
          </cell>
          <cell r="D3299">
            <v>16.940000000000001</v>
          </cell>
        </row>
        <row r="3300">
          <cell r="A3300">
            <v>4186</v>
          </cell>
          <cell r="B3300" t="str">
            <v xml:space="preserve">NIPLE DE REDUCAO DE FERRO GALVANIZADO, COM ROSCA BSP, DE 1/2" X 1/4"                                                                                                                                                                                                                                                                                                                                                                                                                                      </v>
          </cell>
          <cell r="C3300" t="str">
            <v xml:space="preserve">UN    </v>
          </cell>
          <cell r="D3300">
            <v>5.01</v>
          </cell>
        </row>
        <row r="3301">
          <cell r="A3301">
            <v>4188</v>
          </cell>
          <cell r="B3301" t="str">
            <v xml:space="preserve">NIPLE DE REDUCAO DE FERRO GALVANIZADO, COM ROSCA BSP, DE 1" X 1/2"                                                                                                                                                                                                                                                                                                                                                                                                                                        </v>
          </cell>
          <cell r="C3301" t="str">
            <v xml:space="preserve">UN    </v>
          </cell>
          <cell r="D3301">
            <v>10.220000000000001</v>
          </cell>
        </row>
        <row r="3302">
          <cell r="A3302">
            <v>4189</v>
          </cell>
          <cell r="B3302" t="str">
            <v xml:space="preserve">NIPLE DE REDUCAO DE FERRO GALVANIZADO, COM ROSCA BSP, DE 1" X 3/4"                                                                                                                                                                                                                                                                                                                                                                                                                                        </v>
          </cell>
          <cell r="C3302" t="str">
            <v xml:space="preserve">UN    </v>
          </cell>
          <cell r="D3302">
            <v>10.220000000000001</v>
          </cell>
        </row>
        <row r="3303">
          <cell r="A3303">
            <v>4197</v>
          </cell>
          <cell r="B3303" t="str">
            <v xml:space="preserve">NIPLE DE REDUCAO DE FERRO GALVANIZADO, COM ROSCA BSP, DE 2 1/2" X 2"                                                                                                                                                                                                                                                                                                                                                                                                                                      </v>
          </cell>
          <cell r="C3303" t="str">
            <v xml:space="preserve">UN    </v>
          </cell>
          <cell r="D3303">
            <v>54.14</v>
          </cell>
        </row>
        <row r="3304">
          <cell r="A3304">
            <v>4194</v>
          </cell>
          <cell r="B3304" t="str">
            <v xml:space="preserve">NIPLE DE REDUCAO DE FERRO GALVANIZADO, COM ROSCA BSP, DE 2" X 1 1/2"                                                                                                                                                                                                                                                                                                                                                                                                                                      </v>
          </cell>
          <cell r="C3304" t="str">
            <v xml:space="preserve">UN    </v>
          </cell>
          <cell r="D3304">
            <v>32.71</v>
          </cell>
        </row>
        <row r="3305">
          <cell r="A3305">
            <v>4193</v>
          </cell>
          <cell r="B3305" t="str">
            <v xml:space="preserve">NIPLE DE REDUCAO DE FERRO GALVANIZADO, COM ROSCA BSP, DE 2" X 1 1/4"                                                                                                                                                                                                                                                                                                                                                                                                                                      </v>
          </cell>
          <cell r="C3305" t="str">
            <v xml:space="preserve">UN    </v>
          </cell>
          <cell r="D3305">
            <v>32.71</v>
          </cell>
        </row>
        <row r="3306">
          <cell r="A3306">
            <v>4204</v>
          </cell>
          <cell r="B3306" t="str">
            <v xml:space="preserve">NIPLE DE REDUCAO DE FERRO GALVANIZADO, COM ROSCA BSP, DE 2" X 1"                                                                                                                                                                                                                                                                                                                                                                                                                                          </v>
          </cell>
          <cell r="C3306" t="str">
            <v xml:space="preserve">UN    </v>
          </cell>
          <cell r="D3306">
            <v>32.71</v>
          </cell>
        </row>
        <row r="3307">
          <cell r="A3307">
            <v>4187</v>
          </cell>
          <cell r="B3307" t="str">
            <v xml:space="preserve">NIPLE DE REDUCAO DE FERRO GALVANIZADO, COM ROSCA BSP, DE 3/4" X 1/2"                                                                                                                                                                                                                                                                                                                                                                                                                                      </v>
          </cell>
          <cell r="C3307" t="str">
            <v xml:space="preserve">UN    </v>
          </cell>
          <cell r="D3307">
            <v>6.52</v>
          </cell>
        </row>
        <row r="3308">
          <cell r="A3308">
            <v>4202</v>
          </cell>
          <cell r="B3308" t="str">
            <v xml:space="preserve">NIPLE DE REDUCAO DE FERRO GALVANIZADO, COM ROSCA BSP, DE 3" X 2 1/2"                                                                                                                                                                                                                                                                                                                                                                                                                                      </v>
          </cell>
          <cell r="C3308" t="str">
            <v xml:space="preserve">UN    </v>
          </cell>
          <cell r="D3308">
            <v>98.88</v>
          </cell>
        </row>
        <row r="3309">
          <cell r="A3309">
            <v>4203</v>
          </cell>
          <cell r="B3309" t="str">
            <v xml:space="preserve">NIPLE DE REDUCAO DE FERRO GALVANIZADO, COM ROSCA BSP, DE 3" X 2"                                                                                                                                                                                                                                                                                                                                                                                                                                          </v>
          </cell>
          <cell r="C3309" t="str">
            <v xml:space="preserve">UN    </v>
          </cell>
          <cell r="D3309">
            <v>87.33</v>
          </cell>
        </row>
        <row r="3310">
          <cell r="A3310">
            <v>40368</v>
          </cell>
          <cell r="B3310" t="str">
            <v xml:space="preserve">NIPLE SEXTAVADO EM ACO CARBONO, COM ROSCA BSP, PRESSAO 3.000 LBS, DN 1 1/2"                                                                                                                                                                                                                                                                                                                                                                                                                               </v>
          </cell>
          <cell r="C3310" t="str">
            <v xml:space="preserve">UN    </v>
          </cell>
          <cell r="D3310">
            <v>60.69</v>
          </cell>
        </row>
        <row r="3311">
          <cell r="A3311">
            <v>40365</v>
          </cell>
          <cell r="B3311" t="str">
            <v xml:space="preserve">NIPLE SEXTAVADO EM ACO CARBONO, COM ROSCA BSP, PRESSAO 3.000 LBS, DN 1 1/4"                                                                                                                                                                                                                                                                                                                                                                                                                               </v>
          </cell>
          <cell r="C3311" t="str">
            <v xml:space="preserve">UN    </v>
          </cell>
          <cell r="D3311">
            <v>40.950000000000003</v>
          </cell>
        </row>
        <row r="3312">
          <cell r="A3312">
            <v>40356</v>
          </cell>
          <cell r="B3312" t="str">
            <v xml:space="preserve">NIPLE SEXTAVADO EM ACO CARBONO, COM ROSCA BSP, PRESSAO 3.000 LBS, DN 1/2"                                                                                                                                                                                                                                                                                                                                                                                                                                 </v>
          </cell>
          <cell r="C3312" t="str">
            <v xml:space="preserve">UN    </v>
          </cell>
          <cell r="D3312">
            <v>13.99</v>
          </cell>
        </row>
        <row r="3313">
          <cell r="A3313">
            <v>40362</v>
          </cell>
          <cell r="B3313" t="str">
            <v xml:space="preserve">NIPLE SEXTAVADO EM ACO CARBONO, COM ROSCA BSP, PRESSAO 3.000 LBS, DN 1"                                                                                                                                                                                                                                                                                                                                                                                                                                   </v>
          </cell>
          <cell r="C3313" t="str">
            <v xml:space="preserve">UN    </v>
          </cell>
          <cell r="D3313">
            <v>27.12</v>
          </cell>
        </row>
        <row r="3314">
          <cell r="A3314">
            <v>40374</v>
          </cell>
          <cell r="B3314" t="str">
            <v xml:space="preserve">NIPLE SEXTAVADO EM ACO CARBONO, COM ROSCA BSP, PRESSAO 3.000 LBS, DN 2 1/2"                                                                                                                                                                                                                                                                                                                                                                                                                               </v>
          </cell>
          <cell r="C3314" t="str">
            <v xml:space="preserve">UN    </v>
          </cell>
          <cell r="D3314">
            <v>158.63</v>
          </cell>
        </row>
        <row r="3315">
          <cell r="A3315">
            <v>40371</v>
          </cell>
          <cell r="B3315" t="str">
            <v xml:space="preserve">NIPLE SEXTAVADO EM ACO CARBONO, COM ROSCA BSP, PRESSAO 3.000 LBS, DN 2"                                                                                                                                                                                                                                                                                                                                                                                                                                   </v>
          </cell>
          <cell r="C3315" t="str">
            <v xml:space="preserve">UN    </v>
          </cell>
          <cell r="D3315">
            <v>99.85</v>
          </cell>
        </row>
        <row r="3316">
          <cell r="A3316">
            <v>40359</v>
          </cell>
          <cell r="B3316" t="str">
            <v xml:space="preserve">NIPLE SEXTAVADO EM ACO CARBONO, COM ROSCA BSP, PRESSAO 3.000 LBS, DN 3/4"                                                                                                                                                                                                                                                                                                                                                                                                                                 </v>
          </cell>
          <cell r="C3316" t="str">
            <v xml:space="preserve">UN    </v>
          </cell>
          <cell r="D3316">
            <v>18.07</v>
          </cell>
        </row>
        <row r="3317">
          <cell r="A3317">
            <v>7595</v>
          </cell>
          <cell r="B3317" t="str">
            <v xml:space="preserve">NIVELADOR (HORISTA)                                                                                                                                                                                                                                                                                                                                                                                                                                                                                       </v>
          </cell>
          <cell r="C3317" t="str">
            <v xml:space="preserve">H     </v>
          </cell>
          <cell r="D3317">
            <v>9.8800000000000008</v>
          </cell>
        </row>
        <row r="3318">
          <cell r="A3318">
            <v>41094</v>
          </cell>
          <cell r="B3318" t="str">
            <v xml:space="preserve">NIVELADOR (MENSALISTA)                                                                                                                                                                                                                                                                                                                                                                                                                                                                                    </v>
          </cell>
          <cell r="C3318" t="str">
            <v xml:space="preserve">MES   </v>
          </cell>
          <cell r="D3318">
            <v>1746.84</v>
          </cell>
        </row>
        <row r="3319">
          <cell r="A3319">
            <v>39609</v>
          </cell>
          <cell r="B3319" t="str">
            <v xml:space="preserve">NOBREAK TRIFASICO, DE 10 KVA FATOR DE POTENCIA DE 0,8, AUTONOMIA MINIMA DE 30 MINUTOS A PLENA CARGA                                                                                                                                                                                                                                                                                                                                                                                                       </v>
          </cell>
          <cell r="C3319" t="str">
            <v xml:space="preserve">UN    </v>
          </cell>
          <cell r="D3319">
            <v>44036.92</v>
          </cell>
        </row>
        <row r="3320">
          <cell r="A3320">
            <v>39610</v>
          </cell>
          <cell r="B3320" t="str">
            <v xml:space="preserve">NOBREAK TRIFASICO, DE 15 KVA FATOR DE POTENCIA DE 0,8, AUTONOMIA MINIMA DE 30 MINUTOS A PLENA CARGA                                                                                                                                                                                                                                                                                                                                                                                                       </v>
          </cell>
          <cell r="C3320" t="str">
            <v xml:space="preserve">UN    </v>
          </cell>
          <cell r="D3320">
            <v>64280.17</v>
          </cell>
        </row>
        <row r="3321">
          <cell r="A3321">
            <v>39611</v>
          </cell>
          <cell r="B3321" t="str">
            <v xml:space="preserve">NOBREAK TRIFASICO, DE 20 KVA FATOR DE POTENCIA DE 0,8, AUTONOMIA MINIMA DE 30 MINUTOS A PLENA CARGA                                                                                                                                                                                                                                                                                                                                                                                                       </v>
          </cell>
          <cell r="C3321" t="str">
            <v xml:space="preserve">UN    </v>
          </cell>
          <cell r="D3321">
            <v>77789.53</v>
          </cell>
        </row>
        <row r="3322">
          <cell r="A3322">
            <v>39612</v>
          </cell>
          <cell r="B3322" t="str">
            <v xml:space="preserve">NOBREAK TRIFASICO, DE 25 KVA FATOR DE POTENCIA DE 0,8, AUTONOMIA MINIMA DE 30 MINUTOS A PLENA CARGA                                                                                                                                                                                                                                                                                                                                                                                                       </v>
          </cell>
          <cell r="C3322" t="str">
            <v xml:space="preserve">UN    </v>
          </cell>
          <cell r="D3322">
            <v>121859.05</v>
          </cell>
        </row>
        <row r="3323">
          <cell r="A3323">
            <v>39608</v>
          </cell>
          <cell r="B3323" t="str">
            <v xml:space="preserve">NOBREAK TRIFASICO, DE 5 KVA FATOR DE POTENCIA DE 0,8, AUTONOMIA MINIMA DE 30 MINUTOS A PLENA CARGA                                                                                                                                                                                                                                                                                                                                                                                                        </v>
          </cell>
          <cell r="C3323" t="str">
            <v xml:space="preserve">UN    </v>
          </cell>
          <cell r="D3323">
            <v>35211.46</v>
          </cell>
        </row>
        <row r="3324">
          <cell r="A3324">
            <v>38175</v>
          </cell>
          <cell r="B3324" t="str">
            <v xml:space="preserve">NUMERO / ALGARISMO PARA RESIDENCIA (FACHADA), EM ZAMAC, COM ALTURA DE APROX *45* MM, INCLUSIVE PARAFUSOS                                                                                                                                                                                                                                                                                                                                                                                                  </v>
          </cell>
          <cell r="C3324" t="str">
            <v xml:space="preserve">UN    </v>
          </cell>
          <cell r="D3324">
            <v>5.23</v>
          </cell>
        </row>
        <row r="3325">
          <cell r="A3325">
            <v>38176</v>
          </cell>
          <cell r="B3325" t="str">
            <v xml:space="preserve">NUMERO / ALGARISMO PARA RESIDENCIA (FACHADA), EM ZAMAC, COM ALTURA DE APROX 125 MM, INCLUSIVE PARAFUSOS                                                                                                                                                                                                                                                                                                                                                                                                   </v>
          </cell>
          <cell r="C3325" t="str">
            <v xml:space="preserve">UN    </v>
          </cell>
          <cell r="D3325">
            <v>15.38</v>
          </cell>
        </row>
        <row r="3326">
          <cell r="A3326">
            <v>36152</v>
          </cell>
          <cell r="B3326" t="str">
            <v xml:space="preserve">OCULOS DE SEGURANCA CONTRA IMPACTOS COM LENTE INCOLOR, ARMACAO NYLON, COM PROTECAO UVA E UVB                                                                                                                                                                                                                                                                                                                                                                                                              </v>
          </cell>
          <cell r="C3326" t="str">
            <v xml:space="preserve">UN    </v>
          </cell>
          <cell r="D3326">
            <v>5.49</v>
          </cell>
        </row>
        <row r="3327">
          <cell r="A3327">
            <v>11138</v>
          </cell>
          <cell r="B3327" t="str">
            <v xml:space="preserve">OLEO COMBUSTIVEL BPF A GRANEL                                                                                                                                                                                                                                                                                                                                                                                                                                                                             </v>
          </cell>
          <cell r="C3327" t="str">
            <v xml:space="preserve">L     </v>
          </cell>
          <cell r="D3327">
            <v>4.57</v>
          </cell>
        </row>
        <row r="3328">
          <cell r="A3328">
            <v>4221</v>
          </cell>
          <cell r="B3328" t="str">
            <v xml:space="preserve">OLEO DIESEL COMBUSTIVEL COMUM                                                                                                                                                                                                                                                                                                                                                                                                                                                                             </v>
          </cell>
          <cell r="C3328" t="str">
            <v xml:space="preserve">L     </v>
          </cell>
          <cell r="D3328">
            <v>7.1</v>
          </cell>
        </row>
        <row r="3329">
          <cell r="A3329">
            <v>4227</v>
          </cell>
          <cell r="B3329" t="str">
            <v xml:space="preserve">OLEO LUBRIFICANTE PARA MOTORES DE EQUIPAMENTOS PESADOS (CAMINHOES, TRATORES, RETROS E ETC)                                                                                                                                                                                                                                                                                                                                                                                                                </v>
          </cell>
          <cell r="C3329" t="str">
            <v xml:space="preserve">L     </v>
          </cell>
          <cell r="D3329">
            <v>24.2</v>
          </cell>
        </row>
        <row r="3330">
          <cell r="A3330">
            <v>38170</v>
          </cell>
          <cell r="B3330" t="str">
            <v xml:space="preserve">OLHO MAGICO PARA PORTAS, EM LATAO, COM LENTE DE POLICARBONATO, ANGULO DE *200* GRAUS, ESPESSURA ENTRE *25 E 46* MM, INCLUINDO FECHO JANELA                                                                                                                                                                                                                                                                                                                                                                </v>
          </cell>
          <cell r="C3330" t="str">
            <v xml:space="preserve">UN    </v>
          </cell>
          <cell r="D3330">
            <v>22.85</v>
          </cell>
        </row>
        <row r="3331">
          <cell r="A3331">
            <v>4252</v>
          </cell>
          <cell r="B3331" t="str">
            <v xml:space="preserve">OPERADOR DE BATE-ESTACAS                                                                                                                                                                                                                                                                                                                                                                                                                                                                                  </v>
          </cell>
          <cell r="C3331" t="str">
            <v xml:space="preserve">H     </v>
          </cell>
          <cell r="D3331">
            <v>14.88</v>
          </cell>
        </row>
        <row r="3332">
          <cell r="A3332">
            <v>40980</v>
          </cell>
          <cell r="B3332" t="str">
            <v xml:space="preserve">OPERADOR DE BATE-ESTACAS (MENSALISTA)                                                                                                                                                                                                                                                                                                                                                                                                                                                                     </v>
          </cell>
          <cell r="C3332" t="str">
            <v xml:space="preserve">MES   </v>
          </cell>
          <cell r="D3332">
            <v>2631.07</v>
          </cell>
        </row>
        <row r="3333">
          <cell r="A3333">
            <v>4243</v>
          </cell>
          <cell r="B3333" t="str">
            <v xml:space="preserve">OPERADOR DE BETONEIRA (CAMINHAO)                                                                                                                                                                                                                                                                                                                                                                                                                                                                          </v>
          </cell>
          <cell r="C3333" t="str">
            <v xml:space="preserve">H     </v>
          </cell>
          <cell r="D3333">
            <v>12.75</v>
          </cell>
        </row>
        <row r="3334">
          <cell r="A3334">
            <v>41031</v>
          </cell>
          <cell r="B3334" t="str">
            <v xml:space="preserve">OPERADOR DE BETONEIRA (CAMINHAO) (MENSALISTA)                                                                                                                                                                                                                                                                                                                                                                                                                                                             </v>
          </cell>
          <cell r="C3334" t="str">
            <v xml:space="preserve">MES   </v>
          </cell>
          <cell r="D3334">
            <v>2256.4299999999998</v>
          </cell>
        </row>
        <row r="3335">
          <cell r="A3335">
            <v>37666</v>
          </cell>
          <cell r="B3335" t="str">
            <v xml:space="preserve">OPERADOR DE BETONEIRA ESTACIONARIA / MISTURADOR                                                                                                                                                                                                                                                                                                                                                                                                                                                           </v>
          </cell>
          <cell r="C3335" t="str">
            <v xml:space="preserve">H     </v>
          </cell>
          <cell r="D3335">
            <v>12.3</v>
          </cell>
        </row>
        <row r="3336">
          <cell r="A3336">
            <v>40986</v>
          </cell>
          <cell r="B3336" t="str">
            <v xml:space="preserve">OPERADOR DE BETONEIRA ESTACIONARIA / MISTURADOR (MENSALISTA)                                                                                                                                                                                                                                                                                                                                                                                                                                              </v>
          </cell>
          <cell r="C3336" t="str">
            <v xml:space="preserve">MES   </v>
          </cell>
          <cell r="D3336">
            <v>2177.54</v>
          </cell>
        </row>
        <row r="3337">
          <cell r="A3337">
            <v>4250</v>
          </cell>
          <cell r="B3337" t="str">
            <v xml:space="preserve">OPERADOR DE COMPRESSOR DE AR OU COMPRESSORISTA                                                                                                                                                                                                                                                                                                                                                                                                                                                            </v>
          </cell>
          <cell r="C3337" t="str">
            <v xml:space="preserve">H     </v>
          </cell>
          <cell r="D3337">
            <v>13.42</v>
          </cell>
        </row>
        <row r="3338">
          <cell r="A3338">
            <v>40978</v>
          </cell>
          <cell r="B3338" t="str">
            <v xml:space="preserve">OPERADOR DE COMPRESSOR DE AR OU COMPRESSORISTA (MENSALISTA)                                                                                                                                                                                                                                                                                                                                                                                                                                               </v>
          </cell>
          <cell r="C3338" t="str">
            <v xml:space="preserve">MES   </v>
          </cell>
          <cell r="D3338">
            <v>2373.2199999999998</v>
          </cell>
        </row>
        <row r="3339">
          <cell r="A3339">
            <v>41043</v>
          </cell>
          <cell r="B3339" t="str">
            <v xml:space="preserve">OPERADOR DE DEMARCADORA DE FAIXAS DE TRAFEGO (MENSALISTA)                                                                                                                                                                                                                                                                                                                                                                                                                                                 </v>
          </cell>
          <cell r="C3339" t="str">
            <v xml:space="preserve">MES   </v>
          </cell>
          <cell r="D3339">
            <v>2777.16</v>
          </cell>
        </row>
        <row r="3340">
          <cell r="A3340">
            <v>44501</v>
          </cell>
          <cell r="B3340" t="str">
            <v xml:space="preserve">OPERADOR DE DEMARCADORA DE FAIXAS DE TRAFEGO HORISTA                                                                                                                                                                                                                                                                                                                                                                                                                                                      </v>
          </cell>
          <cell r="C3340" t="str">
            <v xml:space="preserve">H     </v>
          </cell>
          <cell r="D3340">
            <v>15.71</v>
          </cell>
        </row>
        <row r="3341">
          <cell r="A3341">
            <v>4234</v>
          </cell>
          <cell r="B3341" t="str">
            <v xml:space="preserve">OPERADOR DE ESCAVADEIRA                                                                                                                                                                                                                                                                                                                                                                                                                                                                                   </v>
          </cell>
          <cell r="C3341" t="str">
            <v xml:space="preserve">H     </v>
          </cell>
          <cell r="D3341">
            <v>17.22</v>
          </cell>
        </row>
        <row r="3342">
          <cell r="A3342">
            <v>40987</v>
          </cell>
          <cell r="B3342" t="str">
            <v xml:space="preserve">OPERADOR DE ESCAVADEIRA (MENSALISTA)                                                                                                                                                                                                                                                                                                                                                                                                                                                                      </v>
          </cell>
          <cell r="C3342" t="str">
            <v xml:space="preserve">MES   </v>
          </cell>
          <cell r="D3342">
            <v>3042.26</v>
          </cell>
        </row>
        <row r="3343">
          <cell r="A3343">
            <v>4253</v>
          </cell>
          <cell r="B3343" t="str">
            <v xml:space="preserve">OPERADOR DE GUINCHO OU GUINCHEIRO                                                                                                                                                                                                                                                                                                                                                                                                                                                                         </v>
          </cell>
          <cell r="C3343" t="str">
            <v xml:space="preserve">H     </v>
          </cell>
          <cell r="D3343">
            <v>12.37</v>
          </cell>
        </row>
        <row r="3344">
          <cell r="A3344">
            <v>40981</v>
          </cell>
          <cell r="B3344" t="str">
            <v xml:space="preserve">OPERADOR DE GUINCHO OU GUINCHEIRO (MENSALISTA)                                                                                                                                                                                                                                                                                                                                                                                                                                                            </v>
          </cell>
          <cell r="C3344" t="str">
            <v xml:space="preserve">MES   </v>
          </cell>
          <cell r="D3344">
            <v>2188.3200000000002</v>
          </cell>
        </row>
        <row r="3345">
          <cell r="A3345">
            <v>4254</v>
          </cell>
          <cell r="B3345" t="str">
            <v xml:space="preserve">OPERADOR DE GUINDASTE                                                                                                                                                                                                                                                                                                                                                                                                                                                                                     </v>
          </cell>
          <cell r="C3345" t="str">
            <v xml:space="preserve">H     </v>
          </cell>
          <cell r="D3345">
            <v>12.43</v>
          </cell>
        </row>
        <row r="3346">
          <cell r="A3346">
            <v>41036</v>
          </cell>
          <cell r="B3346" t="str">
            <v xml:space="preserve">OPERADOR DE GUINDASTE (MENSALISTA)                                                                                                                                                                                                                                                                                                                                                                                                                                                                        </v>
          </cell>
          <cell r="C3346" t="str">
            <v xml:space="preserve">MES   </v>
          </cell>
          <cell r="D3346">
            <v>2200.3200000000002</v>
          </cell>
        </row>
        <row r="3347">
          <cell r="A3347">
            <v>4251</v>
          </cell>
          <cell r="B3347" t="str">
            <v xml:space="preserve">OPERADOR DE JATO ABRASIVO OU JATISTA                                                                                                                                                                                                                                                                                                                                                                                                                                                                      </v>
          </cell>
          <cell r="C3347" t="str">
            <v xml:space="preserve">H     </v>
          </cell>
          <cell r="D3347">
            <v>15.39</v>
          </cell>
        </row>
        <row r="3348">
          <cell r="A3348">
            <v>40979</v>
          </cell>
          <cell r="B3348" t="str">
            <v xml:space="preserve">OPERADOR DE JATO ABRASIVO OU JATISTA (MENSALISTA)                                                                                                                                                                                                                                                                                                                                                                                                                                                         </v>
          </cell>
          <cell r="C3348" t="str">
            <v xml:space="preserve">MES   </v>
          </cell>
          <cell r="D3348">
            <v>2723.51</v>
          </cell>
        </row>
        <row r="3349">
          <cell r="A3349">
            <v>4230</v>
          </cell>
          <cell r="B3349" t="str">
            <v xml:space="preserve">OPERADOR DE MAQUINAS E TRATORES DIVERSOS (TERRAPLANAGEM)                                                                                                                                                                                                                                                                                                                                                                                                                                                  </v>
          </cell>
          <cell r="C3349" t="str">
            <v xml:space="preserve">H     </v>
          </cell>
          <cell r="D3349">
            <v>13.12</v>
          </cell>
        </row>
        <row r="3350">
          <cell r="A3350">
            <v>40998</v>
          </cell>
          <cell r="B3350" t="str">
            <v xml:space="preserve">OPERADOR DE MAQUINAS E TRATORES DIVERSOS (TERRAPLANAGEM) (MENSALISTA)                                                                                                                                                                                                                                                                                                                                                                                                                                     </v>
          </cell>
          <cell r="C3350" t="str">
            <v xml:space="preserve">MES   </v>
          </cell>
          <cell r="D3350">
            <v>2319.13</v>
          </cell>
        </row>
        <row r="3351">
          <cell r="A3351">
            <v>4257</v>
          </cell>
          <cell r="B3351" t="str">
            <v xml:space="preserve">OPERADOR DE MARTELETE OU MARTELETEIRO                                                                                                                                                                                                                                                                                                                                                                                                                                                                     </v>
          </cell>
          <cell r="C3351" t="str">
            <v xml:space="preserve">H     </v>
          </cell>
          <cell r="D3351">
            <v>10.33</v>
          </cell>
        </row>
        <row r="3352">
          <cell r="A3352">
            <v>40982</v>
          </cell>
          <cell r="B3352" t="str">
            <v xml:space="preserve">OPERADOR DE MARTELETE OU MARTELETEIRO (MENSALISTA)                                                                                                                                                                                                                                                                                                                                                                                                                                                        </v>
          </cell>
          <cell r="C3352" t="str">
            <v xml:space="preserve">MES   </v>
          </cell>
          <cell r="D3352">
            <v>1828.26</v>
          </cell>
        </row>
        <row r="3353">
          <cell r="A3353">
            <v>4240</v>
          </cell>
          <cell r="B3353" t="str">
            <v xml:space="preserve">OPERADOR DE MOTO SCRAPER                                                                                                                                                                                                                                                                                                                                                                                                                                                                                  </v>
          </cell>
          <cell r="C3353" t="str">
            <v xml:space="preserve">H     </v>
          </cell>
          <cell r="D3353">
            <v>15.97</v>
          </cell>
        </row>
        <row r="3354">
          <cell r="A3354">
            <v>41026</v>
          </cell>
          <cell r="B3354" t="str">
            <v xml:space="preserve">OPERADOR DE MOTO SCRAPER (MENSALISTA)                                                                                                                                                                                                                                                                                                                                                                                                                                                                     </v>
          </cell>
          <cell r="C3354" t="str">
            <v xml:space="preserve">MES   </v>
          </cell>
          <cell r="D3354">
            <v>2824.5</v>
          </cell>
        </row>
        <row r="3355">
          <cell r="A3355">
            <v>4239</v>
          </cell>
          <cell r="B3355" t="str">
            <v xml:space="preserve">OPERADOR DE MOTONIVELADORA                                                                                                                                                                                                                                                                                                                                                                                                                                                                                </v>
          </cell>
          <cell r="C3355" t="str">
            <v xml:space="preserve">H     </v>
          </cell>
          <cell r="D3355">
            <v>19.600000000000001</v>
          </cell>
        </row>
        <row r="3356">
          <cell r="A3356">
            <v>41024</v>
          </cell>
          <cell r="B3356" t="str">
            <v xml:space="preserve">OPERADOR DE MOTONIVELADORA (MENSALISTA)                                                                                                                                                                                                                                                                                                                                                                                                                                                                   </v>
          </cell>
          <cell r="C3356" t="str">
            <v xml:space="preserve">MES   </v>
          </cell>
          <cell r="D3356">
            <v>3465.14</v>
          </cell>
        </row>
        <row r="3357">
          <cell r="A3357">
            <v>4248</v>
          </cell>
          <cell r="B3357" t="str">
            <v xml:space="preserve">OPERADOR DE PA CARREGADEIRA                                                                                                                                                                                                                                                                                                                                                                                                                                                                               </v>
          </cell>
          <cell r="C3357" t="str">
            <v xml:space="preserve">H     </v>
          </cell>
          <cell r="D3357">
            <v>14.3</v>
          </cell>
        </row>
        <row r="3358">
          <cell r="A3358">
            <v>41033</v>
          </cell>
          <cell r="B3358" t="str">
            <v xml:space="preserve">OPERADOR DE PA CARREGADEIRA (MENSALISTA)                                                                                                                                                                                                                                                                                                                                                                                                                                                                  </v>
          </cell>
          <cell r="C3358" t="str">
            <v xml:space="preserve">MES   </v>
          </cell>
          <cell r="D3358">
            <v>2530.4499999999998</v>
          </cell>
        </row>
        <row r="3359">
          <cell r="A3359">
            <v>41040</v>
          </cell>
          <cell r="B3359" t="str">
            <v xml:space="preserve">OPERADOR DE PAVIMENTADORA / MESA VIBROACABADORA (MENSALISTA)                                                                                                                                                                                                                                                                                                                                                                                                                                              </v>
          </cell>
          <cell r="C3359" t="str">
            <v xml:space="preserve">MES   </v>
          </cell>
          <cell r="D3359">
            <v>2916.01</v>
          </cell>
        </row>
        <row r="3360">
          <cell r="A3360">
            <v>44500</v>
          </cell>
          <cell r="B3360" t="str">
            <v xml:space="preserve">OPERADOR DE PAVIMENTADORA / MESA VIBROACABADORA HORISTA                                                                                                                                                                                                                                                                                                                                                                                                                                                   </v>
          </cell>
          <cell r="C3360" t="str">
            <v xml:space="preserve">H     </v>
          </cell>
          <cell r="D3360">
            <v>16.489999999999998</v>
          </cell>
        </row>
        <row r="3361">
          <cell r="A3361">
            <v>4238</v>
          </cell>
          <cell r="B3361" t="str">
            <v xml:space="preserve">OPERADOR DE ROLO COMPACTADOR                                                                                                                                                                                                                                                                                                                                                                                                                                                                              </v>
          </cell>
          <cell r="C3361" t="str">
            <v xml:space="preserve">H     </v>
          </cell>
          <cell r="D3361">
            <v>13.12</v>
          </cell>
        </row>
        <row r="3362">
          <cell r="A3362">
            <v>41012</v>
          </cell>
          <cell r="B3362" t="str">
            <v xml:space="preserve">OPERADOR DE ROLO COMPACTADOR (MENSALISTA)                                                                                                                                                                                                                                                                                                                                                                                                                                                                 </v>
          </cell>
          <cell r="C3362" t="str">
            <v xml:space="preserve">MES   </v>
          </cell>
          <cell r="D3362">
            <v>2319.13</v>
          </cell>
        </row>
        <row r="3363">
          <cell r="A3363">
            <v>4237</v>
          </cell>
          <cell r="B3363" t="str">
            <v xml:space="preserve">OPERADOR DE TRATOR - EXCLUSIVE AGROPECUARIA                                                                                                                                                                                                                                                                                                                                                                                                                                                               </v>
          </cell>
          <cell r="C3363" t="str">
            <v xml:space="preserve">H     </v>
          </cell>
          <cell r="D3363">
            <v>13.21</v>
          </cell>
        </row>
        <row r="3364">
          <cell r="A3364">
            <v>41002</v>
          </cell>
          <cell r="B3364" t="str">
            <v xml:space="preserve">OPERADOR DE TRATOR - EXCLUSIVE AGROPECUARIA (MENSALISTA)                                                                                                                                                                                                                                                                                                                                                                                                                                                  </v>
          </cell>
          <cell r="C3364" t="str">
            <v xml:space="preserve">MES   </v>
          </cell>
          <cell r="D3364">
            <v>2337.37</v>
          </cell>
        </row>
        <row r="3365">
          <cell r="A3365">
            <v>4233</v>
          </cell>
          <cell r="B3365" t="str">
            <v xml:space="preserve">OPERADOR DE USINA DE ASFALTO, DE SOLOS OU DE CONCRETO                                                                                                                                                                                                                                                                                                                                                                                                                                                     </v>
          </cell>
          <cell r="C3365" t="str">
            <v xml:space="preserve">H     </v>
          </cell>
          <cell r="D3365">
            <v>14.15</v>
          </cell>
        </row>
        <row r="3366">
          <cell r="A3366">
            <v>41001</v>
          </cell>
          <cell r="B3366" t="str">
            <v xml:space="preserve">OPERADOR DE USINA DE ASFALTO, DE SOLOS OU DE CONCRETO (MENSALISTA)                                                                                                                                                                                                                                                                                                                                                                                                                                        </v>
          </cell>
          <cell r="C3366" t="str">
            <v xml:space="preserve">MES   </v>
          </cell>
          <cell r="D3366">
            <v>2504.17</v>
          </cell>
        </row>
        <row r="3367">
          <cell r="A3367">
            <v>2</v>
          </cell>
          <cell r="B3367" t="str">
            <v xml:space="preserve">OXIGENIO, RECARGA PARA CILINDRO DE CONJUNTO OXICORTE GRANDE                                                                                                                                                                                                                                                                                                                                                                                                                                               </v>
          </cell>
          <cell r="C3367" t="str">
            <v xml:space="preserve">M3    </v>
          </cell>
          <cell r="D3367">
            <v>17.53</v>
          </cell>
        </row>
        <row r="3368">
          <cell r="A3368">
            <v>36517</v>
          </cell>
          <cell r="B3368" t="str">
            <v xml:space="preserve">PA CARREGADEIRA SOBRE RODAS, POTENCIA BRUTA *127* CV, CAPACIDADE DA CACAMBA DE 2,0 A 2,4 M3, PESO OPERACIONAL MAXIMO DE 10330 KG                                                                                                                                                                                                                                                                                                                                                                          </v>
          </cell>
          <cell r="C3368" t="str">
            <v xml:space="preserve">UN    </v>
          </cell>
          <cell r="D3368">
            <v>546120</v>
          </cell>
        </row>
        <row r="3369">
          <cell r="A3369">
            <v>4262</v>
          </cell>
          <cell r="B3369" t="str">
            <v xml:space="preserve">PA CARREGADEIRA SOBRE RODAS, POTENCIA LIQUIDA 128 HP, CAPACIDADE DA CACAMBA DE 1,7 A 2,8 M3, PESO OPERACIONAL MAXIMO DE 11632 KG                                                                                                                                                                                                                                                                                                                                                                          </v>
          </cell>
          <cell r="C3369" t="str">
            <v xml:space="preserve">UN    </v>
          </cell>
          <cell r="D3369">
            <v>615000</v>
          </cell>
        </row>
        <row r="3370">
          <cell r="A3370">
            <v>4263</v>
          </cell>
          <cell r="B3370" t="str">
            <v xml:space="preserve">PA CARREGADEIRA SOBRE RODAS, POTENCIA LIQUIDA 197 HP, CAPACIDADE DA CACAMBA DE 2,5 A 3,5 M3, PESO OPERACIONAL MAXIMO DE 18338 KG                                                                                                                                                                                                                                                                                                                                                                          </v>
          </cell>
          <cell r="C3370" t="str">
            <v xml:space="preserve">UN    </v>
          </cell>
          <cell r="D3370">
            <v>852799.95</v>
          </cell>
        </row>
        <row r="3371">
          <cell r="A3371">
            <v>36518</v>
          </cell>
          <cell r="B3371" t="str">
            <v xml:space="preserve">PA CARREGADEIRA SOBRE RODAS, POTENCIA LIQUIDA 213 HP, CAPACIDADE DA CACAMBA DE 1,9 A 3,5 M3, PESO OPERACIONAL MAXIMO DE 19234 KG                                                                                                                                                                                                                                                                                                                                                                          </v>
          </cell>
          <cell r="C3371" t="str">
            <v xml:space="preserve">UN    </v>
          </cell>
          <cell r="D3371">
            <v>970879.95</v>
          </cell>
        </row>
        <row r="3372">
          <cell r="A3372">
            <v>14221</v>
          </cell>
          <cell r="B3372" t="str">
            <v xml:space="preserve">PA CARREGADEIRA SOBRE RODAS, POTENCIA 152 HP, CAPACIDADE DA CACAMBA DE 1,53 A 2,30 M3, PESO OPERACIONAL MAXIMO DE 10216 KG                                                                                                                                                                                                                                                                                                                                                                                </v>
          </cell>
          <cell r="C3372" t="str">
            <v xml:space="preserve">UN    </v>
          </cell>
          <cell r="D3372">
            <v>566619.97</v>
          </cell>
        </row>
        <row r="3373">
          <cell r="A3373">
            <v>38402</v>
          </cell>
          <cell r="B3373" t="str">
            <v xml:space="preserve">PA DE LIXO PLASTICA, CABO LONGO                                                                                                                                                                                                                                                                                                                                                                                                                                                                           </v>
          </cell>
          <cell r="C3373" t="str">
            <v xml:space="preserve">UN    </v>
          </cell>
          <cell r="D3373">
            <v>18.38</v>
          </cell>
        </row>
        <row r="3374">
          <cell r="A3374">
            <v>3412</v>
          </cell>
          <cell r="B3374" t="str">
            <v xml:space="preserve">PAINEL DE LA DE VIDRO SEM REVESTIMENTO PSI 20, E = 25 MM, DE 1200 X 600 MM                                                                                                                                                                                                                                                                                                                                                                                                                                </v>
          </cell>
          <cell r="C3374" t="str">
            <v xml:space="preserve">M2    </v>
          </cell>
          <cell r="D3374">
            <v>14.24</v>
          </cell>
        </row>
        <row r="3375">
          <cell r="A3375">
            <v>3413</v>
          </cell>
          <cell r="B3375" t="str">
            <v xml:space="preserve">PAINEL DE LA DE VIDRO SEM REVESTIMENTO PSI 20, E = 50 MM, DE 1200 X 600 MM                                                                                                                                                                                                                                                                                                                                                                                                                                </v>
          </cell>
          <cell r="C3375" t="str">
            <v xml:space="preserve">M2    </v>
          </cell>
          <cell r="D3375">
            <v>32.07</v>
          </cell>
        </row>
        <row r="3376">
          <cell r="A3376">
            <v>39744</v>
          </cell>
          <cell r="B3376" t="str">
            <v xml:space="preserve">PAINEL DE LA DE VIDRO SEM REVESTIMENTO PSI 40, E = 25 MM, DE 1200 X 600 MM                                                                                                                                                                                                                                                                                                                                                                                                                                </v>
          </cell>
          <cell r="C3376" t="str">
            <v xml:space="preserve">M2    </v>
          </cell>
          <cell r="D3376">
            <v>24.9</v>
          </cell>
        </row>
        <row r="3377">
          <cell r="A3377">
            <v>39745</v>
          </cell>
          <cell r="B3377" t="str">
            <v xml:space="preserve">PAINEL DE LA DE VIDRO SEM REVESTIMENTO PSI 40, E = 50 MM, DE 1200 X 600 MM                                                                                                                                                                                                                                                                                                                                                                                                                                </v>
          </cell>
          <cell r="C3377" t="str">
            <v xml:space="preserve">M2    </v>
          </cell>
          <cell r="D3377">
            <v>52.55</v>
          </cell>
        </row>
        <row r="3378">
          <cell r="A3378">
            <v>39637</v>
          </cell>
          <cell r="B3378" t="str">
            <v xml:space="preserve">PAINEL ESTRUTURAL PARA LAJE SECA REVESTIDO EM PLACA CIMENTICIA, DE 1,20 X 2,50 M, E = 23 MM                                                                                                                                                                                                                                                                                                                                                                                                               </v>
          </cell>
          <cell r="C3378" t="str">
            <v xml:space="preserve">M2    </v>
          </cell>
          <cell r="D3378">
            <v>94.64</v>
          </cell>
        </row>
        <row r="3379">
          <cell r="A3379">
            <v>39638</v>
          </cell>
          <cell r="B3379" t="str">
            <v xml:space="preserve">PAINEL ESTRUTURAL PARA LAJE SECA REVESTIDO EM PLACA CIMENTICIA, DE 1,20 X 2,50 M, E = 40 MM                                                                                                                                                                                                                                                                                                                                                                                                               </v>
          </cell>
          <cell r="C3379" t="str">
            <v xml:space="preserve">M2    </v>
          </cell>
          <cell r="D3379">
            <v>107.09</v>
          </cell>
        </row>
        <row r="3380">
          <cell r="A3380">
            <v>39639</v>
          </cell>
          <cell r="B3380" t="str">
            <v xml:space="preserve">PAINEL ESTRUTURAL PARA LAJE SECA REVESTIDO EM PLACA CIMENTICIA, DE 1,20 X 2,50 M, E = 55 MM                                                                                                                                                                                                                                                                                                                                                                                                               </v>
          </cell>
          <cell r="C3380" t="str">
            <v xml:space="preserve">M2    </v>
          </cell>
          <cell r="D3380">
            <v>161.58000000000001</v>
          </cell>
        </row>
        <row r="3381">
          <cell r="A3381">
            <v>39517</v>
          </cell>
          <cell r="B3381" t="str">
            <v xml:space="preserve">PAINEL TERMOISOLANTE PARA FECHAMENTOS VERTICAIS (INCLUI PARAFUSOS DE FIXACAO) REVESTIDO EM ACO GALVALUME, LARGURA UTIL DE 1100 MM, REVESTIMENTO COM ESPESSURA DE 0,50 MM, COM PRE-PINTURA NAS DUAS FACES, NUCLEO EM POLIURETANO (PUR) COM ESPESSURA 40/50 MM                                                                                                                                                                                                                                              </v>
          </cell>
          <cell r="C3381" t="str">
            <v xml:space="preserve">M2    </v>
          </cell>
          <cell r="D3381">
            <v>291.8</v>
          </cell>
        </row>
        <row r="3382">
          <cell r="A3382">
            <v>39518</v>
          </cell>
          <cell r="B3382" t="str">
            <v xml:space="preserve">PAINEL TERMOISOLANTE PARA FECHAMENTOS VERTICAIS (INCLUI PARAFUSOS DE FIXACAO) REVESTIDO EM ACO GALVALUME, LARGURA UTIL DE 1100 MM, REVESTIMENTO COM ESPESSURA DE 0,50 MM, COM PRE-PINTURA NAS DUAS FACES, NUCLEO EM POLIURETANO (PUR) COM ESPESSURA 70/80 MM                                                                                                                                                                                                                                              </v>
          </cell>
          <cell r="C3382" t="str">
            <v xml:space="preserve">M2    </v>
          </cell>
          <cell r="D3382">
            <v>345.94</v>
          </cell>
        </row>
        <row r="3383">
          <cell r="A3383">
            <v>38366</v>
          </cell>
          <cell r="B3383" t="str">
            <v xml:space="preserve">PAPEL KRAFT BETUMADO                                                                                                                                                                                                                                                                                                                                                                                                                                                                                      </v>
          </cell>
          <cell r="C3383" t="str">
            <v xml:space="preserve">M2    </v>
          </cell>
          <cell r="D3383">
            <v>8</v>
          </cell>
        </row>
        <row r="3384">
          <cell r="A3384">
            <v>11703</v>
          </cell>
          <cell r="B3384" t="str">
            <v xml:space="preserve">PAPELEIRA DE PAREDE EM METAL CROMADO SEM TAMPA                                                                                                                                                                                                                                                                                                                                                                                                                                                            </v>
          </cell>
          <cell r="C3384" t="str">
            <v xml:space="preserve">UN    </v>
          </cell>
          <cell r="D3384">
            <v>31.75</v>
          </cell>
        </row>
        <row r="3385">
          <cell r="A3385">
            <v>37400</v>
          </cell>
          <cell r="B3385" t="str">
            <v xml:space="preserve">PAPELEIRA PLASTICA TIPO DISPENSER PARA PAPEL HIGIENICO ROLAO                                                                                                                                                                                                                                                                                                                                                                                                                                              </v>
          </cell>
          <cell r="C3385" t="str">
            <v xml:space="preserve">UN    </v>
          </cell>
          <cell r="D3385">
            <v>75.599999999999994</v>
          </cell>
        </row>
        <row r="3386">
          <cell r="A3386">
            <v>25400</v>
          </cell>
          <cell r="B3386" t="str">
            <v xml:space="preserve">PAR DE TABELAS DE BASQUETE EM COMPENSADO NAVAL, OFICIAL, 1800 X 1200 MM, INCLUINDO ARO DE METAL E REDE EM POLIPROPILENO 100% (SEM SUPORTE DE FIXACAO)                                                                                                                                                                                                                                                                                                                                                     </v>
          </cell>
          <cell r="C3386" t="str">
            <v xml:space="preserve">UN    </v>
          </cell>
          <cell r="D3386">
            <v>4135.3900000000003</v>
          </cell>
        </row>
        <row r="3387">
          <cell r="A3387">
            <v>4276</v>
          </cell>
          <cell r="B3387" t="str">
            <v xml:space="preserve">PARA-RAIOS DE DISTRIBUICAO, TENSAO NOMINAL 15 KV, CORRENTE NOMINAL DE DESCARGA 5 KA                                                                                                                                                                                                                                                                                                                                                                                                                       </v>
          </cell>
          <cell r="C3387" t="str">
            <v xml:space="preserve">UN    </v>
          </cell>
          <cell r="D3387">
            <v>215.65</v>
          </cell>
        </row>
        <row r="3388">
          <cell r="A3388">
            <v>4273</v>
          </cell>
          <cell r="B3388" t="str">
            <v xml:space="preserve">PARA-RAIOS DE DISTRIBUICAO, TENSAO NOMINAL 30 KV, CORRENTE NOMINAL DE DESCARGA 10 KA                                                                                                                                                                                                                                                                                                                                                                                                                      </v>
          </cell>
          <cell r="C3388" t="str">
            <v xml:space="preserve">UN    </v>
          </cell>
          <cell r="D3388">
            <v>391.54</v>
          </cell>
        </row>
        <row r="3389">
          <cell r="A3389">
            <v>4274</v>
          </cell>
          <cell r="B3389" t="str">
            <v xml:space="preserve">PARA-RAIOS TIPO FRANKLIN 350 MM, EM LATAO CROMADO, DUAS DESCIDAS, PARA PROTECAO DE EDIFICACOES CONTRA DESCARGAS ATMOSFERICAS                                                                                                                                                                                                                                                                                                                                                                              </v>
          </cell>
          <cell r="C3389" t="str">
            <v xml:space="preserve">UN    </v>
          </cell>
          <cell r="D3389">
            <v>143.24</v>
          </cell>
        </row>
        <row r="3390">
          <cell r="A3390">
            <v>39438</v>
          </cell>
          <cell r="B3390" t="str">
            <v xml:space="preserve">PARAFUSO CABECA TROMBETA E PONTA AGULHA (GN55), COMPRIMENTO 55 MM, EM ACO FOSFATIZADO, PARA FIXAR CHAPA DE GESSO EM PERFIL DRYWALL METALICO MAXIMO 0,7 MM                                                                                                                                                                                                                                                                                                                                                 </v>
          </cell>
          <cell r="C3390" t="str">
            <v xml:space="preserve">UN    </v>
          </cell>
          <cell r="D3390">
            <v>0.28000000000000003</v>
          </cell>
        </row>
        <row r="3391">
          <cell r="A3391">
            <v>11963</v>
          </cell>
          <cell r="B3391" t="str">
            <v xml:space="preserve">PARAFUSO DE ACO TIPO CHUMBADOR PARABOLT, DIAMETRO 1/2", COMPRIMENTO 75 MM                                                                                                                                                                                                                                                                                                                                                                                                                                 </v>
          </cell>
          <cell r="C3391" t="str">
            <v xml:space="preserve">UN    </v>
          </cell>
          <cell r="D3391">
            <v>10.19</v>
          </cell>
        </row>
        <row r="3392">
          <cell r="A3392">
            <v>11964</v>
          </cell>
          <cell r="B3392" t="str">
            <v xml:space="preserve">PARAFUSO DE ACO TIPO CHUMBADOR PARABOLT, DIAMETRO 3/8", COMPRIMENTO 75 MM                                                                                                                                                                                                                                                                                                                                                                                                                                 </v>
          </cell>
          <cell r="C3392" t="str">
            <v xml:space="preserve">UN    </v>
          </cell>
          <cell r="D3392">
            <v>2.57</v>
          </cell>
        </row>
        <row r="3393">
          <cell r="A3393">
            <v>4379</v>
          </cell>
          <cell r="B3393" t="str">
            <v xml:space="preserve">PARAFUSO DE ACO ZINCADO COM ROSCA SOBERBA, CABECA CHATA E FENDA SIMPLES, DIAMETRO 2,5 MM, COMPRIMENTO * 9,5 * MM                                                                                                                                                                                                                                                                                                                                                                                          </v>
          </cell>
          <cell r="C3393" t="str">
            <v xml:space="preserve">UN    </v>
          </cell>
          <cell r="D3393">
            <v>0.05</v>
          </cell>
        </row>
        <row r="3394">
          <cell r="A3394">
            <v>4377</v>
          </cell>
          <cell r="B3394" t="str">
            <v xml:space="preserve">PARAFUSO DE ACO ZINCADO COM ROSCA SOBERBA, CABECA CHATA E FENDA SIMPLES, DIAMETRO 4,2 MM, COMPRIMENTO * 32 * MM                                                                                                                                                                                                                                                                                                                                                                                           </v>
          </cell>
          <cell r="C3394" t="str">
            <v xml:space="preserve">UN    </v>
          </cell>
          <cell r="D3394">
            <v>0.2</v>
          </cell>
        </row>
        <row r="3395">
          <cell r="A3395">
            <v>4356</v>
          </cell>
          <cell r="B3395" t="str">
            <v xml:space="preserve">PARAFUSO DE ACO ZINCADO COM ROSCA SOBERBA, CABECA CHATA E FENDA SIMPLES, DIAMETRO 4,8 MM, COMPRIMENTO 45 MM                                                                                                                                                                                                                                                                                                                                                                                               </v>
          </cell>
          <cell r="C3395" t="str">
            <v xml:space="preserve">UN    </v>
          </cell>
          <cell r="D3395">
            <v>0.28000000000000003</v>
          </cell>
        </row>
        <row r="3396">
          <cell r="A3396">
            <v>13246</v>
          </cell>
          <cell r="B3396" t="str">
            <v xml:space="preserve">PARAFUSO DE FERRO POLIDO, SEXTAVADO, COM ROSCA INTEIRA, DIAMETRO 5/16", COMPRIMENTO 3/4", COM PORCA E ARRUELA LISA LEVE                                                                                                                                                                                                                                                                                                                                                                                   </v>
          </cell>
          <cell r="C3396" t="str">
            <v xml:space="preserve">UN    </v>
          </cell>
          <cell r="D3396">
            <v>0.48</v>
          </cell>
        </row>
        <row r="3397">
          <cell r="A3397">
            <v>4346</v>
          </cell>
          <cell r="B3397" t="str">
            <v xml:space="preserve">PARAFUSO DE FERRO POLIDO, SEXTAVADO, COM ROSCA PARCIAL, DIAMETRO 5/8", COMPRIMENTO 6", COM PORCA E ARRUELA DE PRESSAO MEDIA                                                                                                                                                                                                                                                                                                                                                                               </v>
          </cell>
          <cell r="C3397" t="str">
            <v xml:space="preserve">UN    </v>
          </cell>
          <cell r="D3397">
            <v>10.92</v>
          </cell>
        </row>
        <row r="3398">
          <cell r="A3398">
            <v>11955</v>
          </cell>
          <cell r="B3398" t="str">
            <v xml:space="preserve">PARAFUSO DE LATAO COM ACABAMENTO CROMADO PARA FIXAR PECA SANITARIA, INCLUI PORCA CEGA, ARRUELA E BUCHA DE NYLON TAMANHO S-10                                                                                                                                                                                                                                                                                                                                                                              </v>
          </cell>
          <cell r="C3398" t="str">
            <v xml:space="preserve">UN    </v>
          </cell>
          <cell r="D3398">
            <v>4.78</v>
          </cell>
        </row>
        <row r="3399">
          <cell r="A3399">
            <v>11960</v>
          </cell>
          <cell r="B3399" t="str">
            <v xml:space="preserve">PARAFUSO DE LATAO COM ROSCA SOBERBA, CABECA CHATA E FENDA SIMPLES, DIAMETRO 2,5 MM, COMPRIMENTO 12 MM                                                                                                                                                                                                                                                                                                                                                                                                     </v>
          </cell>
          <cell r="C3399" t="str">
            <v xml:space="preserve">UN    </v>
          </cell>
          <cell r="D3399">
            <v>0.16</v>
          </cell>
        </row>
        <row r="3400">
          <cell r="A3400">
            <v>4333</v>
          </cell>
          <cell r="B3400" t="str">
            <v xml:space="preserve">PARAFUSO DE LATAO COM ROSCA SOBERBA, CABECA CHATA E FENDA SIMPLES, DIAMETRO 3,2 MM, COMPRIMENTO 16 MM                                                                                                                                                                                                                                                                                                                                                                                                     </v>
          </cell>
          <cell r="C3400" t="str">
            <v xml:space="preserve">UN    </v>
          </cell>
          <cell r="D3400">
            <v>0.28000000000000003</v>
          </cell>
        </row>
        <row r="3401">
          <cell r="A3401">
            <v>4358</v>
          </cell>
          <cell r="B3401" t="str">
            <v xml:space="preserve">PARAFUSO DE LATAO COM ROSCA SOBERBA, CABECA CHATA E FENDA SIMPLES, DIAMETRO 4,8 MM, COMPRIMENTO 65 MM                                                                                                                                                                                                                                                                                                                                                                                                     </v>
          </cell>
          <cell r="C3401" t="str">
            <v xml:space="preserve">UN    </v>
          </cell>
          <cell r="D3401">
            <v>2.1800000000000002</v>
          </cell>
        </row>
        <row r="3402">
          <cell r="A3402">
            <v>39435</v>
          </cell>
          <cell r="B3402" t="str">
            <v xml:space="preserve">PARAFUSO DRY WALL, EM ACO FOSFATIZADO, CABECA TROMBETA E PONTA AGULHA (TA), COMPRIMENTO 25 MM                                                                                                                                                                                                                                                                                                                                                                                                             </v>
          </cell>
          <cell r="C3402" t="str">
            <v xml:space="preserve">UN    </v>
          </cell>
          <cell r="D3402">
            <v>0.11</v>
          </cell>
        </row>
        <row r="3403">
          <cell r="A3403">
            <v>39436</v>
          </cell>
          <cell r="B3403" t="str">
            <v xml:space="preserve">PARAFUSO DRY WALL, EM ACO FOSFATIZADO, CABECA TROMBETA E PONTA AGULHA (TA), COMPRIMENTO 35 MM                                                                                                                                                                                                                                                                                                                                                                                                             </v>
          </cell>
          <cell r="C3403" t="str">
            <v xml:space="preserve">UN    </v>
          </cell>
          <cell r="D3403">
            <v>0.19</v>
          </cell>
        </row>
        <row r="3404">
          <cell r="A3404">
            <v>39437</v>
          </cell>
          <cell r="B3404" t="str">
            <v xml:space="preserve">PARAFUSO DRY WALL, EM ACO FOSFATIZADO, CABECA TROMBETA E PONTA AGULHA (TA), COMPRIMENTO 45 MM                                                                                                                                                                                                                                                                                                                                                                                                             </v>
          </cell>
          <cell r="C3404" t="str">
            <v xml:space="preserve">UN    </v>
          </cell>
          <cell r="D3404">
            <v>0.24</v>
          </cell>
        </row>
        <row r="3405">
          <cell r="A3405">
            <v>39439</v>
          </cell>
          <cell r="B3405" t="str">
            <v xml:space="preserve">PARAFUSO DRY WALL, EM ACO FOSFATIZADO, CABECA TROMBETA E PONTA BROCA (TB), COMPRIMENTO 25 MM                                                                                                                                                                                                                                                                                                                                                                                                              </v>
          </cell>
          <cell r="C3405" t="str">
            <v xml:space="preserve">UN    </v>
          </cell>
          <cell r="D3405">
            <v>0.17</v>
          </cell>
        </row>
        <row r="3406">
          <cell r="A3406">
            <v>39440</v>
          </cell>
          <cell r="B3406" t="str">
            <v xml:space="preserve">PARAFUSO DRY WALL, EM ACO FOSFATIZADO, CABECA TROMBETA E PONTA BROCA (TB), COMPRIMENTO 35 MM                                                                                                                                                                                                                                                                                                                                                                                                              </v>
          </cell>
          <cell r="C3406" t="str">
            <v xml:space="preserve">UN    </v>
          </cell>
          <cell r="D3406">
            <v>0.22</v>
          </cell>
        </row>
        <row r="3407">
          <cell r="A3407">
            <v>39441</v>
          </cell>
          <cell r="B3407" t="str">
            <v xml:space="preserve">PARAFUSO DRY WALL, EM ACO FOSFATIZADO, CABECA TROMBETA E PONTA BROCA (TB), COMPRIMENTO 45 MM                                                                                                                                                                                                                                                                                                                                                                                                              </v>
          </cell>
          <cell r="C3407" t="str">
            <v xml:space="preserve">UN    </v>
          </cell>
          <cell r="D3407">
            <v>0.27</v>
          </cell>
        </row>
        <row r="3408">
          <cell r="A3408">
            <v>39442</v>
          </cell>
          <cell r="B3408" t="str">
            <v xml:space="preserve">PARAFUSO DRY WALL, EM ACO ZINCADO, CABECA LENTILHA E PONTA AGULHA (LA), LARGURA 4,2 MM, COMPRIMENTO 13 MM                                                                                                                                                                                                                                                                                                                                                                                                 </v>
          </cell>
          <cell r="C3408" t="str">
            <v xml:space="preserve">UN    </v>
          </cell>
          <cell r="D3408">
            <v>0.2</v>
          </cell>
        </row>
        <row r="3409">
          <cell r="A3409">
            <v>39443</v>
          </cell>
          <cell r="B3409" t="str">
            <v xml:space="preserve">PARAFUSO DRY WALL, EM ACO ZINCADO, CABECA LENTILHA E PONTA BROCA (LB), LARGURA 4,2 MM, COMPRIMENTO 13 MM                                                                                                                                                                                                                                                                                                                                                                                                  </v>
          </cell>
          <cell r="C3409" t="str">
            <v xml:space="preserve">UN    </v>
          </cell>
          <cell r="D3409">
            <v>0.26</v>
          </cell>
        </row>
        <row r="3410">
          <cell r="A3410">
            <v>4329</v>
          </cell>
          <cell r="B3410" t="str">
            <v xml:space="preserve">PARAFUSO EM ACO GALVANIZADO, TIPO MAQUINA, SEXTAVADO, SEM PORCA, DIAMETRO 1/2", COMPRIMENTO 2"                                                                                                                                                                                                                                                                                                                                                                                                            </v>
          </cell>
          <cell r="C3410" t="str">
            <v xml:space="preserve">UN    </v>
          </cell>
          <cell r="D3410">
            <v>2.33</v>
          </cell>
        </row>
        <row r="3411">
          <cell r="A3411">
            <v>4383</v>
          </cell>
          <cell r="B3411" t="str">
            <v xml:space="preserve">PARAFUSO FRANCES METRICO ZINCADO, DIAMETRO 12 MM, COMPRIMENTO 140MM, COM PORCA SEXTAVADA E ARRUELA DE PRESSAO MEDIA                                                                                                                                                                                                                                                                                                                                                                                       </v>
          </cell>
          <cell r="C3411" t="str">
            <v xml:space="preserve">UN    </v>
          </cell>
          <cell r="D3411">
            <v>21.07</v>
          </cell>
        </row>
        <row r="3412">
          <cell r="A3412">
            <v>4344</v>
          </cell>
          <cell r="B3412" t="str">
            <v xml:space="preserve">PARAFUSO FRANCES METRICO ZINCADO, DIAMETRO 12 MM, COMPRIMENTO 150 MM, COM PORCA SEXTAVADA E ARRUELA DE PRESSAO MEDIA                                                                                                                                                                                                                                                                                                                                                                                      </v>
          </cell>
          <cell r="C3412" t="str">
            <v xml:space="preserve">UN    </v>
          </cell>
          <cell r="D3412">
            <v>22.08</v>
          </cell>
        </row>
        <row r="3413">
          <cell r="A3413">
            <v>436</v>
          </cell>
          <cell r="B3413" t="str">
            <v xml:space="preserve">PARAFUSO FRANCES M16 EM ACO GALVANIZADO, COMPRIMENTO = 150 MM, DIAMETRO = 16 MM, CABECA ABAULADA                                                                                                                                                                                                                                                                                                                                                                                                          </v>
          </cell>
          <cell r="C3413" t="str">
            <v xml:space="preserve">UN    </v>
          </cell>
          <cell r="D3413">
            <v>8.1199999999999992</v>
          </cell>
        </row>
        <row r="3414">
          <cell r="A3414">
            <v>442</v>
          </cell>
          <cell r="B3414" t="str">
            <v xml:space="preserve">PARAFUSO FRANCES M16 EM ACO GALVANIZADO, COMPRIMENTO = 45 MM, DIAMETRO = 16 MM, CABECA ABAULADA                                                                                                                                                                                                                                                                                                                                                                                                           </v>
          </cell>
          <cell r="C3414" t="str">
            <v xml:space="preserve">UN    </v>
          </cell>
          <cell r="D3414">
            <v>4.8</v>
          </cell>
        </row>
        <row r="3415">
          <cell r="A3415">
            <v>11953</v>
          </cell>
          <cell r="B3415" t="str">
            <v xml:space="preserve">PARAFUSO FRANCES ZINCADO, DIAMETRO 1/2'', COMPRIMENTO 2'', COM PORCA E ARRUELA                                                                                                                                                                                                                                                                                                                                                                                                                            </v>
          </cell>
          <cell r="C3415" t="str">
            <v xml:space="preserve">UN    </v>
          </cell>
          <cell r="D3415">
            <v>3.5</v>
          </cell>
        </row>
        <row r="3416">
          <cell r="A3416">
            <v>4335</v>
          </cell>
          <cell r="B3416" t="str">
            <v xml:space="preserve">PARAFUSO FRANCES ZINCADO, DIAMETRO 1/2", COMPRIMENTO 12", COM PORCA E ARRUELA LISA MEDIA                                                                                                                                                                                                                                                                                                                                                                                                                  </v>
          </cell>
          <cell r="C3416" t="str">
            <v xml:space="preserve">UN    </v>
          </cell>
          <cell r="D3416">
            <v>14.83</v>
          </cell>
        </row>
        <row r="3417">
          <cell r="A3417">
            <v>4334</v>
          </cell>
          <cell r="B3417" t="str">
            <v xml:space="preserve">PARAFUSO FRANCES ZINCADO, DIAMETRO 1/2", COMPRIMENTO 15", COM PORCA E ARRUELA LISA MEDIA                                                                                                                                                                                                                                                                                                                                                                                                                  </v>
          </cell>
          <cell r="C3417" t="str">
            <v xml:space="preserve">UN    </v>
          </cell>
          <cell r="D3417">
            <v>20.34</v>
          </cell>
        </row>
        <row r="3418">
          <cell r="A3418">
            <v>4343</v>
          </cell>
          <cell r="B3418" t="str">
            <v xml:space="preserve">PARAFUSO FRANCES ZINCADO, DIAMETRO 1/2", COMPRIMENTO 4", COM PORCA E ARRUELA                                                                                                                                                                                                                                                                                                                                                                                                                              </v>
          </cell>
          <cell r="C3418" t="str">
            <v xml:space="preserve">UN    </v>
          </cell>
          <cell r="D3418">
            <v>5</v>
          </cell>
        </row>
        <row r="3419">
          <cell r="A3419">
            <v>430</v>
          </cell>
          <cell r="B3419" t="str">
            <v xml:space="preserve">PARAFUSO M16 EM ACO GALVANIZADO, COMPRIMENTO = 125 MM, DIAMETRO = 16 MM, ROSCA MAQUINA, CABECA QUADRADA                                                                                                                                                                                                                                                                                                                                                                                                   </v>
          </cell>
          <cell r="C3419" t="str">
            <v xml:space="preserve">UN    </v>
          </cell>
          <cell r="D3419">
            <v>7.27</v>
          </cell>
        </row>
        <row r="3420">
          <cell r="A3420">
            <v>441</v>
          </cell>
          <cell r="B3420" t="str">
            <v xml:space="preserve">PARAFUSO M16 EM ACO GALVANIZADO, COMPRIMENTO = 150 MM, DIAMETRO = 16 MM, ROSCA MAQUINA, CABECA QUADRADA                                                                                                                                                                                                                                                                                                                                                                                                   </v>
          </cell>
          <cell r="C3420" t="str">
            <v xml:space="preserve">UN    </v>
          </cell>
          <cell r="D3420">
            <v>8</v>
          </cell>
        </row>
        <row r="3421">
          <cell r="A3421">
            <v>431</v>
          </cell>
          <cell r="B3421" t="str">
            <v xml:space="preserve">PARAFUSO M16 EM ACO GALVANIZADO, COMPRIMENTO = 200 MM, DIAMETRO = 16 MM, ROSCA MAQUINA, CABECA QUADRADA                                                                                                                                                                                                                                                                                                                                                                                                   </v>
          </cell>
          <cell r="C3421" t="str">
            <v xml:space="preserve">UN    </v>
          </cell>
          <cell r="D3421">
            <v>9.66</v>
          </cell>
        </row>
        <row r="3422">
          <cell r="A3422">
            <v>432</v>
          </cell>
          <cell r="B3422" t="str">
            <v xml:space="preserve">PARAFUSO M16 EM ACO GALVANIZADO, COMPRIMENTO = 250 MM, DIAMETRO = 16 MM, ROSCA MAQUINA, CABECA QUADRADA                                                                                                                                                                                                                                                                                                                                                                                                   </v>
          </cell>
          <cell r="C3422" t="str">
            <v xml:space="preserve">UN    </v>
          </cell>
          <cell r="D3422">
            <v>10.66</v>
          </cell>
        </row>
        <row r="3423">
          <cell r="A3423">
            <v>429</v>
          </cell>
          <cell r="B3423" t="str">
            <v xml:space="preserve">PARAFUSO M16 EM ACO GALVANIZADO, COMPRIMENTO = 300 MM, DIAMETRO = 16 MM, ROSCA DUPLA                                                                                                                                                                                                                                                                                                                                                                                                                      </v>
          </cell>
          <cell r="C3423" t="str">
            <v xml:space="preserve">UN    </v>
          </cell>
          <cell r="D3423">
            <v>14.37</v>
          </cell>
        </row>
        <row r="3424">
          <cell r="A3424">
            <v>439</v>
          </cell>
          <cell r="B3424" t="str">
            <v xml:space="preserve">PARAFUSO M16 EM ACO GALVANIZADO, COMPRIMENTO = 300 MM, DIAMETRO = 16 MM, ROSCA MAQUINA, CABECA QUADRADA                                                                                                                                                                                                                                                                                                                                                                                                   </v>
          </cell>
          <cell r="C3424" t="str">
            <v xml:space="preserve">UN    </v>
          </cell>
          <cell r="D3424">
            <v>12.25</v>
          </cell>
        </row>
        <row r="3425">
          <cell r="A3425">
            <v>433</v>
          </cell>
          <cell r="B3425" t="str">
            <v xml:space="preserve">PARAFUSO M16 EM ACO GALVANIZADO, COMPRIMENTO = 350 MM, DIAMETRO = 16 MM, ROSCA MAQUINA, CABECA QUADRADA                                                                                                                                                                                                                                                                                                                                                                                                   </v>
          </cell>
          <cell r="C3425" t="str">
            <v xml:space="preserve">UN    </v>
          </cell>
          <cell r="D3425">
            <v>14.3</v>
          </cell>
        </row>
        <row r="3426">
          <cell r="A3426">
            <v>437</v>
          </cell>
          <cell r="B3426" t="str">
            <v xml:space="preserve">PARAFUSO M16 EM ACO GALVANIZADO, COMPRIMENTO = 400 MM, DIAMETRO = 16 MM, ROSCA DUPLA                                                                                                                                                                                                                                                                                                                                                                                                                      </v>
          </cell>
          <cell r="C3426" t="str">
            <v xml:space="preserve">UN    </v>
          </cell>
          <cell r="D3426">
            <v>19</v>
          </cell>
        </row>
        <row r="3427">
          <cell r="A3427">
            <v>11790</v>
          </cell>
          <cell r="B3427" t="str">
            <v xml:space="preserve">PARAFUSO M16 EM ACO GALVANIZADO, COMPRIMENTO = 450 MM, DIAMETRO = 16 MM, ROSCA MAQUINA, CABECA QUADRADA                                                                                                                                                                                                                                                                                                                                                                                                   </v>
          </cell>
          <cell r="C3427" t="str">
            <v xml:space="preserve">UN    </v>
          </cell>
          <cell r="D3427">
            <v>21.55</v>
          </cell>
        </row>
        <row r="3428">
          <cell r="A3428">
            <v>428</v>
          </cell>
          <cell r="B3428" t="str">
            <v xml:space="preserve">PARAFUSO M16 EM ACO GALVANIZADO, COMPRIMENTO = 500 MM, DIAMETRO = 16 MM, ROSCA MAQUINA, COM CABECA SEXTAVADA E PORCA                                                                                                                                                                                                                                                                                                                                                                                      </v>
          </cell>
          <cell r="C3428" t="str">
            <v xml:space="preserve">UN    </v>
          </cell>
          <cell r="D3428">
            <v>23.43</v>
          </cell>
        </row>
        <row r="3429">
          <cell r="A3429">
            <v>4384</v>
          </cell>
          <cell r="B3429" t="str">
            <v xml:space="preserve">PARAFUSO NIQUELADO COM ACABAMENTO CROMADO PARA FIXAR PECA SANITARIA, INCLUI PORCA CEGA, ARRUELA E BUCHA DE NYLON TAMANHO S-10                                                                                                                                                                                                                                                                                                                                                                             </v>
          </cell>
          <cell r="C3429" t="str">
            <v xml:space="preserve">UN    </v>
          </cell>
          <cell r="D3429">
            <v>24.21</v>
          </cell>
        </row>
        <row r="3430">
          <cell r="A3430">
            <v>4351</v>
          </cell>
          <cell r="B3430" t="str">
            <v xml:space="preserve">PARAFUSO NIQUELADO 3 1/2" COM ACABAMENTO CROMADO PARA FIXAR PECA SANITARIA, INCLUI PORCA CEGA, ARRUELA E BUCHA DE NYLON TAMANHO S-8                                                                                                                                                                                                                                                                                                                                                                       </v>
          </cell>
          <cell r="C3430" t="str">
            <v xml:space="preserve">UN    </v>
          </cell>
          <cell r="D3430">
            <v>17.95</v>
          </cell>
        </row>
        <row r="3431">
          <cell r="A3431">
            <v>11054</v>
          </cell>
          <cell r="B3431" t="str">
            <v xml:space="preserve">PARAFUSO ROSCA SOBERBA ZINCADO CABECA CHATA FENDA SIMPLES 3,2 X 20 MM (3/4 ")                                                                                                                                                                                                                                                                                                                                                                                                                             </v>
          </cell>
          <cell r="C3431" t="str">
            <v xml:space="preserve">UN    </v>
          </cell>
          <cell r="D3431">
            <v>0.04</v>
          </cell>
        </row>
        <row r="3432">
          <cell r="A3432">
            <v>11055</v>
          </cell>
          <cell r="B3432" t="str">
            <v xml:space="preserve">PARAFUSO ROSCA SOBERBA ZINCADO CABECA CHATA FENDA SIMPLES 3,5 X 25 MM (1 ")                                                                                                                                                                                                                                                                                                                                                                                                                               </v>
          </cell>
          <cell r="C3432" t="str">
            <v xml:space="preserve">UN    </v>
          </cell>
          <cell r="D3432">
            <v>7.0000000000000007E-2</v>
          </cell>
        </row>
        <row r="3433">
          <cell r="A3433">
            <v>11056</v>
          </cell>
          <cell r="B3433" t="str">
            <v xml:space="preserve">PARAFUSO ROSCA SOBERBA ZINCADO CABECA CHATA FENDA SIMPLES 3,8 X 30 MM (1.1/4 ")                                                                                                                                                                                                                                                                                                                                                                                                                           </v>
          </cell>
          <cell r="C3433" t="str">
            <v xml:space="preserve">UN    </v>
          </cell>
          <cell r="D3433">
            <v>0.08</v>
          </cell>
        </row>
        <row r="3434">
          <cell r="A3434">
            <v>11057</v>
          </cell>
          <cell r="B3434" t="str">
            <v xml:space="preserve">PARAFUSO ROSCA SOBERBA ZINCADO CABECA CHATA FENDA SIMPLES 4,8 X 40 MM (1.1/2 ")                                                                                                                                                                                                                                                                                                                                                                                                                           </v>
          </cell>
          <cell r="C3434" t="str">
            <v xml:space="preserve">UN    </v>
          </cell>
          <cell r="D3434">
            <v>0.17</v>
          </cell>
        </row>
        <row r="3435">
          <cell r="A3435">
            <v>11059</v>
          </cell>
          <cell r="B3435" t="str">
            <v xml:space="preserve">PARAFUSO ROSCA SOBERBA ZINCADO CABECA CHATA FENDA SIMPLES 5,5 X 50 MM (2 ")                                                                                                                                                                                                                                                                                                                                                                                                                               </v>
          </cell>
          <cell r="C3435" t="str">
            <v xml:space="preserve">UN    </v>
          </cell>
          <cell r="D3435">
            <v>0.33</v>
          </cell>
        </row>
        <row r="3436">
          <cell r="A3436">
            <v>11058</v>
          </cell>
          <cell r="B3436" t="str">
            <v xml:space="preserve">PARAFUSO ROSCA SOBERBA ZINCADO CABECA CHATA FENDA SIMPLES 5,5 X 65 MM (2.1/2 ")                                                                                                                                                                                                                                                                                                                                                                                                                           </v>
          </cell>
          <cell r="C3436" t="str">
            <v xml:space="preserve">UN    </v>
          </cell>
          <cell r="D3436">
            <v>0.43</v>
          </cell>
        </row>
        <row r="3437">
          <cell r="A3437">
            <v>4380</v>
          </cell>
          <cell r="B3437" t="str">
            <v xml:space="preserve">PARAFUSO ZINCADO ROSCA SOBERBA 5/16 " X 120 MM PARA TELHA FIBROCIMENTO                                                                                                                                                                                                                                                                                                                                                                                                                                    </v>
          </cell>
          <cell r="C3437" t="str">
            <v xml:space="preserve">UN    </v>
          </cell>
          <cell r="D3437">
            <v>1.45</v>
          </cell>
        </row>
        <row r="3438">
          <cell r="A3438">
            <v>4299</v>
          </cell>
          <cell r="B3438" t="str">
            <v xml:space="preserve">PARAFUSO ZINCADO ROSCA SOBERBA, CABECA SEXTAVADA, 5/16 " X 110 MM, PARA FIXACAO DE TELHA EM MADEIRA                                                                                                                                                                                                                                                                                                                                                                                                       </v>
          </cell>
          <cell r="C3438" t="str">
            <v xml:space="preserve">UN    </v>
          </cell>
          <cell r="D3438">
            <v>1.37</v>
          </cell>
        </row>
        <row r="3439">
          <cell r="A3439">
            <v>4304</v>
          </cell>
          <cell r="B3439" t="str">
            <v xml:space="preserve">PARAFUSO ZINCADO ROSCA SOBERBA, CABECA SEXTAVADA, 5/16 " X 150 MM, PARA FIXACAO DE TELHA EM MADEIRA                                                                                                                                                                                                                                                                                                                                                                                                       </v>
          </cell>
          <cell r="C3439" t="str">
            <v xml:space="preserve">UN    </v>
          </cell>
          <cell r="D3439">
            <v>1.87</v>
          </cell>
        </row>
        <row r="3440">
          <cell r="A3440">
            <v>4305</v>
          </cell>
          <cell r="B3440" t="str">
            <v xml:space="preserve">PARAFUSO ZINCADO ROSCA SOBERBA, CABECA SEXTAVADA, 5/16 " X 180 MM, PARA FIXACAO DE TELHA EM MADEIRA                                                                                                                                                                                                                                                                                                                                                                                                       </v>
          </cell>
          <cell r="C3440" t="str">
            <v xml:space="preserve">UN    </v>
          </cell>
          <cell r="D3440">
            <v>2.17</v>
          </cell>
        </row>
        <row r="3441">
          <cell r="A3441">
            <v>4306</v>
          </cell>
          <cell r="B3441" t="str">
            <v xml:space="preserve">PARAFUSO ZINCADO ROSCA SOBERBA, CABECA SEXTAVADA, 5/16 " X 200 MM, PARA FIXACAO DE TELHA EM MADEIRA                                                                                                                                                                                                                                                                                                                                                                                                       </v>
          </cell>
          <cell r="C3441" t="str">
            <v xml:space="preserve">UN    </v>
          </cell>
          <cell r="D3441">
            <v>2.52</v>
          </cell>
        </row>
        <row r="3442">
          <cell r="A3442">
            <v>4308</v>
          </cell>
          <cell r="B3442" t="str">
            <v xml:space="preserve">PARAFUSO ZINCADO ROSCA SOBERBA, CABECA SEXTAVADA, 5/16 " X 230 MM, PARA FIXACAO DE TELHA EM MADEIRA                                                                                                                                                                                                                                                                                                                                                                                                       </v>
          </cell>
          <cell r="C3442" t="str">
            <v xml:space="preserve">UN    </v>
          </cell>
          <cell r="D3442">
            <v>5.21</v>
          </cell>
        </row>
        <row r="3443">
          <cell r="A3443">
            <v>4302</v>
          </cell>
          <cell r="B3443" t="str">
            <v xml:space="preserve">PARAFUSO ZINCADO ROSCA SOBERBA, CABECA SEXTAVADA, 5/16 " X 250 MM, PARA FIXACAO DE TELHA EM MADEIRA                                                                                                                                                                                                                                                                                                                                                                                                       </v>
          </cell>
          <cell r="C3443" t="str">
            <v xml:space="preserve">UN    </v>
          </cell>
          <cell r="D3443">
            <v>3.91</v>
          </cell>
        </row>
        <row r="3444">
          <cell r="A3444">
            <v>4300</v>
          </cell>
          <cell r="B3444" t="str">
            <v xml:space="preserve">PARAFUSO ZINCADO ROSCA SOBERBA, CABECA SEXTAVADA, 5/16 " X 50 MM, PARA FIXACAO DE TELHA EM MADEIRA                                                                                                                                                                                                                                                                                                                                                                                                        </v>
          </cell>
          <cell r="C3444" t="str">
            <v xml:space="preserve">UN    </v>
          </cell>
          <cell r="D3444">
            <v>0.93</v>
          </cell>
        </row>
        <row r="3445">
          <cell r="A3445">
            <v>4301</v>
          </cell>
          <cell r="B3445" t="str">
            <v xml:space="preserve">PARAFUSO ZINCADO ROSCA SOBERBA, CABECA SEXTAVADA, 5/16 " X 85 MM, PARA FIXACAO DE TELHA EM MADEIRA                                                                                                                                                                                                                                                                                                                                                                                                        </v>
          </cell>
          <cell r="C3445" t="str">
            <v xml:space="preserve">UN    </v>
          </cell>
          <cell r="D3445">
            <v>1.1399999999999999</v>
          </cell>
        </row>
        <row r="3446">
          <cell r="A3446">
            <v>4320</v>
          </cell>
          <cell r="B3446" t="str">
            <v xml:space="preserve">PARAFUSO ZINCADO 5/16 " X 250 MM PARA FIXACAO DE TELHA DE FIBROCIMENTO CANALETE 49, INCLUI BUCHA NYLON S-10                                                                                                                                                                                                                                                                                                                                                                                               </v>
          </cell>
          <cell r="C3446" t="str">
            <v xml:space="preserve">UN    </v>
          </cell>
          <cell r="D3446">
            <v>3.45</v>
          </cell>
        </row>
        <row r="3447">
          <cell r="A3447">
            <v>4318</v>
          </cell>
          <cell r="B3447" t="str">
            <v xml:space="preserve">PARAFUSO ZINCADO 5/16 " X 85 MM PARA FIXACAO DE TELHA DE FIBROCIMENTO CANALETE 90, INCLUI BUCHA NYLON S-10                                                                                                                                                                                                                                                                                                                                                                                                </v>
          </cell>
          <cell r="C3447" t="str">
            <v xml:space="preserve">UN    </v>
          </cell>
          <cell r="D3447">
            <v>1.68</v>
          </cell>
        </row>
        <row r="3448">
          <cell r="A3448">
            <v>40547</v>
          </cell>
          <cell r="B3448" t="str">
            <v xml:space="preserve">PARAFUSO ZINCADO, AUTOBROCANTE, FLANGEADO, 4,2 MM X 19 MM                                                                                                                                                                                                                                                                                                                                                                                                                                                 </v>
          </cell>
          <cell r="C3448" t="str">
            <v xml:space="preserve">CENTO </v>
          </cell>
          <cell r="D3448">
            <v>29.41</v>
          </cell>
        </row>
        <row r="3449">
          <cell r="A3449">
            <v>11962</v>
          </cell>
          <cell r="B3449" t="str">
            <v xml:space="preserve">PARAFUSO ZINCADO, SEXTAVADO, COM ROSCA INTEIRA, DIAMETRO 1/4", COMPRIMENTO 1/2"                                                                                                                                                                                                                                                                                                                                                                                                                           </v>
          </cell>
          <cell r="C3449" t="str">
            <v xml:space="preserve">UN    </v>
          </cell>
          <cell r="D3449">
            <v>0.24</v>
          </cell>
        </row>
        <row r="3450">
          <cell r="A3450">
            <v>4332</v>
          </cell>
          <cell r="B3450" t="str">
            <v xml:space="preserve">PARAFUSO ZINCADO, SEXTAVADO, COM ROSCA INTEIRA, DIAMETRO 3/8", COMPRIMENTO 2"                                                                                                                                                                                                                                                                                                                                                                                                                             </v>
          </cell>
          <cell r="C3450" t="str">
            <v xml:space="preserve">UN    </v>
          </cell>
          <cell r="D3450">
            <v>1.17</v>
          </cell>
        </row>
        <row r="3451">
          <cell r="A3451">
            <v>4331</v>
          </cell>
          <cell r="B3451" t="str">
            <v xml:space="preserve">PARAFUSO ZINCADO, SEXTAVADO, COM ROSCA INTEIRA, DIAMETRO 5/8", COMPRIMENTO 2 1/4"                                                                                                                                                                                                                                                                                                                                                                                                                         </v>
          </cell>
          <cell r="C3451" t="str">
            <v xml:space="preserve">UN    </v>
          </cell>
          <cell r="D3451">
            <v>4.41</v>
          </cell>
        </row>
        <row r="3452">
          <cell r="A3452">
            <v>4336</v>
          </cell>
          <cell r="B3452" t="str">
            <v xml:space="preserve">PARAFUSO ZINCADO, SEXTAVADO, COM ROSCA INTEIRA, DIAMETRO 5/8", COMPRIMENTO 3", COM PORCA E ARRUELA DE PRESSAO MEDIA                                                                                                                                                                                                                                                                                                                                                                                       </v>
          </cell>
          <cell r="C3452" t="str">
            <v xml:space="preserve">UN    </v>
          </cell>
          <cell r="D3452">
            <v>5.65</v>
          </cell>
        </row>
        <row r="3453">
          <cell r="A3453">
            <v>13294</v>
          </cell>
          <cell r="B3453" t="str">
            <v xml:space="preserve">PARAFUSO ZINCADO, SEXTAVADO, COM ROSCA SOBERBA, DIAMETRO 3/8", COMPRIMENTO 80 MM                                                                                                                                                                                                                                                                                                                                                                                                                          </v>
          </cell>
          <cell r="C3453" t="str">
            <v xml:space="preserve">UN    </v>
          </cell>
          <cell r="D3453">
            <v>1.62</v>
          </cell>
        </row>
        <row r="3454">
          <cell r="A3454">
            <v>11948</v>
          </cell>
          <cell r="B3454" t="str">
            <v xml:space="preserve">PARAFUSO ZINCADO, SEXTAVADO, COM ROSCA SOBERBA, DIAMETRO 5/16", COMPRIMENTO 40 MM                                                                                                                                                                                                                                                                                                                                                                                                                         </v>
          </cell>
          <cell r="C3454" t="str">
            <v xml:space="preserve">UN    </v>
          </cell>
          <cell r="D3454">
            <v>0.72</v>
          </cell>
        </row>
        <row r="3455">
          <cell r="A3455">
            <v>4382</v>
          </cell>
          <cell r="B3455" t="str">
            <v xml:space="preserve">PARAFUSO ZINCADO, SEXTAVADO, COM ROSCA SOBERBA, DIAMETRO 5/16", COMPRIMENTO 80 MM                                                                                                                                                                                                                                                                                                                                                                                                                         </v>
          </cell>
          <cell r="C3455" t="str">
            <v xml:space="preserve">UN    </v>
          </cell>
          <cell r="D3455">
            <v>1.21</v>
          </cell>
        </row>
        <row r="3456">
          <cell r="A3456">
            <v>4354</v>
          </cell>
          <cell r="B3456" t="str">
            <v xml:space="preserve">PARAFUSO ZINCADO, SEXTAVADO, GRAU 5, ROSCA INTEIRA, DIAMETRO 1 1/2", COMPRIMENTO 4"                                                                                                                                                                                                                                                                                                                                                                                                                       </v>
          </cell>
          <cell r="C3456" t="str">
            <v xml:space="preserve">UN    </v>
          </cell>
          <cell r="D3456">
            <v>50.65</v>
          </cell>
        </row>
        <row r="3457">
          <cell r="A3457">
            <v>40839</v>
          </cell>
          <cell r="B3457" t="str">
            <v xml:space="preserve">PARAFUSO, ASTM A307 - GRAU A, SEXTAVADO, ZINCADO, DIAMETRO 3/8" (9,52 MM), COMPRIMENTO 1 " (25,4 MM)                                                                                                                                                                                                                                                                                                                                                                                                      </v>
          </cell>
          <cell r="C3457" t="str">
            <v xml:space="preserve">CENTO </v>
          </cell>
          <cell r="D3457">
            <v>121.87</v>
          </cell>
        </row>
        <row r="3458">
          <cell r="A3458">
            <v>40552</v>
          </cell>
          <cell r="B3458" t="str">
            <v xml:space="preserve">PARAFUSO, AUTO ATARRACHANTE, CABECA CHATA, FENDA SIMPLES, 1/4 (6,35 MM) X 25 MM                                                                                                                                                                                                                                                                                                                                                                                                                          </v>
          </cell>
          <cell r="C3458" t="str">
            <v xml:space="preserve">CENTO </v>
          </cell>
          <cell r="D3458">
            <v>50.43</v>
          </cell>
        </row>
        <row r="3459">
          <cell r="A3459">
            <v>40549</v>
          </cell>
          <cell r="B3459" t="str">
            <v xml:space="preserve">PARAFUSO, COMUM, ASTM A307, SEXTAVADO, DIAMETRO 1/2" (12,7 MM), COMPRIMENTO 1" (25,4 MM)                                                                                                                                                                                                                                                                                                                                                                                                                  </v>
          </cell>
          <cell r="C3459" t="str">
            <v xml:space="preserve">CENTO </v>
          </cell>
          <cell r="D3459">
            <v>199.63</v>
          </cell>
        </row>
        <row r="3460">
          <cell r="A3460">
            <v>4385</v>
          </cell>
          <cell r="B3460" t="str">
            <v xml:space="preserve">PARALELEPIPEDO GRANITICO OU BASALTICO, PARA PAVIMENTACAO, SEM FRETE (VARIACAO REGIONAL DE PECAS POR M2)                                                                                                                                                                                                                                                                                                                                                                                                   </v>
          </cell>
          <cell r="C3460" t="str">
            <v xml:space="preserve">MIL   </v>
          </cell>
          <cell r="D3460">
            <v>4212</v>
          </cell>
        </row>
        <row r="3461">
          <cell r="A3461">
            <v>20078</v>
          </cell>
          <cell r="B3461" t="str">
            <v xml:space="preserve">PASTA LUBRIFICANTE PARA TUBOS E CONEXOES COM JUNTA ELASTICA, EMBALAGEM DE *400* GR (USO EM PVC, ACO, POLIETILENO E OUTROS)                                                                                                                                                                                                                                                                                                                                                                                </v>
          </cell>
          <cell r="C3461" t="str">
            <v xml:space="preserve">UN    </v>
          </cell>
          <cell r="D3461">
            <v>31.72</v>
          </cell>
        </row>
        <row r="3462">
          <cell r="A3462">
            <v>39897</v>
          </cell>
          <cell r="B3462" t="str">
            <v xml:space="preserve">PASTA PARA SOLDA DE TUBOS E CONEXOES DE COBRE (EMBALAGEM COM 250 G)                                                                                                                                                                                                                                                                                                                                                                                                                                       </v>
          </cell>
          <cell r="C3462" t="str">
            <v xml:space="preserve">UN    </v>
          </cell>
          <cell r="D3462">
            <v>61.5</v>
          </cell>
        </row>
        <row r="3463">
          <cell r="A3463">
            <v>118</v>
          </cell>
          <cell r="B3463" t="str">
            <v xml:space="preserve">PASTA VEDA JUNTAS/ROSCA, EMBALAGEM DE *500* G, PARA INSTALACOES DE AGUA, GAS E OUTROS                                                                                                                                                                                                                                                                                                                                                                                                                     </v>
          </cell>
          <cell r="C3463" t="str">
            <v xml:space="preserve">UN    </v>
          </cell>
          <cell r="D3463">
            <v>67.069999999999993</v>
          </cell>
        </row>
        <row r="3464">
          <cell r="A3464">
            <v>4396</v>
          </cell>
          <cell r="B3464" t="str">
            <v xml:space="preserve">PASTILHA CERAMICA/PORCELANA, REVEST INT/EXT E  PISCINA, CORES BRANCA OU FRIAS, SOLIDAS, SEM MESCLAGEM/MISTURA, ACABAMENTO LISO *2,5 X 2,5* CM                                                                                                                                                                                                                                                                                                                                                             </v>
          </cell>
          <cell r="C3464" t="str">
            <v xml:space="preserve">M2    </v>
          </cell>
          <cell r="D3464">
            <v>227.28</v>
          </cell>
        </row>
        <row r="3465">
          <cell r="A3465">
            <v>36881</v>
          </cell>
          <cell r="B3465" t="str">
            <v xml:space="preserve">PASTILHA CERAMICA/PORCELANA, REVEST INT/EXT E  PISCINA, CORES BRANCA OU FRIAS, SOLIDAS, SEM MESCLAGEM/MISTURA, ACABAMENTO LISO *5 X 5* CM                                                                                                                                                                                                                                                                                                                                                                 </v>
          </cell>
          <cell r="C3465" t="str">
            <v xml:space="preserve">M2    </v>
          </cell>
          <cell r="D3465">
            <v>146.37</v>
          </cell>
        </row>
        <row r="3466">
          <cell r="A3466">
            <v>4397</v>
          </cell>
          <cell r="B3466" t="str">
            <v xml:space="preserve">PASTILHA CERAMICA/PORCELANA, REVEST INT/EXT E  PISCINA, CORES LISAS/SOLIDAS, QUENTES, SEM MESCLAGEM/MISTURA, *2,5 X 2,5* CM                                                                                                                                                                                                                                                                                                                                                                               </v>
          </cell>
          <cell r="C3466" t="str">
            <v xml:space="preserve">M2    </v>
          </cell>
          <cell r="D3466">
            <v>247.23</v>
          </cell>
        </row>
        <row r="3467">
          <cell r="A3467">
            <v>36882</v>
          </cell>
          <cell r="B3467" t="str">
            <v xml:space="preserve">PASTILHA CERAMICA/PORCELANA, REVEST INT/EXT E  PISCINA, CORES LISAS/SOLIDAS, QUENTES, SEM MESCLAGEM/MISTURA, *5 X 5* CM                                                                                                                                                                                                                                                                                                                                                                                   </v>
          </cell>
          <cell r="C3467" t="str">
            <v xml:space="preserve">M2    </v>
          </cell>
          <cell r="D3467">
            <v>175.03</v>
          </cell>
        </row>
        <row r="3468">
          <cell r="A3468">
            <v>4751</v>
          </cell>
          <cell r="B3468" t="str">
            <v xml:space="preserve">PASTILHEIRO (HORISTA)                                                                                                                                                                                                                                                                                                                                                                                                                                                                                     </v>
          </cell>
          <cell r="C3468" t="str">
            <v xml:space="preserve">H     </v>
          </cell>
          <cell r="D3468">
            <v>17.22</v>
          </cell>
        </row>
        <row r="3469">
          <cell r="A3469">
            <v>41066</v>
          </cell>
          <cell r="B3469" t="str">
            <v xml:space="preserve">PASTILHEIRO (MENSALISTA)                                                                                                                                                                                                                                                                                                                                                                                                                                                                                  </v>
          </cell>
          <cell r="C3469" t="str">
            <v xml:space="preserve">MES   </v>
          </cell>
          <cell r="D3469">
            <v>3042.26</v>
          </cell>
        </row>
        <row r="3470">
          <cell r="A3470">
            <v>39604</v>
          </cell>
          <cell r="B3470" t="str">
            <v xml:space="preserve">PATCH CORD (CABO DE REDE), CATEGORIA 5 E (CAT 5E) UTP, 24 AWG, 4 PARES, EXTENSAO DE 1,50 M                                                                                                                                                                                                                                                                                                                                                                                                                </v>
          </cell>
          <cell r="C3470" t="str">
            <v xml:space="preserve">UN    </v>
          </cell>
          <cell r="D3470">
            <v>12.41</v>
          </cell>
        </row>
        <row r="3471">
          <cell r="A3471">
            <v>39605</v>
          </cell>
          <cell r="B3471" t="str">
            <v xml:space="preserve">PATCH CORD (CABO DE REDE), CATEGORIA 5 E (CAT 5E) UTP, 24 AWG, 4 PARES, EXTENSAO DE 2,50 M                                                                                                                                                                                                                                                                                                                                                                                                                </v>
          </cell>
          <cell r="C3471" t="str">
            <v xml:space="preserve">UN    </v>
          </cell>
          <cell r="D3471">
            <v>13.48</v>
          </cell>
        </row>
        <row r="3472">
          <cell r="A3472">
            <v>39606</v>
          </cell>
          <cell r="B3472" t="str">
            <v xml:space="preserve">PATCH CORD (CABO DE REDE), CATEGORIA 6 (CAT 6) UTP, 23 AWG, 4 PARES, EXTENSAO DE 1,50 M                                                                                                                                                                                                                                                                                                                                                                                                                   </v>
          </cell>
          <cell r="C3472" t="str">
            <v xml:space="preserve">UN    </v>
          </cell>
          <cell r="D3472">
            <v>23.6</v>
          </cell>
        </row>
        <row r="3473">
          <cell r="A3473">
            <v>39607</v>
          </cell>
          <cell r="B3473" t="str">
            <v xml:space="preserve">PATCH CORD (CABO DE REDE), CATEGORIA 6 (CAT 6) UTP, 23 AWG, 4 PARES, EXTENSAO DE 2,50 M                                                                                                                                                                                                                                                                                                                                                                                                                   </v>
          </cell>
          <cell r="C3473" t="str">
            <v xml:space="preserve">UN    </v>
          </cell>
          <cell r="D3473">
            <v>31.93</v>
          </cell>
        </row>
        <row r="3474">
          <cell r="A3474">
            <v>39594</v>
          </cell>
          <cell r="B3474" t="str">
            <v xml:space="preserve">PATCH PANEL, 24 PORTAS, CATEGORIA 5E, COM RACKS DE 19" DE LARGURA E 1 U DE ALTURA                                                                                                                                                                                                                                                                                                                                                                                                                         </v>
          </cell>
          <cell r="C3474" t="str">
            <v xml:space="preserve">UN    </v>
          </cell>
          <cell r="D3474">
            <v>235</v>
          </cell>
        </row>
        <row r="3475">
          <cell r="A3475">
            <v>39596</v>
          </cell>
          <cell r="B3475" t="str">
            <v xml:space="preserve">PATCH PANEL, 24 PORTAS, CATEGORIA 6, COM RACKS DE 19" DE LARGURA E 1 U DE ALTURA                                                                                                                                                                                                                                                                                                                                                                                                                          </v>
          </cell>
          <cell r="C3475" t="str">
            <v xml:space="preserve">UN    </v>
          </cell>
          <cell r="D3475">
            <v>629.35</v>
          </cell>
        </row>
        <row r="3476">
          <cell r="A3476">
            <v>39595</v>
          </cell>
          <cell r="B3476" t="str">
            <v xml:space="preserve">PATCH PANEL, 48 PORTAS, CATEGORIA 5E, COM RACKS DE 19" DE LARGURA E 2 U DE ALTURA                                                                                                                                                                                                                                                                                                                                                                                                                         </v>
          </cell>
          <cell r="C3476" t="str">
            <v xml:space="preserve">UN    </v>
          </cell>
          <cell r="D3476">
            <v>1414.06</v>
          </cell>
        </row>
        <row r="3477">
          <cell r="A3477">
            <v>39597</v>
          </cell>
          <cell r="B3477" t="str">
            <v xml:space="preserve">PATCH PANEL, 48 PORTAS, CATEGORIA 6, COM RACKS DE 19" DE LARGURA E 2 U DE ALTURA                                                                                                                                                                                                                                                                                                                                                                                                                          </v>
          </cell>
          <cell r="C3477" t="str">
            <v xml:space="preserve">UN    </v>
          </cell>
          <cell r="D3477">
            <v>2218.14</v>
          </cell>
        </row>
        <row r="3478">
          <cell r="A3478">
            <v>10731</v>
          </cell>
          <cell r="B3478" t="str">
            <v xml:space="preserve">PEDRA ARDOSIA, CINZA, *40 X 40* CM, E= *1 CM                                                                                                                                                                                                                                                                                                                                                                                                                                                              </v>
          </cell>
          <cell r="C3478" t="str">
            <v xml:space="preserve">M2    </v>
          </cell>
          <cell r="D3478">
            <v>37.630000000000003</v>
          </cell>
        </row>
        <row r="3479">
          <cell r="A3479">
            <v>4704</v>
          </cell>
          <cell r="B3479" t="str">
            <v xml:space="preserve">PEDRA ARDOSIA, CINZA, 20  X  40 CM,  E=  *1 CM                                                                                                                                                                                                                                                                                                                                                                                                                                                            </v>
          </cell>
          <cell r="C3479" t="str">
            <v xml:space="preserve">M2    </v>
          </cell>
          <cell r="D3479">
            <v>33.96</v>
          </cell>
        </row>
        <row r="3480">
          <cell r="A3480">
            <v>10730</v>
          </cell>
          <cell r="B3480" t="str">
            <v xml:space="preserve">PEDRA ARDOSIA, CINZA, 30  X  30,  E= *1 CM                                                                                                                                                                                                                                                                                                                                                                                                                                                                </v>
          </cell>
          <cell r="C3480" t="str">
            <v xml:space="preserve">M2    </v>
          </cell>
          <cell r="D3480">
            <v>36.380000000000003</v>
          </cell>
        </row>
        <row r="3481">
          <cell r="A3481">
            <v>4729</v>
          </cell>
          <cell r="B3481" t="str">
            <v xml:space="preserve">PEDRA BRITADA GRADUADA, CLASSIFICADA (POSTO PEDREIRA/FORNECEDOR, SEM FRETE)                                                                                                                                                                                                                                                                                                                                                                                                                               </v>
          </cell>
          <cell r="C3481" t="str">
            <v xml:space="preserve">M3    </v>
          </cell>
          <cell r="D3481">
            <v>86.6</v>
          </cell>
        </row>
        <row r="3482">
          <cell r="A3482">
            <v>4720</v>
          </cell>
          <cell r="B3482" t="str">
            <v xml:space="preserve">PEDRA BRITADA N. 0, OU PEDRISCO (4,8 A 9,5 MM) POSTO PEDREIRA/FORNECEDOR, SEM FRETE                                                                                                                                                                                                                                                                                                                                                                                                                       </v>
          </cell>
          <cell r="C3482" t="str">
            <v xml:space="preserve">M3    </v>
          </cell>
          <cell r="D3482">
            <v>99.22</v>
          </cell>
        </row>
        <row r="3483">
          <cell r="A3483">
            <v>4721</v>
          </cell>
          <cell r="B3483" t="str">
            <v xml:space="preserve">PEDRA BRITADA N. 1 (9,5 a 19 MM) POSTO PEDREIRA/FORNECEDOR, SEM FRETE                                                                                                                                                                                                                                                                                                                                                                                                                                     </v>
          </cell>
          <cell r="C3483" t="str">
            <v xml:space="preserve">M3    </v>
          </cell>
          <cell r="D3483">
            <v>85.94</v>
          </cell>
        </row>
        <row r="3484">
          <cell r="A3484">
            <v>4718</v>
          </cell>
          <cell r="B3484" t="str">
            <v xml:space="preserve">PEDRA BRITADA N. 2 (19 A 38 MM) POSTO PEDREIRA/FORNECEDOR, SEM FRETE                                                                                                                                                                                                                                                                                                                                                                                                                                      </v>
          </cell>
          <cell r="C3484" t="str">
            <v xml:space="preserve">M3    </v>
          </cell>
          <cell r="D3484">
            <v>86.4</v>
          </cell>
        </row>
        <row r="3485">
          <cell r="A3485">
            <v>4722</v>
          </cell>
          <cell r="B3485" t="str">
            <v xml:space="preserve">PEDRA BRITADA N. 3 (38 A 50 MM) POSTO PEDREIRA/FORNECEDOR, SEM FRETE                                                                                                                                                                                                                                                                                                                                                                                                                                      </v>
          </cell>
          <cell r="C3485" t="str">
            <v xml:space="preserve">M3    </v>
          </cell>
          <cell r="D3485">
            <v>81.180000000000007</v>
          </cell>
        </row>
        <row r="3486">
          <cell r="A3486">
            <v>4723</v>
          </cell>
          <cell r="B3486" t="str">
            <v xml:space="preserve">PEDRA BRITADA N. 4 (50 A 76 MM) POSTO PEDREIRA/FORNECEDOR, SEM FRETE                                                                                                                                                                                                                                                                                                                                                                                                                                      </v>
          </cell>
          <cell r="C3486" t="str">
            <v xml:space="preserve">M3    </v>
          </cell>
          <cell r="D3486">
            <v>80.48</v>
          </cell>
        </row>
        <row r="3487">
          <cell r="A3487">
            <v>4727</v>
          </cell>
          <cell r="B3487" t="str">
            <v xml:space="preserve">PEDRA BRITADA N. 5 (76 A 100 MM) POSTO PEDREIRA/FORNECEDOR, SEM FRETE                                                                                                                                                                                                                                                                                                                                                                                                                                     </v>
          </cell>
          <cell r="C3487" t="str">
            <v xml:space="preserve">M3    </v>
          </cell>
          <cell r="D3487">
            <v>73.67</v>
          </cell>
        </row>
        <row r="3488">
          <cell r="A3488">
            <v>4748</v>
          </cell>
          <cell r="B3488" t="str">
            <v xml:space="preserve">PEDRA BRITADA OU BICA CORRIDA, NAO CLASSIFICADA (POSTO PEDREIRA/FORNECEDOR, SEM FRETE)                                                                                                                                                                                                                                                                                                                                                                                                                    </v>
          </cell>
          <cell r="C3488" t="str">
            <v xml:space="preserve">M3    </v>
          </cell>
          <cell r="D3488">
            <v>79.38</v>
          </cell>
        </row>
        <row r="3489">
          <cell r="A3489">
            <v>4730</v>
          </cell>
          <cell r="B3489" t="str">
            <v xml:space="preserve">PEDRA DE MAO OU PEDRA RACHAO PARA ARRIMO/FUNDACAO (POSTO PEDREIRA/FORNECEDOR, SEM FRETE)                                                                                                                                                                                                                                                                                                                                                                                                                  </v>
          </cell>
          <cell r="C3489" t="str">
            <v xml:space="preserve">M3    </v>
          </cell>
          <cell r="D3489">
            <v>80.78</v>
          </cell>
        </row>
        <row r="3490">
          <cell r="A3490">
            <v>13186</v>
          </cell>
          <cell r="B3490" t="str">
            <v xml:space="preserve">PEDRA GRANITICA OU BASALTICA IRREGULAR, FAIXA GRANULOMETRICA 100 A 150 MM PARA PAVIMENTACAO OU CALCAMENTO POLIEDRICO, POSTO PEDREIRA / FORNECEDOR (SEM FRETE)                                                                                                                                                                                                                                                                                                                                             </v>
          </cell>
          <cell r="C3490" t="str">
            <v xml:space="preserve">M3    </v>
          </cell>
          <cell r="D3490">
            <v>93.21</v>
          </cell>
        </row>
        <row r="3491">
          <cell r="A3491">
            <v>10737</v>
          </cell>
          <cell r="B3491" t="str">
            <v xml:space="preserve">PEDRA GRANITICA OU BASALTO, CACO, RETALHO, CAVACO, TIPO MIRACEMA, MADEIRA, PADUANA, RACHINHA, SANTA ISABEL OU OUTRAS SIMILARES, E=  *1,0 A *2,0 CM                                                                                                                                                                                                                                                                                                                                                        </v>
          </cell>
          <cell r="C3491" t="str">
            <v xml:space="preserve">M2    </v>
          </cell>
          <cell r="D3491">
            <v>118.25</v>
          </cell>
        </row>
        <row r="3492">
          <cell r="A3492">
            <v>10734</v>
          </cell>
          <cell r="B3492" t="str">
            <v xml:space="preserve">PEDRA GRANITICA, SERRADA, TIPO MIRACEMA, MADEIRA, PADUANA, RACHINHA, SANTA ISABEL OU OUTRAS SIMILARES, *11,5 X  *23 CM, E=  *1,0 A *2,0 CM                                                                                                                                                                                                                                                                                                                                                                </v>
          </cell>
          <cell r="C3492" t="str">
            <v xml:space="preserve">M2    </v>
          </cell>
          <cell r="D3492">
            <v>70.34</v>
          </cell>
        </row>
        <row r="3493">
          <cell r="A3493">
            <v>4708</v>
          </cell>
          <cell r="B3493" t="str">
            <v xml:space="preserve">PEDRA PORTUGUESA  OU PETIT PAVE, BRANCA OU PRETA                                                                                                                                                                                                                                                                                                                                                                                                                                                          </v>
          </cell>
          <cell r="C3493" t="str">
            <v xml:space="preserve">M2    </v>
          </cell>
          <cell r="D3493">
            <v>136.44999999999999</v>
          </cell>
        </row>
        <row r="3494">
          <cell r="A3494">
            <v>4712</v>
          </cell>
          <cell r="B3494" t="str">
            <v xml:space="preserve">PEDRA QUARTZITO OU CALCARIO LAMINADO, CACO, TIPO CARIRI, ITACOLOMI, LAGOA SANTA, LUMINARIA, PIRENOPOLIS, SAO TOME OU OUTRAS SIMILARES DA REGIAO, E=  *1,5 A *2,5 CM                                                                                                                                                                                                                                                                                                                                       </v>
          </cell>
          <cell r="C3494" t="str">
            <v xml:space="preserve">M2    </v>
          </cell>
          <cell r="D3494">
            <v>66.7</v>
          </cell>
        </row>
        <row r="3495">
          <cell r="A3495">
            <v>4710</v>
          </cell>
          <cell r="B3495" t="str">
            <v xml:space="preserve">PEDRA QUARTZITO OU CALCARIO LAMINADO, SERRADA, TIPO CARIRI, ITACOLOMI, LAGOA SANTA, LUMINARIA, PIRENOPOLIS, SAO TOME OU OUTRAS SIMILARES DA REGIAO, *20 X *40 CM, E=  *1,5 A *2,5 CM                                                                                                                                                                                                                                                                                                                      </v>
          </cell>
          <cell r="C3495" t="str">
            <v xml:space="preserve">M2    </v>
          </cell>
          <cell r="D3495">
            <v>213.92</v>
          </cell>
        </row>
        <row r="3496">
          <cell r="A3496">
            <v>4746</v>
          </cell>
          <cell r="B3496" t="str">
            <v xml:space="preserve">PEDREGULHO OU PICARRA DE JAZIDA, AO NATURAL, PARA BASE DE PAVIMENTACAO (RETIRADO NA JAZIDA, SEM TRANSPORTE)                                                                                                                                                                                                                                                                                                                                                                                               </v>
          </cell>
          <cell r="C3496" t="str">
            <v xml:space="preserve">M3    </v>
          </cell>
          <cell r="D3496">
            <v>60.33</v>
          </cell>
        </row>
        <row r="3497">
          <cell r="A3497">
            <v>4750</v>
          </cell>
          <cell r="B3497" t="str">
            <v xml:space="preserve">PEDREIRO (HORISTA)                                                                                                                                                                                                                                                                                                                                                                                                                                                                                        </v>
          </cell>
          <cell r="C3497" t="str">
            <v xml:space="preserve">H     </v>
          </cell>
          <cell r="D3497">
            <v>17.22</v>
          </cell>
        </row>
        <row r="3498">
          <cell r="A3498">
            <v>41065</v>
          </cell>
          <cell r="B3498" t="str">
            <v xml:space="preserve">PEDREIRO (MENSALISTA)                                                                                                                                                                                                                                                                                                                                                                                                                                                                                     </v>
          </cell>
          <cell r="C3498" t="str">
            <v xml:space="preserve">MES   </v>
          </cell>
          <cell r="D3498">
            <v>3042.26</v>
          </cell>
        </row>
        <row r="3499">
          <cell r="A3499">
            <v>34747</v>
          </cell>
          <cell r="B3499" t="str">
            <v xml:space="preserve">PEITORIL EM MARMORE, POLIDO, BRANCO COMUM, L= *15* CM, E=  *2,0* CM, COM PINGADEIRA                                                                                                                                                                                                                                                                                                                                                                                                                       </v>
          </cell>
          <cell r="C3499" t="str">
            <v xml:space="preserve">M     </v>
          </cell>
          <cell r="D3499">
            <v>96.22</v>
          </cell>
        </row>
        <row r="3500">
          <cell r="A3500">
            <v>4826</v>
          </cell>
          <cell r="B3500" t="str">
            <v xml:space="preserve">PEITORIL EM MARMORE, POLIDO, BRANCO COMUM, L= *15* CM, E=  *3* CM, CORTE RETO                                                                                                                                                                                                                                                                                                                                                                                                                             </v>
          </cell>
          <cell r="C3500" t="str">
            <v xml:space="preserve">M     </v>
          </cell>
          <cell r="D3500">
            <v>103.46</v>
          </cell>
        </row>
        <row r="3501">
          <cell r="A3501">
            <v>41975</v>
          </cell>
          <cell r="B3501" t="str">
            <v xml:space="preserve">PEITORIL PRE-MOLDADO EM GRANILITE, MARMORITE OU GRANITINA, L = *15* CM                                                                                                                                                                                                                                                                                                                                                                                                                                    </v>
          </cell>
          <cell r="C3501" t="str">
            <v xml:space="preserve">M2    </v>
          </cell>
          <cell r="D3501">
            <v>75.650000000000006</v>
          </cell>
        </row>
        <row r="3502">
          <cell r="A3502">
            <v>4825</v>
          </cell>
          <cell r="B3502" t="str">
            <v xml:space="preserve">PEITORIL/ SOLEIRA EM MARMORE, POLIDO, BRANCO COMUM, L= *25* CM, E=  *3* CM, CORTE RETO                                                                                                                                                                                                                                                                                                                                                                                                                    </v>
          </cell>
          <cell r="C3502" t="str">
            <v xml:space="preserve">M     </v>
          </cell>
          <cell r="D3502">
            <v>143.21</v>
          </cell>
        </row>
        <row r="3503">
          <cell r="A3503">
            <v>34744</v>
          </cell>
          <cell r="B3503" t="str">
            <v xml:space="preserve">PELICULA REFLETIVA, GT 7 ANOS PARA SINALIZACAO VERTICAL                                                                                                                                                                                                                                                                                                                                                                                                                                                   </v>
          </cell>
          <cell r="C3503" t="str">
            <v xml:space="preserve">M2    </v>
          </cell>
          <cell r="D3503">
            <v>29.29</v>
          </cell>
        </row>
        <row r="3504">
          <cell r="A3504">
            <v>39430</v>
          </cell>
          <cell r="B3504" t="str">
            <v xml:space="preserve">PENDURAL OU PRESILHA REGULADORA, EM ACO GALVANIZADO, COM CORPO, MOLA E REBITE, PARA PERFIL TIPO CANALETA DE ESTRUTURA EM FORROS DRYWALL                                                                                                                                                                                                                                                                                                                                                                   </v>
          </cell>
          <cell r="C3504" t="str">
            <v xml:space="preserve">UN    </v>
          </cell>
          <cell r="D3504">
            <v>3</v>
          </cell>
        </row>
        <row r="3505">
          <cell r="A3505">
            <v>39573</v>
          </cell>
          <cell r="B3505" t="str">
            <v xml:space="preserve">PENDURAL OU REGULADOR, COM MOLA, EM ACO GALVANIZADO, PARA PERFIL TIPO T CLICADO DE FORROS REMOVIVEL                                                                                                                                                                                                                                                                                                                                                                                                       </v>
          </cell>
          <cell r="C3505" t="str">
            <v xml:space="preserve">UN    </v>
          </cell>
          <cell r="D3505">
            <v>2.96</v>
          </cell>
        </row>
        <row r="3506">
          <cell r="A3506">
            <v>38410</v>
          </cell>
          <cell r="B3506" t="str">
            <v xml:space="preserve">PENEIRA ROTATIVA COM MOTOR ELETRICO TRIFASICO DE 2 CV, CILINDRO DE 1 M X 0,60 M, COM FUROS DE 3,17 MM                                                                                                                                                                                                                                                                                                                                                                                                     </v>
          </cell>
          <cell r="C3506" t="str">
            <v xml:space="preserve">UN    </v>
          </cell>
          <cell r="D3506">
            <v>16102.09</v>
          </cell>
        </row>
        <row r="3507">
          <cell r="A3507">
            <v>41596</v>
          </cell>
          <cell r="B3507" t="str">
            <v xml:space="preserve">PERFIL "H" DE ACO LAMINADO, "HP" 250 X 62,0                                                                                                                                                                                                                                                                                                                                                                                                                                                               </v>
          </cell>
          <cell r="C3507" t="str">
            <v xml:space="preserve">KG    </v>
          </cell>
          <cell r="D3507">
            <v>14.81</v>
          </cell>
        </row>
        <row r="3508">
          <cell r="A3508">
            <v>41598</v>
          </cell>
          <cell r="B3508" t="str">
            <v xml:space="preserve">PERFIL "H" DE ACO LAMINADO, "HP" 310 X 79,0                                                                                                                                                                                                                                                                                                                                                                                                                                                               </v>
          </cell>
          <cell r="C3508" t="str">
            <v xml:space="preserve">KG    </v>
          </cell>
          <cell r="D3508">
            <v>14.81</v>
          </cell>
        </row>
        <row r="3509">
          <cell r="A3509">
            <v>41594</v>
          </cell>
          <cell r="B3509" t="str">
            <v xml:space="preserve">PERFIL "H" DE ACO LAMINADO, "W" 200 X 35,9                                                                                                                                                                                                                                                                                                                                                                                                                                                                </v>
          </cell>
          <cell r="C3509" t="str">
            <v xml:space="preserve">KG    </v>
          </cell>
          <cell r="D3509">
            <v>15.05</v>
          </cell>
        </row>
        <row r="3510">
          <cell r="A3510">
            <v>43663</v>
          </cell>
          <cell r="B3510" t="str">
            <v xml:space="preserve">PERFIL "I" DE ACO LAMINADO, ABAS INCLINADAS, "I" 102 X 12,7                                                                                                                                                                                                                                                                                                                                                                                                                                               </v>
          </cell>
          <cell r="C3510" t="str">
            <v xml:space="preserve">KG    </v>
          </cell>
          <cell r="D3510">
            <v>12.39</v>
          </cell>
        </row>
        <row r="3511">
          <cell r="A3511">
            <v>4766</v>
          </cell>
          <cell r="B3511" t="str">
            <v xml:space="preserve">PERFIL "I" DE ACO LAMINADO, ABAS INCLINADAS, "I" 152 X 22                                                                                                                                                                                                                                                                                                                                                                                                                                                 </v>
          </cell>
          <cell r="C3511" t="str">
            <v xml:space="preserve">KG    </v>
          </cell>
          <cell r="D3511">
            <v>11.67</v>
          </cell>
        </row>
        <row r="3512">
          <cell r="A3512">
            <v>43664</v>
          </cell>
          <cell r="B3512" t="str">
            <v xml:space="preserve">PERFIL "I" DE ACO LAMINADO, ABAS INCLINADAS, "I" 203 X 34,3                                                                                                                                                                                                                                                                                                                                                                                                                                               </v>
          </cell>
          <cell r="C3512" t="str">
            <v xml:space="preserve">KG    </v>
          </cell>
          <cell r="D3512">
            <v>12.46</v>
          </cell>
        </row>
        <row r="3513">
          <cell r="A3513">
            <v>43082</v>
          </cell>
          <cell r="B3513" t="str">
            <v xml:space="preserve">PERFIL "I" DE ACO LAMINADO, ABAS PARALELAS, "W", QUALQUER BITOLA                                                                                                                                                                                                                                                                                                                                                                                                                                          </v>
          </cell>
          <cell r="C3513" t="str">
            <v xml:space="preserve">KG    </v>
          </cell>
          <cell r="D3513">
            <v>13.58</v>
          </cell>
        </row>
        <row r="3514">
          <cell r="A3514">
            <v>43665</v>
          </cell>
          <cell r="B3514" t="str">
            <v xml:space="preserve">PERFIL "U" DE ACO LAMINADO, "U" 102 X 9,3                                                                                                                                                                                                                                                                                                                                                                                                                                                                 </v>
          </cell>
          <cell r="C3514" t="str">
            <v xml:space="preserve">KG    </v>
          </cell>
          <cell r="D3514">
            <v>11.67</v>
          </cell>
        </row>
        <row r="3515">
          <cell r="A3515">
            <v>10966</v>
          </cell>
          <cell r="B3515" t="str">
            <v xml:space="preserve">PERFIL "U" DE ACO LAMINADO, "U" 152 X 15,6                                                                                                                                                                                                                                                                                                                                                                                                                                                                </v>
          </cell>
          <cell r="C3515" t="str">
            <v xml:space="preserve">KG    </v>
          </cell>
          <cell r="D3515">
            <v>12.39</v>
          </cell>
        </row>
        <row r="3516">
          <cell r="A3516">
            <v>43692</v>
          </cell>
          <cell r="B3516" t="str">
            <v xml:space="preserve">PERFIL "U" EM CHAPA ACO DOBRADA, E = 3,04 MM, H = 20 CM, ABAS = 5 CM (4,47 KG/M)                                                                                                                                                                                                                                                                                                                                                                                                                          </v>
          </cell>
          <cell r="C3516" t="str">
            <v xml:space="preserve">KG    </v>
          </cell>
          <cell r="D3516">
            <v>12.39</v>
          </cell>
        </row>
        <row r="3517">
          <cell r="A3517">
            <v>43083</v>
          </cell>
          <cell r="B3517" t="str">
            <v xml:space="preserve">PERFIL "U" ENRIJECIDO DE ACO GALVANIZADO, DOBRADO, 150 X 60 X 20 MM, E = 3,00 MM OU 200 X 75 X 25 MM, E = 3,75 MM                                                                                                                                                                                                                                                                                                                                                                                         </v>
          </cell>
          <cell r="C3517" t="str">
            <v xml:space="preserve">KG    </v>
          </cell>
          <cell r="D3517">
            <v>11.76</v>
          </cell>
        </row>
        <row r="3518">
          <cell r="A3518">
            <v>40535</v>
          </cell>
          <cell r="B3518" t="str">
            <v xml:space="preserve">PERFIL "U" SIMPLES DE ACO GALVANIZADO DOBRADO 75 X *40* MM, E = 2,65 MM                                                                                                                                                                                                                                                                                                                                                                                                                                   </v>
          </cell>
          <cell r="C3518" t="str">
            <v xml:space="preserve">KG    </v>
          </cell>
          <cell r="D3518">
            <v>11.76</v>
          </cell>
        </row>
        <row r="3519">
          <cell r="A3519">
            <v>39427</v>
          </cell>
          <cell r="B3519" t="str">
            <v xml:space="preserve">PERFIL CANALETA, FORMATO C, EM ACO ZINCADO, PARA ESTRUTURA FORRO DRYWALL, E = 0,5 MM, *46 X 18* (L X H), COMPRIMENTO 3 M                                                                                                                                                                                                                                                                                                                                                                                  </v>
          </cell>
          <cell r="C3519" t="str">
            <v xml:space="preserve">M     </v>
          </cell>
          <cell r="D3519">
            <v>7.97</v>
          </cell>
        </row>
        <row r="3520">
          <cell r="A3520">
            <v>39424</v>
          </cell>
          <cell r="B3520" t="str">
            <v xml:space="preserve">PERFIL CANTONEIRA L, LISA, EM ACO, 25 X 30 MM, E = 0,5 MM, PARA ESTRUTURA DRYWALL                                                                                                                                                                                                                                                                                                                                                                                                                         </v>
          </cell>
          <cell r="C3520" t="str">
            <v xml:space="preserve">M     </v>
          </cell>
          <cell r="D3520">
            <v>4.74</v>
          </cell>
        </row>
        <row r="3521">
          <cell r="A3521">
            <v>39425</v>
          </cell>
          <cell r="B3521" t="str">
            <v xml:space="preserve">PERFIL CANTONEIRA L, PERFURADA, EM ACO, 23 X 23 MM, E = 0,5 MM, PARA ESTRUTURA DRYWALL                                                                                                                                                                                                                                                                                                                                                                                                                    </v>
          </cell>
          <cell r="C3521" t="str">
            <v xml:space="preserve">M     </v>
          </cell>
          <cell r="D3521">
            <v>4.68</v>
          </cell>
        </row>
        <row r="3522">
          <cell r="A3522">
            <v>40664</v>
          </cell>
          <cell r="B3522" t="str">
            <v xml:space="preserve">PERFIL CARTOLA DE ACO GALVANIZADO, *20 X 30 X 10* MM, E =  0,8 MM                                                                                                                                                                                                                                                                                                                                                                                                                                         </v>
          </cell>
          <cell r="C3522" t="str">
            <v xml:space="preserve">KG    </v>
          </cell>
          <cell r="D3522">
            <v>24.13</v>
          </cell>
        </row>
        <row r="3523">
          <cell r="A3523">
            <v>34360</v>
          </cell>
          <cell r="B3523" t="str">
            <v xml:space="preserve">PERFIL DE ALUMINIO ANODIZADO                                                                                                                                                                                                                                                                                                                                                                                                                                                                              </v>
          </cell>
          <cell r="C3523" t="str">
            <v xml:space="preserve">KG    </v>
          </cell>
          <cell r="D3523">
            <v>47.31</v>
          </cell>
        </row>
        <row r="3524">
          <cell r="A3524">
            <v>20259</v>
          </cell>
          <cell r="B3524" t="str">
            <v xml:space="preserve">PERFIL DE BORRACHA EPDM MACICO *12 X 15* MM PARA ESQUADRIAS                                                                                                                                                                                                                                                                                                                                                                                                                                               </v>
          </cell>
          <cell r="C3524" t="str">
            <v xml:space="preserve">M     </v>
          </cell>
          <cell r="D3524">
            <v>11</v>
          </cell>
        </row>
        <row r="3525">
          <cell r="A3525">
            <v>14077</v>
          </cell>
          <cell r="B3525" t="str">
            <v xml:space="preserve">PERFIL ELASTOMERICO PRE-FORMADO EM EPMD, PARA JUNTA DE DILATACAO DE PISOS COM POUCA SOLICITACAO, 15 MM DE LARGURA, MOVIMENTACAO DE *11 A 19* MM                                                                                                                                                                                                                                                                                                                                                           </v>
          </cell>
          <cell r="C3525" t="str">
            <v xml:space="preserve">M     </v>
          </cell>
          <cell r="D3525">
            <v>168.36</v>
          </cell>
        </row>
        <row r="3526">
          <cell r="A3526">
            <v>3678</v>
          </cell>
          <cell r="B3526" t="str">
            <v xml:space="preserve">PERFIL ELASTOMERICO PRE-FORMADO EM EPMD, PARA JUNTA DE DILATACAO DE USO GERAL EM MEDIAS SOLICITACOES, 8 MM DE LARGURA, MOVIMENTACAO DE *5 A 11* MM                                                                                                                                                                                                                                                                                                                                                        </v>
          </cell>
          <cell r="C3526" t="str">
            <v xml:space="preserve">M     </v>
          </cell>
          <cell r="D3526">
            <v>76.099999999999994</v>
          </cell>
        </row>
        <row r="3527">
          <cell r="A3527">
            <v>39418</v>
          </cell>
          <cell r="B3527" t="str">
            <v xml:space="preserve">PERFIL GUIA, FORMATO U, EM ACO ZINCADO, PARA ESTRUTURA PAREDE DRYWALL, E = 0,5 MM, 48  X 3000 MM (L X C)                                                                                                                                                                                                                                                                                                                                                                                                  </v>
          </cell>
          <cell r="C3527" t="str">
            <v xml:space="preserve">M     </v>
          </cell>
          <cell r="D3527">
            <v>8.89</v>
          </cell>
        </row>
        <row r="3528">
          <cell r="A3528">
            <v>39419</v>
          </cell>
          <cell r="B3528" t="str">
            <v xml:space="preserve">PERFIL GUIA, FORMATO U, EM ACO ZINCADO, PARA ESTRUTURA PAREDE DRYWALL, E = 0,5 MM, 70 X 3000 MM (L X C)                                                                                                                                                                                                                                                                                                                                                                                                   </v>
          </cell>
          <cell r="C3528" t="str">
            <v xml:space="preserve">M     </v>
          </cell>
          <cell r="D3528">
            <v>10.83</v>
          </cell>
        </row>
        <row r="3529">
          <cell r="A3529">
            <v>39420</v>
          </cell>
          <cell r="B3529" t="str">
            <v xml:space="preserve">PERFIL GUIA, FORMATO U, EM ACO ZINCADO, PARA ESTRUTURA PAREDE DRYWALL, E = 0,5 MM, 90 X 3000 MM (L X C)                                                                                                                                                                                                                                                                                                                                                                                                   </v>
          </cell>
          <cell r="C3529" t="str">
            <v xml:space="preserve">M     </v>
          </cell>
          <cell r="D3529">
            <v>11.96</v>
          </cell>
        </row>
        <row r="3530">
          <cell r="A3530">
            <v>39571</v>
          </cell>
          <cell r="B3530" t="str">
            <v xml:space="preserve">PERFIL LONGARINA (PRINCIPAL), T CLICADO, EM ACO, BRANCO NAS FACES APARENTES, PARA FORRO REMOVIVEL, 24 X 32 X 3750 MM (L X H X C                                                                                                                                                                                                                                                                                                                                                                           </v>
          </cell>
          <cell r="C3530" t="str">
            <v xml:space="preserve">M     </v>
          </cell>
          <cell r="D3530">
            <v>7.23</v>
          </cell>
        </row>
        <row r="3531">
          <cell r="A3531">
            <v>39421</v>
          </cell>
          <cell r="B3531" t="str">
            <v xml:space="preserve">PERFIL MONTANTE, FORMATO C, EM ACO ZINCADO, PARA ESTRUTURA PAREDE DRYWALL, E = 0,5 MM, 48 X 3000 MM (L X C)                                                                                                                                                                                                                                                                                                                                                                                               </v>
          </cell>
          <cell r="C3531" t="str">
            <v xml:space="preserve">M     </v>
          </cell>
          <cell r="D3531">
            <v>10.53</v>
          </cell>
        </row>
        <row r="3532">
          <cell r="A3532">
            <v>39422</v>
          </cell>
          <cell r="B3532" t="str">
            <v xml:space="preserve">PERFIL MONTANTE, FORMATO C, EM ACO ZINCADO, PARA ESTRUTURA PAREDE DRYWALL, E = 0,5 MM, 70 X 3000 MM (L X C)                                                                                                                                                                                                                                                                                                                                                                                               </v>
          </cell>
          <cell r="C3532" t="str">
            <v xml:space="preserve">M     </v>
          </cell>
          <cell r="D3532">
            <v>12.29</v>
          </cell>
        </row>
        <row r="3533">
          <cell r="A3533">
            <v>39423</v>
          </cell>
          <cell r="B3533" t="str">
            <v xml:space="preserve">PERFIL MONTANTE, FORMATO C, EM ACO ZINCADO, PARA ESTRUTURA PAREDE DRYWALL, E = 0,5 MM, 90 X 3000 MM (L X C)                                                                                                                                                                                                                                                                                                                                                                                               </v>
          </cell>
          <cell r="C3533" t="str">
            <v xml:space="preserve">M     </v>
          </cell>
          <cell r="D3533">
            <v>14.27</v>
          </cell>
        </row>
        <row r="3534">
          <cell r="A3534">
            <v>39426</v>
          </cell>
          <cell r="B3534" t="str">
            <v xml:space="preserve">PERFIL RODAPE DE IMPERMEABILIZACAO, FORMATO L, EM ACO ZINCADO, PARA ESTRUTURA DRYWALL, E = 0,5 MM, 220 X 3000 MM (H X C)                                                                                                                                                                                                                                                                                                                                                                                  </v>
          </cell>
          <cell r="C3534" t="str">
            <v xml:space="preserve">M     </v>
          </cell>
          <cell r="D3534">
            <v>32.08</v>
          </cell>
        </row>
        <row r="3535">
          <cell r="A3535">
            <v>39429</v>
          </cell>
          <cell r="B3535" t="str">
            <v xml:space="preserve">PERFIL TABICA ABERTA, PERFURADA, FORMATO Z, EM ACO GALVANIZADO NATURAL, LARGURA APROXIMADA 40 MM, PARA ESTRUTURA FORRO DRYWALL                                                                                                                                                                                                                                                                                                                                                                            </v>
          </cell>
          <cell r="C3535" t="str">
            <v xml:space="preserve">M     </v>
          </cell>
          <cell r="D3535">
            <v>10.119999999999999</v>
          </cell>
        </row>
        <row r="3536">
          <cell r="A3536">
            <v>39428</v>
          </cell>
          <cell r="B3536" t="str">
            <v xml:space="preserve">PERFIL TABICA FECHADA, LISA, FORMATO Z, EM ACO GALVANIZADO NATURAL, LARGURA TOTAL NA HORIZONTAL *40* MM, PARA ESTRUTURA FORRO DRYWALL                                                                                                                                                                                                                                                                                                                                                                     </v>
          </cell>
          <cell r="C3536" t="str">
            <v xml:space="preserve">M     </v>
          </cell>
          <cell r="D3536">
            <v>7.73</v>
          </cell>
        </row>
        <row r="3537">
          <cell r="A3537">
            <v>39572</v>
          </cell>
          <cell r="B3537" t="str">
            <v xml:space="preserve">PERFIL TIPO CANTONEIRA EM L, EM ACO GALVANIZADO, BRANCO, PARA FORRO REMOVIVEL, *23* X 3000 MM (L X C)                                                                                                                                                                                                                                                                                                                                                                                                     </v>
          </cell>
          <cell r="C3537" t="str">
            <v xml:space="preserve">M     </v>
          </cell>
          <cell r="D3537">
            <v>6.69</v>
          </cell>
        </row>
        <row r="3538">
          <cell r="A3538">
            <v>39570</v>
          </cell>
          <cell r="B3538" t="str">
            <v xml:space="preserve">PERFIL TRAVESSA (SECUNDARIO), T CLICADO, EM ACO GALVANIZADO , BRANCO, PARA FORRO REMOVIVEL, 24 X 1250 MM (L X C)                                                                                                                                                                                                                                                                                                                                                                                          </v>
          </cell>
          <cell r="C3538" t="str">
            <v xml:space="preserve">M     </v>
          </cell>
          <cell r="D3538">
            <v>7.1</v>
          </cell>
        </row>
        <row r="3539">
          <cell r="A3539">
            <v>39569</v>
          </cell>
          <cell r="B3539" t="str">
            <v xml:space="preserve">PERFIL TRAVESSA (SECUNDARIO), T CLICADO, EM ACO GALVANIZADO, BRANCO, PARA FORRO REMOVIVEL, 24 X 625 MM (L X C)                                                                                                                                                                                                                                                                                                                                                                                            </v>
          </cell>
          <cell r="C3539" t="str">
            <v xml:space="preserve">M     </v>
          </cell>
          <cell r="D3539">
            <v>7.01</v>
          </cell>
        </row>
        <row r="3540">
          <cell r="A3540">
            <v>11552</v>
          </cell>
          <cell r="B3540" t="str">
            <v xml:space="preserve">PERFIL U DE ABAS IGUAIS, EM ALUMINIO, 1/2" (1,27 X 1,27 CM), PARA PORTA OU JANELA DE CORRER                                                                                                                                                                                                                                                                                                                                                                                                               </v>
          </cell>
          <cell r="C3540" t="str">
            <v xml:space="preserve">M     </v>
          </cell>
          <cell r="D3540">
            <v>8.06</v>
          </cell>
        </row>
        <row r="3541">
          <cell r="A3541">
            <v>40598</v>
          </cell>
          <cell r="B3541" t="str">
            <v xml:space="preserve">PERFIL UDC ("U" DOBRADO DE CHAPA) SIMPLES DE ACO LAMINADO, GALVANIZADO, ASTM A36, 127 X 50 MM, E= 3 MM                                                                                                                                                                                                                                                                                                                                                                                                    </v>
          </cell>
          <cell r="C3541" t="str">
            <v xml:space="preserve">KG    </v>
          </cell>
          <cell r="D3541">
            <v>11.47</v>
          </cell>
        </row>
        <row r="3542">
          <cell r="A3542">
            <v>39029</v>
          </cell>
          <cell r="B3542" t="str">
            <v xml:space="preserve">PERFILADO PERFURADO DUPLO 38 X 76 MM, CHAPA 22                                                                                                                                                                                                                                                                                                                                                                                                                                                            </v>
          </cell>
          <cell r="C3542" t="str">
            <v xml:space="preserve">M     </v>
          </cell>
          <cell r="D3542">
            <v>22.65</v>
          </cell>
        </row>
        <row r="3543">
          <cell r="A3543">
            <v>39028</v>
          </cell>
          <cell r="B3543" t="str">
            <v xml:space="preserve">PERFILADO PERFURADO SIMPLES 38 X 38 MM, CHAPA 22                                                                                                                                                                                                                                                                                                                                                                                                                                                          </v>
          </cell>
          <cell r="C3543" t="str">
            <v xml:space="preserve">M     </v>
          </cell>
          <cell r="D3543">
            <v>13.18</v>
          </cell>
        </row>
        <row r="3544">
          <cell r="A3544">
            <v>39328</v>
          </cell>
          <cell r="B3544" t="str">
            <v xml:space="preserve">PERFILADO PERFURADO 19 X 38 MM, CHAPA 22                                                                                                                                                                                                                                                                                                                                                                                                                                                                  </v>
          </cell>
          <cell r="C3544" t="str">
            <v xml:space="preserve">M     </v>
          </cell>
          <cell r="D3544">
            <v>7.25</v>
          </cell>
        </row>
        <row r="3545">
          <cell r="A3545">
            <v>38541</v>
          </cell>
          <cell r="B3545" t="str">
            <v xml:space="preserve">PERFURATRIZ COM TORRE METALICA PARA EXECUCAO DE ESTACA HELICE CONTINUA, PROFUNDIDADE MAXIMA DE 30 M, DIAMETRO MAXIMO DE 800 MM, POTENCIA INSTALADA DE 268 HP, MESA ROTATIVA COM TORQUE MAXIMO DE 170 KNM                                                                                                                                                                                                                                                                                                  </v>
          </cell>
          <cell r="C3545" t="str">
            <v xml:space="preserve">UN    </v>
          </cell>
          <cell r="D3545">
            <v>4122631.54</v>
          </cell>
        </row>
        <row r="3546">
          <cell r="A3546">
            <v>38542</v>
          </cell>
          <cell r="B3546" t="str">
            <v xml:space="preserve">PERFURATRIZ COM TORRE METALICA PARA EXECUCAO DE ESTACA HELICE CONTINUA, PROFUNDIDADE MAXIMA DE 32 M, DIAMETRO MAXIMO DE 1000 MM, POTENCIA INSTALADA DE 350 HP, MESA ROTATIVA COM TORQUE MAXIMO DE 263 KNM                                                                                                                                                                                                                                                                                                 </v>
          </cell>
          <cell r="C3546" t="str">
            <v xml:space="preserve">UN    </v>
          </cell>
          <cell r="D3546">
            <v>6410526.2699999996</v>
          </cell>
        </row>
        <row r="3547">
          <cell r="A3547">
            <v>38543</v>
          </cell>
          <cell r="B3547" t="str">
            <v xml:space="preserve">PERFURATRIZ HIDRAULICA COM TRADO CURTO ACOPLADO, PROFUNDIDADE MAXIMA DE 20 M, DIAMETRO MAXIMO DE 1500 MM, POTENCIA INSTALADA DE 137 HP, MESA ROTATIVA COM TORQUE MAXIMO DE 30 KNM (INCLUI MONTAGEM, NAO INCLUI CAMINHAO)                                                                                                                                                                                                                                                                                  </v>
          </cell>
          <cell r="C3547" t="str">
            <v xml:space="preserve">UN    </v>
          </cell>
          <cell r="D3547">
            <v>1569473.72</v>
          </cell>
        </row>
        <row r="3548">
          <cell r="A3548">
            <v>40406</v>
          </cell>
          <cell r="B3548" t="str">
            <v xml:space="preserve">PERFURATRIZ MANUAL, TORQUE MAXIMO 55 KGF.M, POTENCIA 5 CV, COM DIAMETRO MAXIMO 8 1/2" (INCLUI SUPORTE/CHASSI TIPO MESA)                                                                                                                                                                                                                                                                                                                                                                                   </v>
          </cell>
          <cell r="C3548" t="str">
            <v xml:space="preserve">UN    </v>
          </cell>
          <cell r="D3548">
            <v>83209.87</v>
          </cell>
        </row>
        <row r="3549">
          <cell r="A3549">
            <v>40789</v>
          </cell>
          <cell r="B3549" t="str">
            <v xml:space="preserve">PERFURATRIZ MANUAL, TORQUE MAXIMO 83 N.M, POTENCIA 5 CV, COM DIAMETRO MAXIMO 4" (NAO INCLUI SUPORTE / CHASSI)                                                                                                                                                                                                                                                                                                                                                                                             </v>
          </cell>
          <cell r="C3549" t="str">
            <v xml:space="preserve">UN    </v>
          </cell>
          <cell r="D3549">
            <v>11991.39</v>
          </cell>
        </row>
        <row r="3550">
          <cell r="A3550">
            <v>40791</v>
          </cell>
          <cell r="B3550" t="str">
            <v xml:space="preserve">PERFURATRIZ MANUAL, TORQUE MAXIMO 83 N.M, POTENCIA 5 CV, COM DIAMETRO MAXIMO 4", PARA SOLO GRAMPEADO (INCLUI SUPORTE OU CHASSI TIPO MESA)                                                                                                                                                                                                                                                                                                                                                                 </v>
          </cell>
          <cell r="C3550" t="str">
            <v xml:space="preserve">UN    </v>
          </cell>
          <cell r="D3550">
            <v>37538.29</v>
          </cell>
        </row>
        <row r="3551">
          <cell r="A3551">
            <v>11651</v>
          </cell>
          <cell r="B3551" t="str">
            <v xml:space="preserve">PERFURATRIZ PNEUMATICA MANUAL DE PESO MEDIO, 18KG, COMPRIMENTO DE CURSO DE 6 M, DIAMETRO DO PISTAO DE 5,5 CM                                                                                                                                                                                                                                                                                                                                                                                              </v>
          </cell>
          <cell r="C3551" t="str">
            <v xml:space="preserve">UN    </v>
          </cell>
          <cell r="D3551">
            <v>20530.22</v>
          </cell>
        </row>
        <row r="3552">
          <cell r="A3552">
            <v>40435</v>
          </cell>
          <cell r="B3552" t="str">
            <v xml:space="preserve">PERFURATRIZ SOBRE ESTEIRA, TORQUE MAXIMO DE 600 KGF, POTENCIA ENTRE 50 E 60 HP, DIAMETRO MAXIMO DE 10"                                                                                                                                                                                                                                                                                                                                                                                                    </v>
          </cell>
          <cell r="C3552" t="str">
            <v xml:space="preserve">UN    </v>
          </cell>
          <cell r="D3552">
            <v>861000</v>
          </cell>
        </row>
        <row r="3553">
          <cell r="A3553">
            <v>39012</v>
          </cell>
          <cell r="B3553" t="str">
            <v xml:space="preserve">PERFURATRIZ SOBRE ESTEIRA, TORQUE MAXIMO 600 KGF, PESO MEDIO 1000 KG, POTENCIA 20 HP, DIAMETRO MAXIMO 10"                                                                                                                                                                                                                                                                                                                                                                                                 </v>
          </cell>
          <cell r="C3553" t="str">
            <v xml:space="preserve">UN    </v>
          </cell>
          <cell r="D3553">
            <v>898334.47</v>
          </cell>
        </row>
        <row r="3554">
          <cell r="A3554">
            <v>13617</v>
          </cell>
          <cell r="B3554" t="str">
            <v xml:space="preserve">PICAPE CABINE SIMPLES COM MOTOR 1.6 FLEX, CAMBIO MANUAL, POTENCIA 101/104 CV, 2 PORTAS                                                                                                                                                                                                                                                                                                                                                                                                                    </v>
          </cell>
          <cell r="C3554" t="str">
            <v xml:space="preserve">UN    </v>
          </cell>
          <cell r="D3554">
            <v>91421.94</v>
          </cell>
        </row>
        <row r="3555">
          <cell r="A3555">
            <v>35274</v>
          </cell>
          <cell r="B3555" t="str">
            <v xml:space="preserve">PILAR QUADRADO NAO APARELHADO *10 X 10* CM, EM MACARANDUBA, ANGELIM OU EQUIVALENTE DA REGIAO - BRUTA                                                                                                                                                                                                                                                                                                                                                                                                      </v>
          </cell>
          <cell r="C3555" t="str">
            <v xml:space="preserve">M     </v>
          </cell>
          <cell r="D3555">
            <v>43.88</v>
          </cell>
        </row>
        <row r="3556">
          <cell r="A3556">
            <v>35275</v>
          </cell>
          <cell r="B3556" t="str">
            <v xml:space="preserve">PILAR QUADRADO NAO APARELHADO *15 X 15* CM, EM MACARANDUBA, ANGELIM OU EQUIVALENTE DA REGIAO - BRUTA                                                                                                                                                                                                                                                                                                                                                                                                      </v>
          </cell>
          <cell r="C3556" t="str">
            <v xml:space="preserve">M     </v>
          </cell>
          <cell r="D3556">
            <v>93.14</v>
          </cell>
        </row>
        <row r="3557">
          <cell r="A3557">
            <v>35276</v>
          </cell>
          <cell r="B3557" t="str">
            <v xml:space="preserve">PILAR QUADRADO NAO APARELHADO *20 X 20* CM, EM MACARANDUBA, ANGELIM OU EQUIVALENTE DA REGIAO - BRUTA                                                                                                                                                                                                                                                                                                                                                                                                      </v>
          </cell>
          <cell r="C3557" t="str">
            <v xml:space="preserve">M     </v>
          </cell>
          <cell r="D3557">
            <v>162.07</v>
          </cell>
        </row>
        <row r="3558">
          <cell r="A3558">
            <v>38386</v>
          </cell>
          <cell r="B3558" t="str">
            <v xml:space="preserve">PINCEL CHATO (TRINCHA) CERDAS GRIS 1.1/2 " (38 MM)                                                                                                                                                                                                                                                                                                                                                                                                                                                        </v>
          </cell>
          <cell r="C3558" t="str">
            <v xml:space="preserve">UN    </v>
          </cell>
          <cell r="D3558">
            <v>6.12</v>
          </cell>
        </row>
        <row r="3559">
          <cell r="A3559">
            <v>11091</v>
          </cell>
          <cell r="B3559" t="str">
            <v xml:space="preserve">PINGADEIRA PLASTICA PARA TELHA DE FIBROCIMENTO CANALETE 49/KALHETA OU CANALETE 90/KALHETAO                                                                                                                                                                                                                                                                                                                                                                                                                </v>
          </cell>
          <cell r="C3559" t="str">
            <v xml:space="preserve">UN    </v>
          </cell>
          <cell r="D3559">
            <v>1.67</v>
          </cell>
        </row>
        <row r="3560">
          <cell r="A3560">
            <v>37586</v>
          </cell>
          <cell r="B3560" t="str">
            <v xml:space="preserve">PINO DE ACO COM ARRUELA CONICA, DIAMETRO ARRUELA = *23* MM E COMP HASTE = *27* MM (ACAO INDIRETA)                                                                                                                                                                                                                                                                                                                                                                                                         </v>
          </cell>
          <cell r="C3560" t="str">
            <v xml:space="preserve">CENTO </v>
          </cell>
          <cell r="D3560">
            <v>49.18</v>
          </cell>
        </row>
        <row r="3561">
          <cell r="A3561">
            <v>37395</v>
          </cell>
          <cell r="B3561" t="str">
            <v xml:space="preserve">PINO DE ACO COM FURO, HASTE = 27 MM (ACAO DIRETA)                                                                                                                                                                                                                                                                                                                                                                                                                                                         </v>
          </cell>
          <cell r="C3561" t="str">
            <v xml:space="preserve">CENTO </v>
          </cell>
          <cell r="D3561">
            <v>42.28</v>
          </cell>
        </row>
        <row r="3562">
          <cell r="A3562">
            <v>14147</v>
          </cell>
          <cell r="B3562" t="str">
            <v xml:space="preserve">PINO DE ACO COM ROSCA 1/4 ", COMPRIMENTO DA HASTE = 30 MM E ROSCA = 20 MM (ACAO DIRETA)                                                                                                                                                                                                                                                                                                                                                                                                                   </v>
          </cell>
          <cell r="C3562" t="str">
            <v xml:space="preserve">CENTO </v>
          </cell>
          <cell r="D3562">
            <v>56.09</v>
          </cell>
        </row>
        <row r="3563">
          <cell r="A3563">
            <v>37396</v>
          </cell>
          <cell r="B3563" t="str">
            <v xml:space="preserve">PINO DE ACO LISO 1/4 ", HASTE = *36,5* MM (ACAO DIRETA)                                                                                                                                                                                                                                                                                                                                                                                                                                                   </v>
          </cell>
          <cell r="C3563" t="str">
            <v xml:space="preserve">CENTO </v>
          </cell>
          <cell r="D3563">
            <v>34.6</v>
          </cell>
        </row>
        <row r="3564">
          <cell r="A3564">
            <v>37397</v>
          </cell>
          <cell r="B3564" t="str">
            <v xml:space="preserve">PINO DE ACO LISO 1/4 ", HASTE = *53* MM (ACAO DIRETA)                                                                                                                                                                                                                                                                                                                                                                                                                                                     </v>
          </cell>
          <cell r="C3564" t="str">
            <v xml:space="preserve">CENTO </v>
          </cell>
          <cell r="D3564">
            <v>36.24</v>
          </cell>
        </row>
        <row r="3565">
          <cell r="A3565">
            <v>43606</v>
          </cell>
          <cell r="B3565" t="str">
            <v xml:space="preserve">PINO GUIA RETO, EM LATAO, CHAPA COM 3 MM DE ESPESSURA E GUIA COM ROLETE DE 9 MM                                                                                                                                                                                                                                                                                                                                                                                                                           </v>
          </cell>
          <cell r="C3565" t="str">
            <v xml:space="preserve">UN    </v>
          </cell>
          <cell r="D3565">
            <v>9.66</v>
          </cell>
        </row>
        <row r="3566">
          <cell r="A3566">
            <v>444</v>
          </cell>
          <cell r="B3566" t="str">
            <v xml:space="preserve">PINO ROSCA EXTERNA, EM ACO GALVANIZADO, PARA ISOLADOR DE 15KV, DIAMETRO 25 MM, COMPRIMENTO *290* MM                                                                                                                                                                                                                                                                                                                                                                                                       </v>
          </cell>
          <cell r="C3566" t="str">
            <v xml:space="preserve">UN    </v>
          </cell>
          <cell r="D3566">
            <v>34.380000000000003</v>
          </cell>
        </row>
        <row r="3567">
          <cell r="A3567">
            <v>445</v>
          </cell>
          <cell r="B3567" t="str">
            <v xml:space="preserve">PINO ROSCA EXTERNA, EM ACO GALVANIZADO, PARA ISOLADOR DE 25KV, DIAMETRO 35MM, COMPRIMENTO *320* MM                                                                                                                                                                                                                                                                                                                                                                                                        </v>
          </cell>
          <cell r="C3567" t="str">
            <v xml:space="preserve">UN    </v>
          </cell>
          <cell r="D3567">
            <v>47.06</v>
          </cell>
        </row>
        <row r="3568">
          <cell r="A3568">
            <v>4783</v>
          </cell>
          <cell r="B3568" t="str">
            <v xml:space="preserve">PINTOR (HORISTA)                                                                                                                                                                                                                                                                                                                                                                                                                                                                                          </v>
          </cell>
          <cell r="C3568" t="str">
            <v xml:space="preserve">H     </v>
          </cell>
          <cell r="D3568">
            <v>17.22</v>
          </cell>
        </row>
        <row r="3569">
          <cell r="A3569">
            <v>41079</v>
          </cell>
          <cell r="B3569" t="str">
            <v xml:space="preserve">PINTOR (MENSALISTA)                                                                                                                                                                                                                                                                                                                                                                                                                                                                                       </v>
          </cell>
          <cell r="C3569" t="str">
            <v xml:space="preserve">MES   </v>
          </cell>
          <cell r="D3569">
            <v>3042.26</v>
          </cell>
        </row>
        <row r="3570">
          <cell r="A3570">
            <v>12874</v>
          </cell>
          <cell r="B3570" t="str">
            <v xml:space="preserve">PINTOR DE LETREIROS (HORISTA)                                                                                                                                                                                                                                                                                                                                                                                                                                                                             </v>
          </cell>
          <cell r="C3570" t="str">
            <v xml:space="preserve">H     </v>
          </cell>
          <cell r="D3570">
            <v>16.7</v>
          </cell>
        </row>
        <row r="3571">
          <cell r="A3571">
            <v>41082</v>
          </cell>
          <cell r="B3571" t="str">
            <v xml:space="preserve">PINTOR DE LETREIROS (MENSALISTA)                                                                                                                                                                                                                                                                                                                                                                                                                                                                          </v>
          </cell>
          <cell r="C3571" t="str">
            <v xml:space="preserve">MES   </v>
          </cell>
          <cell r="D3571">
            <v>2954.24</v>
          </cell>
        </row>
        <row r="3572">
          <cell r="A3572">
            <v>4785</v>
          </cell>
          <cell r="B3572" t="str">
            <v xml:space="preserve">PINTOR PARA TINTA EPOXI (HORISTA)                                                                                                                                                                                                                                                                                                                                                                                                                                                                         </v>
          </cell>
          <cell r="C3572" t="str">
            <v xml:space="preserve">H     </v>
          </cell>
          <cell r="D3572">
            <v>17.22</v>
          </cell>
        </row>
        <row r="3573">
          <cell r="A3573">
            <v>41081</v>
          </cell>
          <cell r="B3573" t="str">
            <v xml:space="preserve">PINTOR PARA TINTA EPOXI (MENSALISTA)                                                                                                                                                                                                                                                                                                                                                                                                                                                                      </v>
          </cell>
          <cell r="C3573" t="str">
            <v xml:space="preserve">MES   </v>
          </cell>
          <cell r="D3573">
            <v>3042.26</v>
          </cell>
        </row>
        <row r="3574">
          <cell r="A3574">
            <v>4801</v>
          </cell>
          <cell r="B3574" t="str">
            <v xml:space="preserve">PISO DE BORRACHA CANELADO EM PLACAS 50 X 50 CM, E = *3,5* MM, PARA COLA                                                                                                                                                                                                                                                                                                                                                                                                                                   </v>
          </cell>
          <cell r="C3574" t="str">
            <v xml:space="preserve">M2    </v>
          </cell>
          <cell r="D3574">
            <v>101.26</v>
          </cell>
        </row>
        <row r="3575">
          <cell r="A3575">
            <v>4794</v>
          </cell>
          <cell r="B3575" t="str">
            <v xml:space="preserve">PISO DE BORRACHA ESPORTIVO EM PLACAS 50 X 50 CM, E = 15 MM, PARA ARGAMASSA, PRETO                                                                                                                                                                                                                                                                                                                                                                                                                         </v>
          </cell>
          <cell r="C3575" t="str">
            <v xml:space="preserve">M2    </v>
          </cell>
          <cell r="D3575">
            <v>461.2</v>
          </cell>
        </row>
        <row r="3576">
          <cell r="A3576">
            <v>4796</v>
          </cell>
          <cell r="B3576" t="str">
            <v xml:space="preserve">PISO DE BORRACHA FRISADO OU PASTILHADO, PRETO, EM PLACAS 50 X 50 CM, E = 7 MM, PARA ARGAMASSA                                                                                                                                                                                                                                                                                                                                                                                                             </v>
          </cell>
          <cell r="C3576" t="str">
            <v xml:space="preserve">M2    </v>
          </cell>
          <cell r="D3576">
            <v>280.13</v>
          </cell>
        </row>
        <row r="3577">
          <cell r="A3577">
            <v>4800</v>
          </cell>
          <cell r="B3577" t="str">
            <v xml:space="preserve">PISO DE BORRACHA PASTILHADO EM PLACAS 50 X 50 CM, E = *3,5* MM, PARA COLA, PRETO                                                                                                                                                                                                                                                                                                                                                                                                                          </v>
          </cell>
          <cell r="C3577" t="str">
            <v xml:space="preserve">M2    </v>
          </cell>
          <cell r="D3577">
            <v>77.03</v>
          </cell>
        </row>
        <row r="3578">
          <cell r="A3578">
            <v>4795</v>
          </cell>
          <cell r="B3578" t="str">
            <v xml:space="preserve">PISO DE BORRACHA PASTILHADO EM PLACAS 50 X 50 CM, E = 15 MM, PARA ARGAMASSA, PRETO                                                                                                                                                                                                                                                                                                                                                                                                                        </v>
          </cell>
          <cell r="C3578" t="str">
            <v xml:space="preserve">M2    </v>
          </cell>
          <cell r="D3578">
            <v>448.95</v>
          </cell>
        </row>
        <row r="3579">
          <cell r="A3579">
            <v>39694</v>
          </cell>
          <cell r="B3579" t="str">
            <v xml:space="preserve">PISO ELEVADO COM 2 PLACAS DE ACO COM ENCHIMENTO DE CONCRETO CELULAR, INCLUSO BASE/HASTE/CRUZETAS, 60 X 60 CM, H = *28* CM, RESISTENCIA CARGA CONCENTRADA 496 KG (COM COLOCACAO)                                                                                                                                                                                                                                                                                                                           </v>
          </cell>
          <cell r="C3579" t="str">
            <v xml:space="preserve">M2    </v>
          </cell>
          <cell r="D3579">
            <v>507.32</v>
          </cell>
        </row>
        <row r="3580">
          <cell r="A3580">
            <v>1292</v>
          </cell>
          <cell r="B3580" t="str">
            <v xml:space="preserve">PISO EM CERAMICA ESMALTADA EXTRA, PEI MAIOR OU IGUAL A 4, FORMATO MAIOR QUE 2025 CM2                                                                                                                                                                                                                                                                                                                                                                                                                      </v>
          </cell>
          <cell r="C3580" t="str">
            <v xml:space="preserve">M2    </v>
          </cell>
          <cell r="D3580">
            <v>70.12</v>
          </cell>
        </row>
        <row r="3581">
          <cell r="A3581">
            <v>1287</v>
          </cell>
          <cell r="B3581" t="str">
            <v xml:space="preserve">PISO EM CERAMICA ESMALTADA EXTRA, PEI MAIOR OU IGUAL A 4, FORMATO MENOR OU IGUAL A 2025 CM2                                                                                                                                                                                                                                                                                                                                                                                                               </v>
          </cell>
          <cell r="C3581" t="str">
            <v xml:space="preserve">M2    </v>
          </cell>
          <cell r="D3581">
            <v>34.4</v>
          </cell>
        </row>
        <row r="3582">
          <cell r="A3582">
            <v>1297</v>
          </cell>
          <cell r="B3582" t="str">
            <v xml:space="preserve">PISO EM CERAMICA ESMALTADA, COMERCIAL (PADRAO POPULAR), PEI MAIOR OU IGUAL A 3, FORMATO MENOR OU IGUAL A  2025 CM2                                                                                                                                                                                                                                                                                                                                                                                        </v>
          </cell>
          <cell r="C3582" t="str">
            <v xml:space="preserve">M2    </v>
          </cell>
          <cell r="D3582">
            <v>28.53</v>
          </cell>
        </row>
        <row r="3583">
          <cell r="A3583">
            <v>4786</v>
          </cell>
          <cell r="B3583" t="str">
            <v xml:space="preserve">PISO EM GRANILITE, MARMORITE OU GRANITINA, AGREGADO COR PRETO, CINZA, PALHA OU BRANCO, E=  *8* MM (INCLUSO EXECUCAO)                                                                                                                                                                                                                                                                                                                                                                                      </v>
          </cell>
          <cell r="C3583" t="str">
            <v xml:space="preserve">M2    </v>
          </cell>
          <cell r="D3583">
            <v>87</v>
          </cell>
        </row>
        <row r="3584">
          <cell r="A3584">
            <v>10840</v>
          </cell>
          <cell r="B3584" t="str">
            <v xml:space="preserve">PISO EM GRANITO, POLIDO, TIPO AMENDOA/ AMARELO CAPRI/ AMARELO DOURADO CARIOCA OU OUTROS EQUIVALENTES DA REGIAO, FORMATO MENOR OU IGUAL A 3025 CM2, E=  *2* CM                                                                                                                                                                                                                                                                                                                                             </v>
          </cell>
          <cell r="C3584" t="str">
            <v xml:space="preserve">M2    </v>
          </cell>
          <cell r="D3584">
            <v>385</v>
          </cell>
        </row>
        <row r="3585">
          <cell r="A3585">
            <v>10841</v>
          </cell>
          <cell r="B3585" t="str">
            <v xml:space="preserve">PISO EM GRANITO, POLIDO, TIPO ANDORINHA/ QUARTZ/ CASTELO/ CORUMBA OU OUTROS EQUIVALENTES DA REGIAO, FORMATO MENOR OU IGUAL A 3025 CM2, E=  *2* CM                                                                                                                                                                                                                                                                                                                                                         </v>
          </cell>
          <cell r="C3585" t="str">
            <v xml:space="preserve">M2    </v>
          </cell>
          <cell r="D3585">
            <v>290.56</v>
          </cell>
        </row>
        <row r="3586">
          <cell r="A3586">
            <v>44540</v>
          </cell>
          <cell r="B3586" t="str">
            <v xml:space="preserve">PISO EM GRANITO, POLIDO, TIPO MARFIM, DALLAS, CARAVELAS OU OUTROS EQUIVALENTES DA REGIAO, FORMATO MENOR OU IGUAL A 3025 CM2, E=  *2*CM                                                                                                                                                                                                                                                                                                                                                                    </v>
          </cell>
          <cell r="C3586" t="str">
            <v xml:space="preserve">M2    </v>
          </cell>
          <cell r="D3586">
            <v>371.27</v>
          </cell>
        </row>
        <row r="3587">
          <cell r="A3587">
            <v>10842</v>
          </cell>
          <cell r="B3587" t="str">
            <v xml:space="preserve">PISO EM GRANITO, POLIDO, TIPO PRETO SAO GABRIEL/ TIJUCA OU OUTROS EQUIVALENTES DA REGIAO, FORMATO MENOR OU IGUAL A 3025 CM2, E=  *2* CM                                                                                                                                                                                                                                                                                                                                                                   </v>
          </cell>
          <cell r="C3587" t="str">
            <v xml:space="preserve">M2    </v>
          </cell>
          <cell r="D3587">
            <v>419.7</v>
          </cell>
        </row>
        <row r="3588">
          <cell r="A3588">
            <v>21108</v>
          </cell>
          <cell r="B3588" t="str">
            <v xml:space="preserve">PISO EM PORCELANATO RETIFICADO EXTRA, FORMATO MENOR OU IGUAL A 2025 CM2                                                                                                                                                                                                                                                                                                                                                                                                                                   </v>
          </cell>
          <cell r="C3588" t="str">
            <v xml:space="preserve">M2    </v>
          </cell>
          <cell r="D3588">
            <v>93.46</v>
          </cell>
        </row>
        <row r="3589">
          <cell r="A3589">
            <v>38180</v>
          </cell>
          <cell r="B3589" t="str">
            <v xml:space="preserve">PISO EM REGUA VINILICA SEMIFLEXIVEL, ENCAIXE CLICADO, E = 4 MM (SEM COLOCACAO)                                                                                                                                                                                                                                                                                                                                                                                                                            </v>
          </cell>
          <cell r="C3589" t="str">
            <v xml:space="preserve">M2    </v>
          </cell>
          <cell r="D3589">
            <v>225.53</v>
          </cell>
        </row>
        <row r="3590">
          <cell r="A3590">
            <v>40648</v>
          </cell>
          <cell r="B3590" t="str">
            <v xml:space="preserve">PISO EPOXI AUTONIVELANTE, ESPESSURA *4* MM (INCLUSO EXECUCAO)                                                                                                                                                                                                                                                                                                                                                                                                                                             </v>
          </cell>
          <cell r="C3590" t="str">
            <v xml:space="preserve">M2    </v>
          </cell>
          <cell r="D3590">
            <v>167.04</v>
          </cell>
        </row>
        <row r="3591">
          <cell r="A3591">
            <v>40649</v>
          </cell>
          <cell r="B3591" t="str">
            <v xml:space="preserve">PISO EPOXI MULTILAYER, ESPESSURA *2* MM (INCLUSO EXECUCAO)                                                                                                                                                                                                                                                                                                                                                                                                                                                </v>
          </cell>
          <cell r="C3591" t="str">
            <v xml:space="preserve">M2    </v>
          </cell>
          <cell r="D3591">
            <v>97.3</v>
          </cell>
        </row>
        <row r="3592">
          <cell r="A3592">
            <v>40650</v>
          </cell>
          <cell r="B3592" t="str">
            <v xml:space="preserve">PISO FULGET (GRANITO LAVADO) EM PLACAS DE *40 X 40* CM, E = 2,0 CM (SEM COLOCACAO)                                                                                                                                                                                                                                                                                                                                                                                                                        </v>
          </cell>
          <cell r="C3592" t="str">
            <v xml:space="preserve">M2    </v>
          </cell>
          <cell r="D3592">
            <v>125.28</v>
          </cell>
        </row>
        <row r="3593">
          <cell r="A3593">
            <v>40651</v>
          </cell>
          <cell r="B3593" t="str">
            <v xml:space="preserve">PISO FULGET (GRANITO LAVADO) EM PLACAS DE *75 X 75* CM, E = 2,0 CM (SEM COLOCACAO)                                                                                                                                                                                                                                                                                                                                                                                                                        </v>
          </cell>
          <cell r="C3593" t="str">
            <v xml:space="preserve">M2    </v>
          </cell>
          <cell r="D3593">
            <v>231.07</v>
          </cell>
        </row>
        <row r="3594">
          <cell r="A3594">
            <v>40652</v>
          </cell>
          <cell r="B3594" t="str">
            <v xml:space="preserve">PISO FULGET (GRANITO LAVADO) MOLDADO IN LOCO (INCLUSO EXECUCAO)                                                                                                                                                                                                                                                                                                                                                                                                                                           </v>
          </cell>
          <cell r="C3594" t="str">
            <v xml:space="preserve">M2    </v>
          </cell>
          <cell r="D3594">
            <v>123.88</v>
          </cell>
        </row>
        <row r="3595">
          <cell r="A3595">
            <v>40647</v>
          </cell>
          <cell r="B3595" t="str">
            <v xml:space="preserve">PISO INDUSTRIAL EM CONCRETO ARMADO DE ACABAMENTO POLIDO, ESPESSURA 12 CM (CIMENTO QUEIMADO) (INCLUSO EXECUCAO)                                                                                                                                                                                                                                                                                                                                                                                            </v>
          </cell>
          <cell r="C3595" t="str">
            <v xml:space="preserve">M2    </v>
          </cell>
          <cell r="D3595">
            <v>136.41</v>
          </cell>
        </row>
        <row r="3596">
          <cell r="A3596">
            <v>40653</v>
          </cell>
          <cell r="B3596" t="str">
            <v xml:space="preserve">PISO KORODUR (INCLUSO EXECUCAO)                                                                                                                                                                                                                                                                                                                                                                                                                                                                           </v>
          </cell>
          <cell r="C3596" t="str">
            <v xml:space="preserve">M2    </v>
          </cell>
          <cell r="D3596">
            <v>104.4</v>
          </cell>
        </row>
        <row r="3597">
          <cell r="A3597">
            <v>36178</v>
          </cell>
          <cell r="B3597" t="str">
            <v xml:space="preserve">PISO PODOTATIL DE CONCRETO - DIRECIONAL E ALERTA, *40 X 40 X 2,5* CM                                                                                                                                                                                                                                                                                                                                                                                                                                      </v>
          </cell>
          <cell r="C3597" t="str">
            <v xml:space="preserve">UN    </v>
          </cell>
          <cell r="D3597">
            <v>16.399999999999999</v>
          </cell>
        </row>
        <row r="3598">
          <cell r="A3598">
            <v>38195</v>
          </cell>
          <cell r="B3598" t="str">
            <v xml:space="preserve">PISO PORCELANATO, BORDA RETA, EXTRA, FORMATO MAIOR QUE 2025 CM2                                                                                                                                                                                                                                                                                                                                                                                                                                           </v>
          </cell>
          <cell r="C3598" t="str">
            <v xml:space="preserve">M2    </v>
          </cell>
          <cell r="D3598">
            <v>110.38</v>
          </cell>
        </row>
        <row r="3599">
          <cell r="A3599">
            <v>38181</v>
          </cell>
          <cell r="B3599" t="str">
            <v xml:space="preserve">PISO TATIL ALERTA OU DIRECIONAL, DE BORRACHA, COLORIDO, 25 X 25 CM, E = 5 MM, PARA COLA                                                                                                                                                                                                                                                                                                                                                                                                                   </v>
          </cell>
          <cell r="C3599" t="str">
            <v xml:space="preserve">M2    </v>
          </cell>
          <cell r="D3599">
            <v>307.89</v>
          </cell>
        </row>
        <row r="3600">
          <cell r="A3600">
            <v>38182</v>
          </cell>
          <cell r="B3600" t="str">
            <v xml:space="preserve">PISO TATIL DE ALERTA OU DIRECIONAL DE BORRACHA, PRETO, 25 X 25 CM, E = 5 MM, PARA COLA                                                                                                                                                                                                                                                                                                                                                                                                                    </v>
          </cell>
          <cell r="C3600" t="str">
            <v xml:space="preserve">M2    </v>
          </cell>
          <cell r="D3600">
            <v>293.27999999999997</v>
          </cell>
        </row>
        <row r="3601">
          <cell r="A3601">
            <v>38186</v>
          </cell>
          <cell r="B3601" t="str">
            <v xml:space="preserve">PISO TATIL DE ALERTA OU DIRECIONAL, DE BORRACHA, COLORIDO, 25 X 25 CM, E = 12 MM, PARA ARGAMASSA                                                                                                                                                                                                                                                                                                                                                                                                          </v>
          </cell>
          <cell r="C3601" t="str">
            <v xml:space="preserve">M2    </v>
          </cell>
          <cell r="D3601">
            <v>762.33</v>
          </cell>
        </row>
        <row r="3602">
          <cell r="A3602">
            <v>38185</v>
          </cell>
          <cell r="B3602" t="str">
            <v xml:space="preserve">PISO TATIL DE ALERTA OU DIRECIONAL, DE BORRACHA, PRETO, 25 X 25 CM, E = 12 MM, PARA ARGAMASSA                                                                                                                                                                                                                                                                                                                                                                                                             </v>
          </cell>
          <cell r="C3602" t="str">
            <v xml:space="preserve">M2    </v>
          </cell>
          <cell r="D3602">
            <v>678.74</v>
          </cell>
        </row>
        <row r="3603">
          <cell r="A3603">
            <v>40654</v>
          </cell>
          <cell r="B3603" t="str">
            <v xml:space="preserve">PISO URETANO, VERSAO REVESTIMENTO AUTONIVELANTE, ESPESSURA VARIÁVEL DE 3 A 4 MM (INCLUSO EXECUCAO)                                                                                                                                                                                                                                                                                                                                                                                                        </v>
          </cell>
          <cell r="C3603" t="str">
            <v xml:space="preserve">M2    </v>
          </cell>
          <cell r="D3603">
            <v>162.16</v>
          </cell>
        </row>
        <row r="3604">
          <cell r="A3604">
            <v>44541</v>
          </cell>
          <cell r="B3604" t="str">
            <v xml:space="preserve">PISO/ REVESTIMENTO EM GRANITO, POLIDO, TIPO ANDORINHA/ QUARTZ/ CASTELO/ CORUMBA OU OUTROS EQUIVALENTES DA REGIAO, FORMATO MAIOR OU IGUAL A 3025 CM2, E = *2*CM                                                                                                                                                                                                                                                                                                                                            </v>
          </cell>
          <cell r="C3604" t="str">
            <v xml:space="preserve">M2    </v>
          </cell>
          <cell r="D3604">
            <v>306.7</v>
          </cell>
        </row>
        <row r="3605">
          <cell r="A3605">
            <v>4822</v>
          </cell>
          <cell r="B3605" t="str">
            <v xml:space="preserve">PISO/ REVESTIMENTO EM MARMORE, POLIDO, BRANCO COMUM, FORMATO MAIOR OU IGUAL A 3025 CM2, E = *2* CM                                                                                                                                                                                                                                                                                                                                                                                                        </v>
          </cell>
          <cell r="C3605" t="str">
            <v xml:space="preserve">M2    </v>
          </cell>
          <cell r="D3605">
            <v>396.41</v>
          </cell>
        </row>
        <row r="3606">
          <cell r="A3606">
            <v>4818</v>
          </cell>
          <cell r="B3606" t="str">
            <v xml:space="preserve">PISO/ REVESTIMENTO EM MARMORE, POLIDO, BRANCO COMUM, FORMATO MENOR OU IGUAL A 3025 CM2, E = *2* CM                                                                                                                                                                                                                                                                                                                                                                                                        </v>
          </cell>
          <cell r="C3606" t="str">
            <v xml:space="preserve">M2    </v>
          </cell>
          <cell r="D3606">
            <v>407.46</v>
          </cell>
        </row>
        <row r="3607">
          <cell r="A3607">
            <v>39567</v>
          </cell>
          <cell r="B3607" t="str">
            <v xml:space="preserve">PLACA / CHAPA DE GESSO ACARTONADO, ACABAMENTO VINILICO LISO EM UMA DAS FACES, COR BRANCA, BORDA QUADRADA, E = 9,5 MM, *625 X 1250* MM (L X C), PARA FORRO REMOVIVEL                                                                                                                                                                                                                                                                                                                                       </v>
          </cell>
          <cell r="C3607" t="str">
            <v xml:space="preserve">M2    </v>
          </cell>
          <cell r="D3607">
            <v>52.87</v>
          </cell>
        </row>
        <row r="3608">
          <cell r="A3608">
            <v>39566</v>
          </cell>
          <cell r="B3608" t="str">
            <v xml:space="preserve">PLACA / CHAPA DE GESSO ACARTONADO, ACABAMENTO VINILICO LISO EM UMA DAS FACES, COR BRANCA, BORDA QUADRADA, E = 9,5 MM, *625 X 625* MM (L X C), PARA FORRO REMOVIVEL                                                                                                                                                                                                                                                                                                                                        </v>
          </cell>
          <cell r="C3608" t="str">
            <v xml:space="preserve">M2    </v>
          </cell>
          <cell r="D3608">
            <v>55.96</v>
          </cell>
        </row>
        <row r="3609">
          <cell r="A3609">
            <v>39416</v>
          </cell>
          <cell r="B3609" t="str">
            <v xml:space="preserve">PLACA / CHAPA DE GESSO ACARTONADO, RESISTENTE A UMIDADE (RU), COR VERDE, E = 12,5 MM, 1200 X 1800 MM (L X C)                                                                                                                                                                                                                                                                                                                                                                                              </v>
          </cell>
          <cell r="C3609" t="str">
            <v xml:space="preserve">M2    </v>
          </cell>
          <cell r="D3609">
            <v>34.11</v>
          </cell>
        </row>
        <row r="3610">
          <cell r="A3610">
            <v>39417</v>
          </cell>
          <cell r="B3610" t="str">
            <v xml:space="preserve">PLACA / CHAPA DE GESSO ACARTONADO, RESISTENTE A UMIDADE (RU), COR VERDE, E = 12,5 MM, 1200 X 2400 MM (L X C)                                                                                                                                                                                                                                                                                                                                                                                              </v>
          </cell>
          <cell r="C3610" t="str">
            <v xml:space="preserve">M2    </v>
          </cell>
          <cell r="D3610">
            <v>33.270000000000003</v>
          </cell>
        </row>
        <row r="3611">
          <cell r="A3611">
            <v>43742</v>
          </cell>
          <cell r="B3611" t="str">
            <v xml:space="preserve">PLACA / CHAPA DE GESSO ACARTONADO, RESISTENTE A UMIDADE (RU), COR VERDE, E = 15 MM, 1200 X 2400 MM (L X C)                                                                                                                                                                                                                                                                                                                                                                                                </v>
          </cell>
          <cell r="C3611" t="str">
            <v xml:space="preserve">M2    </v>
          </cell>
          <cell r="D3611">
            <v>35.880000000000003</v>
          </cell>
        </row>
        <row r="3612">
          <cell r="A3612">
            <v>39414</v>
          </cell>
          <cell r="B3612" t="str">
            <v xml:space="preserve">PLACA / CHAPA DE GESSO ACARTONADO, RESISTENTE AO FOGO (RF), COR ROSA, E = 12,5 MM, 1200 X 1800 MM (L X C)                                                                                                                                                                                                                                                                                                                                                                                                 </v>
          </cell>
          <cell r="C3612" t="str">
            <v xml:space="preserve">M2    </v>
          </cell>
          <cell r="D3612">
            <v>32.299999999999997</v>
          </cell>
        </row>
        <row r="3613">
          <cell r="A3613">
            <v>39415</v>
          </cell>
          <cell r="B3613" t="str">
            <v xml:space="preserve">PLACA / CHAPA DE GESSO ACARTONADO, RESISTENTE AO FOGO (RF), COR ROSA, E = 12,5 MM, 1200 X 2400 MM (L X C)                                                                                                                                                                                                                                                                                                                                                                                                 </v>
          </cell>
          <cell r="C3613" t="str">
            <v xml:space="preserve">M2    </v>
          </cell>
          <cell r="D3613">
            <v>27.84</v>
          </cell>
        </row>
        <row r="3614">
          <cell r="A3614">
            <v>43740</v>
          </cell>
          <cell r="B3614" t="str">
            <v xml:space="preserve">PLACA / CHAPA DE GESSO ACARTONADO, RESISTENTE AO FOGO (RF), COR ROSA, E = 15 MM, 1200 X 2400 MM (L X C)                                                                                                                                                                                                                                                                                                                                                                                                   </v>
          </cell>
          <cell r="C3614" t="str">
            <v xml:space="preserve">M2    </v>
          </cell>
          <cell r="D3614">
            <v>34</v>
          </cell>
        </row>
        <row r="3615">
          <cell r="A3615">
            <v>39412</v>
          </cell>
          <cell r="B3615" t="str">
            <v xml:space="preserve">PLACA / CHAPA DE GESSO ACARTONADO, STANDARD (ST), COR BRANCA, E = 12,5 MM, 1200 X 1800 MM (L X C)                                                                                                                                                                                                                                                                                                                                                                                                         </v>
          </cell>
          <cell r="C3615" t="str">
            <v xml:space="preserve">M2    </v>
          </cell>
          <cell r="D3615">
            <v>23.32</v>
          </cell>
        </row>
        <row r="3616">
          <cell r="A3616">
            <v>39413</v>
          </cell>
          <cell r="B3616" t="str">
            <v xml:space="preserve">PLACA / CHAPA DE GESSO ACARTONADO, STANDARD (ST), COR BRANCA, E = 12,5 MM, 1200 X 2400 MM (L X C)                                                                                                                                                                                                                                                                                                                                                                                                         </v>
          </cell>
          <cell r="C3616" t="str">
            <v xml:space="preserve">M2    </v>
          </cell>
          <cell r="D3616">
            <v>25.22</v>
          </cell>
        </row>
        <row r="3617">
          <cell r="A3617">
            <v>43741</v>
          </cell>
          <cell r="B3617" t="str">
            <v xml:space="preserve">PLACA / CHAPA DE GESSO ACARTONADO, STANDARD (ST), COR BRANCA, E = 15 MM, 1200 X 2400 MM (L X C)                                                                                                                                                                                                                                                                                                                                                                                                           </v>
          </cell>
          <cell r="C3617" t="str">
            <v xml:space="preserve">M2    </v>
          </cell>
          <cell r="D3617">
            <v>26.88</v>
          </cell>
        </row>
        <row r="3618">
          <cell r="A3618">
            <v>11062</v>
          </cell>
          <cell r="B3618" t="str">
            <v xml:space="preserve">PLACA CIMENTICIA LISA E = 10 MM, DE 1,20 X *2,50* M (SEM AMIANTO)                                                                                                                                                                                                                                                                                                                                                                                                                                         </v>
          </cell>
          <cell r="C3618" t="str">
            <v xml:space="preserve">M2    </v>
          </cell>
          <cell r="D3618">
            <v>49.25</v>
          </cell>
        </row>
        <row r="3619">
          <cell r="A3619">
            <v>11063</v>
          </cell>
          <cell r="B3619" t="str">
            <v xml:space="preserve">PLACA CIMENTICIA LISA E = 6 MM, DE 1,20 X *2,50* M (SEM AMIANTO)                                                                                                                                                                                                                                                                                                                                                                                                                                          </v>
          </cell>
          <cell r="C3619" t="str">
            <v xml:space="preserve">M2    </v>
          </cell>
          <cell r="D3619">
            <v>30.14</v>
          </cell>
        </row>
        <row r="3620">
          <cell r="A3620">
            <v>13521</v>
          </cell>
          <cell r="B3620" t="str">
            <v xml:space="preserve">PLACA DE ACO ESMALTADA PARA  IDENTIFICACAO DE RUA, *45 CM X 20* CM                                                                                                                                                                                                                                                                                                                                                                                                                                        </v>
          </cell>
          <cell r="C3620" t="str">
            <v xml:space="preserve">UN    </v>
          </cell>
          <cell r="D3620">
            <v>103.95</v>
          </cell>
        </row>
        <row r="3621">
          <cell r="A3621">
            <v>10851</v>
          </cell>
          <cell r="B3621" t="str">
            <v xml:space="preserve">PLACA DE ACRILICO TRANSPARENTE ADESIVADA PARA SINALIZACAO DE PORTAS, BORDA POLIDA, DE *25 X 8*, E = 6 MM (NAO INCLUI ACESSORIOS PARA FIXACAO)                                                                                                                                                                                                                                                                                                                                                             </v>
          </cell>
          <cell r="C3621" t="str">
            <v xml:space="preserve">UN    </v>
          </cell>
          <cell r="D3621">
            <v>76.66</v>
          </cell>
        </row>
        <row r="3622">
          <cell r="A3622">
            <v>39515</v>
          </cell>
          <cell r="B3622" t="str">
            <v xml:space="preserve">PLACA DE FIBRA MINERAL PARA FORRO, DE 1250 X 625 MM, E = 15 MM, BORDA RETA, COM PINTURA ANTIMOFO (NAO INCLUI PERFIS)                                                                                                                                                                                                                                                                                                                                                                                      </v>
          </cell>
          <cell r="C3622" t="str">
            <v xml:space="preserve">UN    </v>
          </cell>
          <cell r="D3622">
            <v>62.72</v>
          </cell>
        </row>
        <row r="3623">
          <cell r="A3623">
            <v>39516</v>
          </cell>
          <cell r="B3623" t="str">
            <v xml:space="preserve">PLACA DE FIBRA MINERAL PARA FORRO, DE 625 X 625 MM, E = 15 MM, BORDA REBAIXADA PARA PERFIL 24 MM, COM PINTURA ANTIMOFO (NAO INCLUI PERFIS)                                                                                                                                                                                                                                                                                                                                                                </v>
          </cell>
          <cell r="C3623" t="str">
            <v xml:space="preserve">UN    </v>
          </cell>
          <cell r="D3623">
            <v>52.88</v>
          </cell>
        </row>
        <row r="3624">
          <cell r="A3624">
            <v>39514</v>
          </cell>
          <cell r="B3624" t="str">
            <v xml:space="preserve">PLACA DE FIBRA MINERAL PARA FORRO, DE 625 X 625 MM, E = 15 MM, BORDA RETA, COM PINTURA ANTIMOFO (NAO INCLUI PERFIS)                                                                                                                                                                                                                                                                                                                                                                                       </v>
          </cell>
          <cell r="C3624" t="str">
            <v xml:space="preserve">UN    </v>
          </cell>
          <cell r="D3624">
            <v>32.9</v>
          </cell>
        </row>
        <row r="3625">
          <cell r="A3625">
            <v>4812</v>
          </cell>
          <cell r="B3625" t="str">
            <v xml:space="preserve">PLACA DE GESSO PARA FORRO, *60 X 60* CM, ESPESSURA DE 12 MM (SEM COLOCACAO)                                                                                                                                                                                                                                                                                                                                                                                                                               </v>
          </cell>
          <cell r="C3625" t="str">
            <v xml:space="preserve">M2    </v>
          </cell>
          <cell r="D3625">
            <v>13.99</v>
          </cell>
        </row>
        <row r="3626">
          <cell r="A3626">
            <v>10849</v>
          </cell>
          <cell r="B3626" t="str">
            <v xml:space="preserve">PLACA DE INAUGURACAO EM BRONZE *35X 50*CM                                                                                                                                                                                                                                                                                                                                                                                                                                                                 </v>
          </cell>
          <cell r="C3626" t="str">
            <v xml:space="preserve">UN    </v>
          </cell>
          <cell r="D3626">
            <v>1512.01</v>
          </cell>
        </row>
        <row r="3627">
          <cell r="A3627">
            <v>10848</v>
          </cell>
          <cell r="B3627" t="str">
            <v xml:space="preserve">PLACA DE INAUGURACAO METALICA, *40* CM X *60* CM                                                                                                                                                                                                                                                                                                                                                                                                                                                          </v>
          </cell>
          <cell r="C3627" t="str">
            <v xml:space="preserve">UN    </v>
          </cell>
          <cell r="D3627">
            <v>949.73</v>
          </cell>
        </row>
        <row r="3628">
          <cell r="A3628">
            <v>4813</v>
          </cell>
          <cell r="B3628" t="str">
            <v xml:space="preserve">PLACA DE OBRA (PARA CONSTRUCAO CIVIL) EM CHAPA GALVANIZADA *N. 22*, ADESIVADA, DE *2,4 X 1,2* M (SEM POSTES PARA FIXACAO)                                                                                                                                                                                                                                                                                                                                                                                 </v>
          </cell>
          <cell r="C3628" t="str">
            <v xml:space="preserve">M2    </v>
          </cell>
          <cell r="D3628">
            <v>315</v>
          </cell>
        </row>
        <row r="3629">
          <cell r="A3629">
            <v>37560</v>
          </cell>
          <cell r="B3629" t="str">
            <v xml:space="preserve">PLACA DE SINALIZACAO DE SEGURANCA CONTRA INCENDIO - ALERTA, TRIANGULAR, BASE DE *30* CM, EM PVC *2* MM ANTI-CHAMAS (SIMBOLOS, CORES E PICTOGRAMAS CONFORME NBR 16820)                                                                                                                                                                                                                                                                                                                                     </v>
          </cell>
          <cell r="C3629" t="str">
            <v xml:space="preserve">UN    </v>
          </cell>
          <cell r="D3629">
            <v>44.09</v>
          </cell>
        </row>
        <row r="3630">
          <cell r="A3630">
            <v>37557</v>
          </cell>
          <cell r="B3630" t="str">
            <v xml:space="preserve">PLACA DE SINALIZACAO DE SEGURANCA CONTRA INCENDIO, FOTOLUMINESCENTE, QUADRADA, *14 X 14* CM, EM PVC *2* MM ANTI-CHAMAS (SIMBOLOS, CORES E PICTOGRAMAS CONFORME NBR 16820)                                                                                                                                                                                                                                                                                                                                 </v>
          </cell>
          <cell r="C3630" t="str">
            <v xml:space="preserve">UN    </v>
          </cell>
          <cell r="D3630">
            <v>13.39</v>
          </cell>
        </row>
        <row r="3631">
          <cell r="A3631">
            <v>37556</v>
          </cell>
          <cell r="B3631" t="str">
            <v xml:space="preserve">PLACA DE SINALIZACAO DE SEGURANCA CONTRA INCENDIO, FOTOLUMINESCENTE, QUADRADA, *20 X 20* CM, EM PVC *2* MM ANTI-CHAMAS (SIMBOLOS, CORES E PICTOGRAMAS CONFORME NBR 16820)                                                                                                                                                                                                                                                                                                                                 </v>
          </cell>
          <cell r="C3631" t="str">
            <v xml:space="preserve">UN    </v>
          </cell>
          <cell r="D3631">
            <v>25.91</v>
          </cell>
        </row>
        <row r="3632">
          <cell r="A3632">
            <v>37559</v>
          </cell>
          <cell r="B3632" t="str">
            <v xml:space="preserve">PLACA DE SINALIZACAO DE SEGURANCA CONTRA INCENDIO, FOTOLUMINESCENTE, RETANGULAR, *12 X 40* CM, EM PVC *2* MM ANTI-CHAMAS (SIMBOLOS, CORES E PICTOGRAMAS CONFORME NBR 16820)                                                                                                                                                                                                                                                                                                                               </v>
          </cell>
          <cell r="C3632" t="str">
            <v xml:space="preserve">UN    </v>
          </cell>
          <cell r="D3632">
            <v>31.78</v>
          </cell>
        </row>
        <row r="3633">
          <cell r="A3633">
            <v>37539</v>
          </cell>
          <cell r="B3633" t="str">
            <v xml:space="preserve">PLACA DE SINALIZACAO DE SEGURANCA CONTRA INCENDIO, FOTOLUMINESCENTE, RETANGULAR, *13 X 26* CM, EM PVC *2* MM ANTI-CHAMAS (SIMBOLOS, CORES E PICTOGRAMAS CONFORME NBR 16820)                                                                                                                                                                                                                                                                                                                               </v>
          </cell>
          <cell r="C3633" t="str">
            <v xml:space="preserve">UN    </v>
          </cell>
          <cell r="D3633">
            <v>22.4</v>
          </cell>
        </row>
        <row r="3634">
          <cell r="A3634">
            <v>37558</v>
          </cell>
          <cell r="B3634" t="str">
            <v xml:space="preserve">PLACA DE SINALIZACAO DE SEGURANCA CONTRA INCENDIO, FOTOLUMINESCENTE, RETANGULAR, *20 X 40* CM, EM PVC *2* MM ANTI-CHAMAS (SIMBOLOS, CORES E PICTOGRAMAS CONFORME NBR 16820)                                                                                                                                                                                                                                                                                                                               </v>
          </cell>
          <cell r="C3634" t="str">
            <v xml:space="preserve">UN    </v>
          </cell>
          <cell r="D3634">
            <v>41.76</v>
          </cell>
        </row>
        <row r="3635">
          <cell r="A3635">
            <v>34723</v>
          </cell>
          <cell r="B3635" t="str">
            <v xml:space="preserve">PLACA DE SINALIZACAO EM CHAPA DE ACO NUM 16 COM PINTURA REFLETIVA                                                                                                                                                                                                                                                                                                                                                                                                                                         </v>
          </cell>
          <cell r="C3635" t="str">
            <v xml:space="preserve">M2    </v>
          </cell>
          <cell r="D3635">
            <v>727.65</v>
          </cell>
        </row>
        <row r="3636">
          <cell r="A3636">
            <v>34721</v>
          </cell>
          <cell r="B3636" t="str">
            <v xml:space="preserve">PLACA DE SINALIZACAO EM CHAPA DE ALUMINIO COM PINTURA REFLETIVA, E = 2 MM                                                                                                                                                                                                                                                                                                                                                                                                                                 </v>
          </cell>
          <cell r="C3636" t="str">
            <v xml:space="preserve">M2    </v>
          </cell>
          <cell r="D3636">
            <v>907.2</v>
          </cell>
        </row>
        <row r="3637">
          <cell r="A3637">
            <v>4309</v>
          </cell>
          <cell r="B3637" t="str">
            <v xml:space="preserve">PLACA DE VENTILACAO PARA TELHA DE FIBROCIMENTO CANALETE 49 KALHETA                                                                                                                                                                                                                                                                                                                                                                                                                                        </v>
          </cell>
          <cell r="C3637" t="str">
            <v xml:space="preserve">UN    </v>
          </cell>
          <cell r="D3637">
            <v>7.5</v>
          </cell>
        </row>
        <row r="3638">
          <cell r="A3638">
            <v>4307</v>
          </cell>
          <cell r="B3638" t="str">
            <v xml:space="preserve">PLACA DE VENTILACAO PARA TELHA DE FIBROCIMENTO, CANALETE 90 OU KALHETAO                                                                                                                                                                                                                                                                                                                                                                                                                                   </v>
          </cell>
          <cell r="C3638" t="str">
            <v xml:space="preserve">UN    </v>
          </cell>
          <cell r="D3638">
            <v>12.83</v>
          </cell>
        </row>
        <row r="3639">
          <cell r="A3639">
            <v>10850</v>
          </cell>
          <cell r="B3639" t="str">
            <v xml:space="preserve">PLACA NUMERACAO RESIDENCIAL EM CHAPA GALVANIZADA ESMALTADA 12 X 18 CM                                                                                                                                                                                                                                                                                                                                                                                                                                     </v>
          </cell>
          <cell r="C3639" t="str">
            <v xml:space="preserve">UN    </v>
          </cell>
          <cell r="D3639">
            <v>47.25</v>
          </cell>
        </row>
        <row r="3640">
          <cell r="A3640">
            <v>42438</v>
          </cell>
          <cell r="B3640" t="str">
            <v xml:space="preserve">PLACA ORIENTATIVA SOBRE EXERCÍCIOS, 2,00M X 1,00M, EM TUBO DE ACO CARBONO, PINTURA NO PROCESSO ELETROSTATICO - PARA ACADEMIA AO AR LIVRE / ACADEMIA DA TERCEIRA IDADE - ATI                                                                                                                                                                                                                                                                                                                               </v>
          </cell>
          <cell r="C3640" t="str">
            <v xml:space="preserve">UN    </v>
          </cell>
          <cell r="D3640">
            <v>2053.0100000000002</v>
          </cell>
        </row>
        <row r="3641">
          <cell r="A3641">
            <v>4792</v>
          </cell>
          <cell r="B3641" t="str">
            <v xml:space="preserve">PLACA VINILICA SEMIFLEXIVEL PARA PISOS, E = 3,2 MM, 30 X 30 CM (SEM COLOCACAO)                                                                                                                                                                                                                                                                                                                                                                                                                            </v>
          </cell>
          <cell r="C3641" t="str">
            <v xml:space="preserve">M2    </v>
          </cell>
          <cell r="D3641">
            <v>216.5</v>
          </cell>
        </row>
        <row r="3642">
          <cell r="A3642">
            <v>4790</v>
          </cell>
          <cell r="B3642" t="str">
            <v xml:space="preserve">PLACA VINILICA SEMIFLEXIVEL PARA REVESTIMENTO DE PISOS E PAREDES, E = 2 MM (SEM COLOCACAO)                                                                                                                                                                                                                                                                                                                                                                                                                </v>
          </cell>
          <cell r="C3642" t="str">
            <v xml:space="preserve">M2    </v>
          </cell>
          <cell r="D3642">
            <v>130.16999999999999</v>
          </cell>
        </row>
        <row r="3643">
          <cell r="A3643">
            <v>40671</v>
          </cell>
          <cell r="B3643" t="str">
            <v xml:space="preserve">PLACA/PISO DE CONCRETO POROSO/ PAVIMENTO PERMEAVEL/BLOCO DRENANTE DE CONCRETO, 40 CM X 40 CM, E = 6 CM, COR NATURAL                                                                                                                                                                                                                                                                                                                                                                                       </v>
          </cell>
          <cell r="C3643" t="str">
            <v xml:space="preserve">M2    </v>
          </cell>
          <cell r="D3643">
            <v>107.68</v>
          </cell>
        </row>
        <row r="3644">
          <cell r="A3644">
            <v>7552</v>
          </cell>
          <cell r="B3644" t="str">
            <v xml:space="preserve">PLACA/TAMPA CEGA EM LATAO ESCOVADO PARA CONDULETE EM LIGA DE ALUMINIO 4 X 4"                                                                                                                                                                                                                                                                                                                                                                                                                              </v>
          </cell>
          <cell r="C3644" t="str">
            <v xml:space="preserve">UN    </v>
          </cell>
          <cell r="D3644">
            <v>29.17</v>
          </cell>
        </row>
        <row r="3645">
          <cell r="A3645">
            <v>4893</v>
          </cell>
          <cell r="B3645" t="str">
            <v xml:space="preserve">PLUG OU BUJAO DE FERRO GALVANIZADO, DE 1 1/2"                                                                                                                                                                                                                                                                                                                                                                                                                                                             </v>
          </cell>
          <cell r="C3645" t="str">
            <v xml:space="preserve">UN    </v>
          </cell>
          <cell r="D3645">
            <v>10.24</v>
          </cell>
        </row>
        <row r="3646">
          <cell r="A3646">
            <v>4894</v>
          </cell>
          <cell r="B3646" t="str">
            <v xml:space="preserve">PLUG OU BUJAO DE FERRO GALVANIZADO, DE 1 1/4"                                                                                                                                                                                                                                                                                                                                                                                                                                                             </v>
          </cell>
          <cell r="C3646" t="str">
            <v xml:space="preserve">UN    </v>
          </cell>
          <cell r="D3646">
            <v>8.7899999999999991</v>
          </cell>
        </row>
        <row r="3647">
          <cell r="A3647">
            <v>4888</v>
          </cell>
          <cell r="B3647" t="str">
            <v xml:space="preserve">PLUG OU BUJAO DE FERRO GALVANIZADO, DE 1/2"                                                                                                                                                                                                                                                                                                                                                                                                                                                               </v>
          </cell>
          <cell r="C3647" t="str">
            <v xml:space="preserve">UN    </v>
          </cell>
          <cell r="D3647">
            <v>2.99</v>
          </cell>
        </row>
        <row r="3648">
          <cell r="A3648">
            <v>4890</v>
          </cell>
          <cell r="B3648" t="str">
            <v xml:space="preserve">PLUG OU BUJAO DE FERRO GALVANIZADO, DE 1"                                                                                                                                                                                                                                                                                                                                                                                                                                                                 </v>
          </cell>
          <cell r="C3648" t="str">
            <v xml:space="preserve">UN    </v>
          </cell>
          <cell r="D3648">
            <v>5.62</v>
          </cell>
        </row>
        <row r="3649">
          <cell r="A3649">
            <v>12411</v>
          </cell>
          <cell r="B3649" t="str">
            <v xml:space="preserve">PLUG OU BUJAO DE FERRO GALVANIZADO, DE 2 1/2"                                                                                                                                                                                                                                                                                                                                                                                                                                                             </v>
          </cell>
          <cell r="C3649" t="str">
            <v xml:space="preserve">UN    </v>
          </cell>
          <cell r="D3649">
            <v>30.29</v>
          </cell>
        </row>
        <row r="3650">
          <cell r="A3650">
            <v>4891</v>
          </cell>
          <cell r="B3650" t="str">
            <v xml:space="preserve">PLUG OU BUJAO DE FERRO GALVANIZADO, DE 2"                                                                                                                                                                                                                                                                                                                                                                                                                                                                 </v>
          </cell>
          <cell r="C3650" t="str">
            <v xml:space="preserve">UN    </v>
          </cell>
          <cell r="D3650">
            <v>15.14</v>
          </cell>
        </row>
        <row r="3651">
          <cell r="A3651">
            <v>4889</v>
          </cell>
          <cell r="B3651" t="str">
            <v xml:space="preserve">PLUG OU BUJAO DE FERRO GALVANIZADO, DE 3/4"                                                                                                                                                                                                                                                                                                                                                                                                                                                               </v>
          </cell>
          <cell r="C3651" t="str">
            <v xml:space="preserve">UN    </v>
          </cell>
          <cell r="D3651">
            <v>4.05</v>
          </cell>
        </row>
        <row r="3652">
          <cell r="A3652">
            <v>4892</v>
          </cell>
          <cell r="B3652" t="str">
            <v xml:space="preserve">PLUG OU BUJAO DE FERRO GALVANIZADO, DE 3"                                                                                                                                                                                                                                                                                                                                                                                                                                                                 </v>
          </cell>
          <cell r="C3652" t="str">
            <v xml:space="preserve">UN    </v>
          </cell>
          <cell r="D3652">
            <v>42.41</v>
          </cell>
        </row>
        <row r="3653">
          <cell r="A3653">
            <v>12412</v>
          </cell>
          <cell r="B3653" t="str">
            <v xml:space="preserve">PLUG OU BUJAO DE FERRO GALVANIZADO, DE 4"                                                                                                                                                                                                                                                                                                                                                                                                                                                                 </v>
          </cell>
          <cell r="C3653" t="str">
            <v xml:space="preserve">UN    </v>
          </cell>
          <cell r="D3653">
            <v>78.83</v>
          </cell>
        </row>
        <row r="3654">
          <cell r="A3654">
            <v>11073</v>
          </cell>
          <cell r="B3654" t="str">
            <v xml:space="preserve">PLUG PVC P/ ESG PREDIAL  75MM                                                                                                                                                                                                                                                                                                                                                                                                                                                                             </v>
          </cell>
          <cell r="C3654" t="str">
            <v xml:space="preserve">UN    </v>
          </cell>
          <cell r="D3654">
            <v>8.07</v>
          </cell>
        </row>
        <row r="3655">
          <cell r="A3655">
            <v>11071</v>
          </cell>
          <cell r="B3655" t="str">
            <v xml:space="preserve">PLUG PVC P/ ESG PREDIAL 100MM                                                                                                                                                                                                                                                                                                                                                                                                                                                                             </v>
          </cell>
          <cell r="C3655" t="str">
            <v xml:space="preserve">UN    </v>
          </cell>
          <cell r="D3655">
            <v>13.08</v>
          </cell>
        </row>
        <row r="3656">
          <cell r="A3656">
            <v>11072</v>
          </cell>
          <cell r="B3656" t="str">
            <v xml:space="preserve">PLUG PVC P/ ESG PREDIAL 50MM                                                                                                                                                                                                                                                                                                                                                                                                                                                                              </v>
          </cell>
          <cell r="C3656" t="str">
            <v xml:space="preserve">UN    </v>
          </cell>
          <cell r="D3656">
            <v>4.5599999999999996</v>
          </cell>
        </row>
        <row r="3657">
          <cell r="A3657">
            <v>4895</v>
          </cell>
          <cell r="B3657" t="str">
            <v xml:space="preserve">PLUG PVC ROSCAVEL,  1/2",  AGUA FRIA PREDIAL (NBR 5648)                                                                                                                                                                                                                                                                                                                                                                                                                                                   </v>
          </cell>
          <cell r="C3657" t="str">
            <v xml:space="preserve">UN    </v>
          </cell>
          <cell r="D3657">
            <v>0.72</v>
          </cell>
        </row>
        <row r="3658">
          <cell r="A3658">
            <v>4907</v>
          </cell>
          <cell r="B3658" t="str">
            <v xml:space="preserve">PLUG PVC,  JE, DN 100 MM, PARA REDE COLETORA ESGOTO (NBR 10569)                                                                                                                                                                                                                                                                                                                                                                                                                                           </v>
          </cell>
          <cell r="C3658" t="str">
            <v xml:space="preserve">UN    </v>
          </cell>
          <cell r="D3658">
            <v>41.05</v>
          </cell>
        </row>
        <row r="3659">
          <cell r="A3659">
            <v>4902</v>
          </cell>
          <cell r="B3659" t="str">
            <v xml:space="preserve">PLUG PVC, JE, DN 150 MM, PARA REDE COLETORA ESGOTO (NBR 10569)                                                                                                                                                                                                                                                                                                                                                                                                                                            </v>
          </cell>
          <cell r="C3659" t="str">
            <v xml:space="preserve">UN    </v>
          </cell>
          <cell r="D3659">
            <v>92.91</v>
          </cell>
        </row>
        <row r="3660">
          <cell r="A3660">
            <v>4908</v>
          </cell>
          <cell r="B3660" t="str">
            <v xml:space="preserve">PLUG PVC, JE, DN 200 MM, PARA REDE COLETORA ESGOTO (NBR 10569)                                                                                                                                                                                                                                                                                                                                                                                                                                            </v>
          </cell>
          <cell r="C3660" t="str">
            <v xml:space="preserve">UN    </v>
          </cell>
          <cell r="D3660">
            <v>188.67</v>
          </cell>
        </row>
        <row r="3661">
          <cell r="A3661">
            <v>4909</v>
          </cell>
          <cell r="B3661" t="str">
            <v xml:space="preserve">PLUG PVC, JE, DN 250 MM, PARA REDE COLETORA ESGOTO (NBR 10569)                                                                                                                                                                                                                                                                                                                                                                                                                                            </v>
          </cell>
          <cell r="C3661" t="str">
            <v xml:space="preserve">UN    </v>
          </cell>
          <cell r="D3661">
            <v>364.37</v>
          </cell>
        </row>
        <row r="3662">
          <cell r="A3662">
            <v>4903</v>
          </cell>
          <cell r="B3662" t="str">
            <v xml:space="preserve">PLUG PVC, JE, DN 350 MM, PARA REDE COLETORA ESGOTO (NBR 10569)                                                                                                                                                                                                                                                                                                                                                                                                                                            </v>
          </cell>
          <cell r="C3662" t="str">
            <v xml:space="preserve">UN    </v>
          </cell>
          <cell r="D3662">
            <v>1071.3800000000001</v>
          </cell>
        </row>
        <row r="3663">
          <cell r="A3663">
            <v>4897</v>
          </cell>
          <cell r="B3663" t="str">
            <v xml:space="preserve">PLUG PVC, ROSCAVEL 1", PARA AGUA FRIA PREDIAL                                                                                                                                                                                                                                                                                                                                                                                                                                                             </v>
          </cell>
          <cell r="C3663" t="str">
            <v xml:space="preserve">UN    </v>
          </cell>
          <cell r="D3663">
            <v>3.06</v>
          </cell>
        </row>
        <row r="3664">
          <cell r="A3664">
            <v>4896</v>
          </cell>
          <cell r="B3664" t="str">
            <v xml:space="preserve">PLUG PVC, ROSCAVEL 3/4", PARA  AGUA FRIA PREDIAL                                                                                                                                                                                                                                                                                                                                                                                                                                                          </v>
          </cell>
          <cell r="C3664" t="str">
            <v xml:space="preserve">UN    </v>
          </cell>
          <cell r="D3664">
            <v>1.0900000000000001</v>
          </cell>
        </row>
        <row r="3665">
          <cell r="A3665">
            <v>4900</v>
          </cell>
          <cell r="B3665" t="str">
            <v xml:space="preserve">PLUG PVC, ROSCAVEL, 1 1/2",  AGUA FRIA PREDIAL                                                                                                                                                                                                                                                                                                                                                                                                                                                            </v>
          </cell>
          <cell r="C3665" t="str">
            <v xml:space="preserve">UN    </v>
          </cell>
          <cell r="D3665">
            <v>9.1199999999999992</v>
          </cell>
        </row>
        <row r="3666">
          <cell r="A3666">
            <v>4898</v>
          </cell>
          <cell r="B3666" t="str">
            <v xml:space="preserve">PLUG PVC, ROSCAVEL, 1 1/4",  AGUA FRIA PREDIAL                                                                                                                                                                                                                                                                                                                                                                                                                                                            </v>
          </cell>
          <cell r="C3666" t="str">
            <v xml:space="preserve">UN    </v>
          </cell>
          <cell r="D3666">
            <v>3.41</v>
          </cell>
        </row>
        <row r="3667">
          <cell r="A3667">
            <v>4899</v>
          </cell>
          <cell r="B3667" t="str">
            <v xml:space="preserve">PLUG PVC, ROSCAVEL, 2",  AGUA FRIA PREDIAL                                                                                                                                                                                                                                                                                                                                                                                                                                                                </v>
          </cell>
          <cell r="C3667" t="str">
            <v xml:space="preserve">UN    </v>
          </cell>
          <cell r="D3667">
            <v>12.52</v>
          </cell>
        </row>
        <row r="3668">
          <cell r="A3668">
            <v>11096</v>
          </cell>
          <cell r="B3668" t="str">
            <v xml:space="preserve">PO DE MARMORE (POSTO PEDREIRA/FORNECEDOR, SEM FRETE)                                                                                                                                                                                                                                                                                                                                                                                                                                                      </v>
          </cell>
          <cell r="C3668" t="str">
            <v xml:space="preserve">KG    </v>
          </cell>
          <cell r="D3668">
            <v>1.18</v>
          </cell>
        </row>
        <row r="3669">
          <cell r="A3669">
            <v>4741</v>
          </cell>
          <cell r="B3669" t="str">
            <v xml:space="preserve">PO DE PEDRA (POSTO PEDREIRA/FORNECEDOR, SEM FRETE)                                                                                                                                                                                                                                                                                                                                                                                                                                                        </v>
          </cell>
          <cell r="C3669" t="str">
            <v xml:space="preserve">M3    </v>
          </cell>
          <cell r="D3669">
            <v>81.180000000000007</v>
          </cell>
        </row>
        <row r="3670">
          <cell r="A3670">
            <v>4752</v>
          </cell>
          <cell r="B3670" t="str">
            <v xml:space="preserve">POCEIRO / ESCAVADOR DE VALAS E TUBULOES                                                                                                                                                                                                                                                                                                                                                                                                                                                                   </v>
          </cell>
          <cell r="C3670" t="str">
            <v xml:space="preserve">H     </v>
          </cell>
          <cell r="D3670">
            <v>12.37</v>
          </cell>
        </row>
        <row r="3671">
          <cell r="A3671">
            <v>41091</v>
          </cell>
          <cell r="B3671" t="str">
            <v xml:space="preserve">POCEIRO / ESCAVADOR DE VALAS E TUBULOES (MENSALISTA)                                                                                                                                                                                                                                                                                                                                                                                                                                                      </v>
          </cell>
          <cell r="C3671" t="str">
            <v xml:space="preserve">MES   </v>
          </cell>
          <cell r="D3671">
            <v>2188.3200000000002</v>
          </cell>
        </row>
        <row r="3672">
          <cell r="A3672">
            <v>13954</v>
          </cell>
          <cell r="B3672" t="str">
            <v xml:space="preserve">POLIDORA DE PISO (POLITRIZ) ELETRICA, MOTOR MONOFASICO DE 4 HP, PESO DE 100 KG, DIAMETRO DO TRABALHO DE 450 MM                                                                                                                                                                                                                                                                                                                                                                                            </v>
          </cell>
          <cell r="C3672" t="str">
            <v xml:space="preserve">UN    </v>
          </cell>
          <cell r="D3672">
            <v>7146.79</v>
          </cell>
        </row>
        <row r="3673">
          <cell r="A3673">
            <v>3411</v>
          </cell>
          <cell r="B3673" t="str">
            <v xml:space="preserve">POLIESTIRENO EXPANDIDO/EPS (ISOPOR), PEROLAS, PARA CONCRETO LEVE                                                                                                                                                                                                                                                                                                                                                                                                                                          </v>
          </cell>
          <cell r="C3673" t="str">
            <v xml:space="preserve">KG    </v>
          </cell>
          <cell r="D3673">
            <v>39.979999999999997</v>
          </cell>
        </row>
        <row r="3674">
          <cell r="A3674">
            <v>39995</v>
          </cell>
          <cell r="B3674" t="str">
            <v xml:space="preserve">POLIESTIRENO EXPANDIDO/EPS (ISOPOR), TIPO 2F, BLOCO                                                                                                                                                                                                                                                                                                                                                                                                                                                       </v>
          </cell>
          <cell r="C3674" t="str">
            <v xml:space="preserve">M3    </v>
          </cell>
          <cell r="D3674">
            <v>307.63</v>
          </cell>
        </row>
        <row r="3675">
          <cell r="A3675">
            <v>11615</v>
          </cell>
          <cell r="B3675" t="str">
            <v xml:space="preserve">POLIESTIRENO EXPANDIDO/EPS (ISOPOR), TIPO 2F, PLACA, ISOLAMENTO TERMOACUSTICO, E = 10 MM, 1000 X 500 MM                                                                                                                                                                                                                                                                                                                                                                                                   </v>
          </cell>
          <cell r="C3675" t="str">
            <v xml:space="preserve">M2    </v>
          </cell>
          <cell r="D3675">
            <v>2.61</v>
          </cell>
        </row>
        <row r="3676">
          <cell r="A3676">
            <v>3408</v>
          </cell>
          <cell r="B3676" t="str">
            <v xml:space="preserve">POLIESTIRENO EXPANDIDO/EPS (ISOPOR), TIPO 2F, PLACA, ISOLAMENTO TERMOACUSTICO, E = 20 MM, 1000 X 500 MM                                                                                                                                                                                                                                                                                                                                                                                                   </v>
          </cell>
          <cell r="C3676" t="str">
            <v xml:space="preserve">M2    </v>
          </cell>
          <cell r="D3676">
            <v>6.93</v>
          </cell>
        </row>
        <row r="3677">
          <cell r="A3677">
            <v>3409</v>
          </cell>
          <cell r="B3677" t="str">
            <v xml:space="preserve">POLIESTIRENO EXPANDIDO/EPS (ISOPOR), TIPO 2F, PLACA, ISOLAMENTO TERMOACUSTICO, E = 50 MM, 1000 X 500 MM                                                                                                                                                                                                                                                                                                                                                                                                   </v>
          </cell>
          <cell r="C3677" t="str">
            <v xml:space="preserve">M2    </v>
          </cell>
          <cell r="D3677">
            <v>17.32</v>
          </cell>
        </row>
        <row r="3678">
          <cell r="A3678">
            <v>11427</v>
          </cell>
          <cell r="B3678" t="str">
            <v xml:space="preserve">POLVORA NEGRA                                                                                                                                                                                                                                                                                                                                                                                                                                                                                             </v>
          </cell>
          <cell r="C3678" t="str">
            <v xml:space="preserve">KG    </v>
          </cell>
          <cell r="D3678">
            <v>109.19</v>
          </cell>
        </row>
        <row r="3679">
          <cell r="A3679">
            <v>4491</v>
          </cell>
          <cell r="B3679" t="str">
            <v xml:space="preserve">PONTALETE *7,5 X 7,5* CM EM PINUS, MISTA OU EQUIVALENTE DA REGIAO - BRUTA                                                                                                                                                                                                                                                                                                                                                                                                                                 </v>
          </cell>
          <cell r="C3679" t="str">
            <v xml:space="preserve">M     </v>
          </cell>
          <cell r="D3679">
            <v>9.65</v>
          </cell>
        </row>
        <row r="3680">
          <cell r="A3680">
            <v>2745</v>
          </cell>
          <cell r="B3680" t="str">
            <v xml:space="preserve">PONTALETE ROLIÇO SEM TRATAMENTO, D = 8 A 11 CM, H = 3 M, EM EUCALIPTO OU EQUIVALENTE DA REGIAO - BRUTA (PARA ESCORAMENTO)                                                                                                                                                                                                                                                                                                                                                                                 </v>
          </cell>
          <cell r="C3680" t="str">
            <v xml:space="preserve">M     </v>
          </cell>
          <cell r="D3680">
            <v>4.0199999999999996</v>
          </cell>
        </row>
        <row r="3681">
          <cell r="A3681">
            <v>14439</v>
          </cell>
          <cell r="B3681" t="str">
            <v xml:space="preserve">PONTALETE ROLIÇO SEM TRATAMENTO, D = 8 A 11 CM, H = 6 M, EM EUCALIPTO OU EQUIVALENTE DA REGIAO - BRUTA (PARA ESCORAMENTO)                                                                                                                                                                                                                                                                                                                                                                                 </v>
          </cell>
          <cell r="C3681" t="str">
            <v xml:space="preserve">M     </v>
          </cell>
          <cell r="D3681">
            <v>4.99</v>
          </cell>
        </row>
        <row r="3682">
          <cell r="A3682">
            <v>44496</v>
          </cell>
          <cell r="B3682" t="str">
            <v xml:space="preserve">PONTEIRO PARA MARTELO ROMPEDOR, DIAMETRO = *28* MM, COMPRIMENTO = *520* MM, ENCAIXE  SEXTAVADO                                                                                                                                                                                                                                                                                                                                                                                                            </v>
          </cell>
          <cell r="C3682" t="str">
            <v xml:space="preserve">UN    </v>
          </cell>
          <cell r="D3682">
            <v>215.91</v>
          </cell>
        </row>
        <row r="3683">
          <cell r="A3683">
            <v>12362</v>
          </cell>
          <cell r="B3683" t="str">
            <v xml:space="preserve">PORCA OLHAL EM ACO GALVANIZADO, ESPESSURA 16MM, ABERTURA 21MM                                                                                                                                                                                                                                                                                                                                                                                                                                             </v>
          </cell>
          <cell r="C3683" t="str">
            <v xml:space="preserve">UN    </v>
          </cell>
          <cell r="D3683">
            <v>18.68</v>
          </cell>
        </row>
        <row r="3684">
          <cell r="A3684">
            <v>421</v>
          </cell>
          <cell r="B3684" t="str">
            <v xml:space="preserve">PORCA OLHAL M 16,  EM ACO GALVANIZADO, DIAMETRO = 16 MM                                                                                                                                                                                                                                                                                                                                                                                                                                                   </v>
          </cell>
          <cell r="C3684" t="str">
            <v xml:space="preserve">UN    </v>
          </cell>
          <cell r="D3684">
            <v>14.15</v>
          </cell>
        </row>
        <row r="3685">
          <cell r="A3685">
            <v>14148</v>
          </cell>
          <cell r="B3685" t="str">
            <v xml:space="preserve">PORCA UNIAO/JUNCAO ZINCADA SEXTAVADA 1/4 ", CHAVE 7/16 ", COMPRIMENTO = 25 MM                                                                                                                                                                                                                                                                                                                                                                                                                             </v>
          </cell>
          <cell r="C3685" t="str">
            <v xml:space="preserve">UN    </v>
          </cell>
          <cell r="D3685">
            <v>0.95</v>
          </cell>
        </row>
        <row r="3686">
          <cell r="A3686">
            <v>4341</v>
          </cell>
          <cell r="B3686" t="str">
            <v xml:space="preserve">PORCA ZINCADA, QUADRADA, DIAMETRO 3/8"                                                                                                                                                                                                                                                                                                                                                                                                                                                                    </v>
          </cell>
          <cell r="C3686" t="str">
            <v xml:space="preserve">UN    </v>
          </cell>
          <cell r="D3686">
            <v>1.0900000000000001</v>
          </cell>
        </row>
        <row r="3687">
          <cell r="A3687">
            <v>4337</v>
          </cell>
          <cell r="B3687" t="str">
            <v xml:space="preserve">PORCA ZINCADA, QUADRADA, DIAMETRO 5/8"                                                                                                                                                                                                                                                                                                                                                                                                                                                                    </v>
          </cell>
          <cell r="C3687" t="str">
            <v xml:space="preserve">UN    </v>
          </cell>
          <cell r="D3687">
            <v>2.75</v>
          </cell>
        </row>
        <row r="3688">
          <cell r="A3688">
            <v>4339</v>
          </cell>
          <cell r="B3688" t="str">
            <v xml:space="preserve">PORCA ZINCADA, SEXTAVADA, DIAMETRO 1/2"                                                                                                                                                                                                                                                                                                                                                                                                                                                                   </v>
          </cell>
          <cell r="C3688" t="str">
            <v xml:space="preserve">UN    </v>
          </cell>
          <cell r="D3688">
            <v>0.57999999999999996</v>
          </cell>
        </row>
        <row r="3689">
          <cell r="A3689">
            <v>39997</v>
          </cell>
          <cell r="B3689" t="str">
            <v xml:space="preserve">PORCA ZINCADA, SEXTAVADA, DIAMETRO 1/4"                                                                                                                                                                                                                                                                                                                                                                                                                                                                   </v>
          </cell>
          <cell r="C3689" t="str">
            <v xml:space="preserve">UN    </v>
          </cell>
          <cell r="D3689">
            <v>0.32</v>
          </cell>
        </row>
        <row r="3690">
          <cell r="A3690">
            <v>11971</v>
          </cell>
          <cell r="B3690" t="str">
            <v xml:space="preserve">PORCA ZINCADA, SEXTAVADA, DIAMETRO 1"                                                                                                                                                                                                                                                                                                                                                                                                                                                                     </v>
          </cell>
          <cell r="C3690" t="str">
            <v xml:space="preserve">UN    </v>
          </cell>
          <cell r="D3690">
            <v>4.55</v>
          </cell>
        </row>
        <row r="3691">
          <cell r="A3691">
            <v>4342</v>
          </cell>
          <cell r="B3691" t="str">
            <v xml:space="preserve">PORCA ZINCADA, SEXTAVADA, DIAMETRO 3/8"                                                                                                                                                                                                                                                                                                                                                                                                                                                                   </v>
          </cell>
          <cell r="C3691" t="str">
            <v xml:space="preserve">UN    </v>
          </cell>
          <cell r="D3691">
            <v>0.24</v>
          </cell>
        </row>
        <row r="3692">
          <cell r="A3692">
            <v>4330</v>
          </cell>
          <cell r="B3692" t="str">
            <v xml:space="preserve">PORCA ZINCADA, SEXTAVADA, DIAMETRO 5/16"                                                                                                                                                                                                                                                                                                                                                                                                                                                                  </v>
          </cell>
          <cell r="C3692" t="str">
            <v xml:space="preserve">UN    </v>
          </cell>
          <cell r="D3692">
            <v>0.16</v>
          </cell>
        </row>
        <row r="3693">
          <cell r="A3693">
            <v>4340</v>
          </cell>
          <cell r="B3693" t="str">
            <v xml:space="preserve">PORCA ZINCADA, SEXTAVADA, DIAMETRO 5/8"                                                                                                                                                                                                                                                                                                                                                                                                                                                                   </v>
          </cell>
          <cell r="C3693" t="str">
            <v xml:space="preserve">UN    </v>
          </cell>
          <cell r="D3693">
            <v>1.27</v>
          </cell>
        </row>
        <row r="3694">
          <cell r="A3694">
            <v>5088</v>
          </cell>
          <cell r="B3694" t="str">
            <v xml:space="preserve">PORTA CADEADO EM ACO GALVANIZADO, COMPRIMENTO DE 3  1/2"                                                                                                                                                                                                                                                                                                                                                                                                                                                  </v>
          </cell>
          <cell r="C3694" t="str">
            <v xml:space="preserve">UN    </v>
          </cell>
          <cell r="D3694">
            <v>7.54</v>
          </cell>
        </row>
        <row r="3695">
          <cell r="A3695">
            <v>11154</v>
          </cell>
          <cell r="B3695" t="str">
            <v xml:space="preserve">PORTA CORTA-FOGO PARA SAIDA DE EMERGENCIA, COM FECHADURA, VAO LUZ DE 90 X 210 CM, CLASSE P-90 (NBR 11742)                                                                                                                                                                                                                                                                                                                                                                                                 </v>
          </cell>
          <cell r="C3695" t="str">
            <v xml:space="preserve">UN    </v>
          </cell>
          <cell r="D3695">
            <v>1381.27</v>
          </cell>
        </row>
        <row r="3696">
          <cell r="A3696">
            <v>4989</v>
          </cell>
          <cell r="B3696" t="str">
            <v xml:space="preserve">PORTA DE ABRIR / GIRO, DE MADEIRA FOLHA MEDIA (NBR 15930) DE 1000 X 2100 MM, DE 35 MM A 40 MM DE ESPESSURA, NUCLEO SEMI-SOLIDO (SARRAFEADO), CAPA LISA EM HDF, ACABAMENTO EM LAMINADO NATURAL PARA VERNIZ                                                                                                                                                                                                                                                                                                 </v>
          </cell>
          <cell r="C3696" t="str">
            <v xml:space="preserve">UN    </v>
          </cell>
          <cell r="D3696">
            <v>372.05</v>
          </cell>
        </row>
        <row r="3697">
          <cell r="A3697">
            <v>4982</v>
          </cell>
          <cell r="B3697" t="str">
            <v xml:space="preserve">PORTA DE ABRIR / GIRO, DE MADEIRA FOLHA MEDIA (NBR 15930) DE 1000 X 2100 MM, DE 35 MM A 40 MM DE ESPESSURA, NUCLEO SEMI-SOLIDO (SARRAFEADO), CAPA LISA EM HDF, ACABAMENTO EM PRIMER PARA PINTURA                                                                                                                                                                                                                                                                                                          </v>
          </cell>
          <cell r="C3697" t="str">
            <v xml:space="preserve">UN    </v>
          </cell>
          <cell r="D3697">
            <v>348.96</v>
          </cell>
        </row>
        <row r="3698">
          <cell r="A3698">
            <v>4962</v>
          </cell>
          <cell r="B3698" t="str">
            <v xml:space="preserve">PORTA DE ABRIR / GIRO, DE MADEIRA FOLHA MEDIA (NBR 15930) DE 700 X 2100 MM, DE 35 MM A 40 MM DE ESPESSURA, NUCLEO SEMI-SOLIDO (SARRAFEADO), CAPA FRISADA EM HDF, ACABAMENTO MELAMINICO EM PADRAO MADEIRA                                                                                                                                                                                                                                                                                                  </v>
          </cell>
          <cell r="C3698" t="str">
            <v xml:space="preserve">UN    </v>
          </cell>
          <cell r="D3698">
            <v>275.2</v>
          </cell>
        </row>
        <row r="3699">
          <cell r="A3699">
            <v>4981</v>
          </cell>
          <cell r="B3699" t="str">
            <v xml:space="preserve">PORTA DE ABRIR / GIRO, DE MADEIRA FOLHA MEDIA (NBR 15930) DE 700 X 2100 MM, DE 35 MM A 40 MM DE ESPESSURA, NUCLEO SEMI-SOLIDO (SARRAFEADO), CAPA LISA EM HDF, ACABAMENTO EM LAMINADO NATURAL PARA VERNIZ                                                                                                                                                                                                                                                                                                  </v>
          </cell>
          <cell r="C3699" t="str">
            <v xml:space="preserve">UN    </v>
          </cell>
          <cell r="D3699">
            <v>245</v>
          </cell>
        </row>
        <row r="3700">
          <cell r="A3700">
            <v>4964</v>
          </cell>
          <cell r="B3700" t="str">
            <v xml:space="preserve">PORTA DE ABRIR / GIRO, DE MADEIRA FOLHA MEDIA (NBR 15930) DE 800 X 2100 MM, DE 35 MM A 40 MM DE ESPESSURA, NUCLEO SEMI-SOLIDO (SARRAFEADO), CAPA FRISADA EM HDF, ACABAMENTO MELAMINICO EM PADRAO MADEIRA                                                                                                                                                                                                                                                                                                  </v>
          </cell>
          <cell r="C3700" t="str">
            <v xml:space="preserve">UN    </v>
          </cell>
          <cell r="D3700">
            <v>310.81</v>
          </cell>
        </row>
        <row r="3701">
          <cell r="A3701">
            <v>4992</v>
          </cell>
          <cell r="B3701" t="str">
            <v xml:space="preserve">PORTA DE ABRIR / GIRO, DE MADEIRA FOLHA MEDIA (NBR 15930) DE 800 X 2100 MM, DE 35 MM A 40 MM DE ESPESSURA, NUCLEO SEMI-SOLIDO (SARRAFEADO), CAPA LISA EM HDF, ACABAMENTO EM LAMINADO NATURAL PARA VERNIZ                                                                                                                                                                                                                                                                                                  </v>
          </cell>
          <cell r="C3701" t="str">
            <v xml:space="preserve">UN    </v>
          </cell>
          <cell r="D3701">
            <v>303.61</v>
          </cell>
        </row>
        <row r="3702">
          <cell r="A3702">
            <v>4987</v>
          </cell>
          <cell r="B3702" t="str">
            <v xml:space="preserve">PORTA DE ABRIR / GIRO, DE MADEIRA FOLHA MEDIA (NBR 15930) DE 900 X 2100 MM, DE 35 MM A 40 MM DE ESPESSURA, NUCLEO SEMI-SOLIDO (SARRAFEADO), CAPA LISA EM HDF, ACABAMENTO EM LAMINADO NATURAL PARA VERNIZ                                                                                                                                                                                                                                                                                                  </v>
          </cell>
          <cell r="C3702" t="str">
            <v xml:space="preserve">UN    </v>
          </cell>
          <cell r="D3702">
            <v>347.35</v>
          </cell>
        </row>
        <row r="3703">
          <cell r="A3703">
            <v>4930</v>
          </cell>
          <cell r="B3703" t="str">
            <v xml:space="preserve">PORTA DE ABRIR / GIRO, EM GRADIL FERRO, COM BARRA CHATA 3 CM X 1/4", COM REQUADRO E GUARNICAO - COMPLETO - ACABAMENTO NATURAL                                                                                                                                                                                                                                                                                                                                                                             </v>
          </cell>
          <cell r="C3703" t="str">
            <v xml:space="preserve">M2    </v>
          </cell>
          <cell r="D3703">
            <v>585.05999999999995</v>
          </cell>
        </row>
        <row r="3704">
          <cell r="A3704">
            <v>39021</v>
          </cell>
          <cell r="B3704" t="str">
            <v xml:space="preserve">PORTA DE ABRIR EM ACO COM DIVISAO HORIZONTAL PARA VIDROS, COM FUNDO ANTICORROSIVO/PRIMER DE PROTECAO, SEM GUARNICAO/ALIZAR/VISTA, VIDROS NAO INCLUSOS, 90 X 210 CM                                                                                                                                                                                                                                                                                                                                        </v>
          </cell>
          <cell r="C3704" t="str">
            <v xml:space="preserve">UN    </v>
          </cell>
          <cell r="D3704">
            <v>622.05999999999995</v>
          </cell>
        </row>
        <row r="3705">
          <cell r="A3705">
            <v>39022</v>
          </cell>
          <cell r="B3705" t="str">
            <v xml:space="preserve">PORTA DE ABRIR EM ACO TIPO VENEZIANA, COM FUNDO ANTICORROSIVO / PRIMER DE PROTECAO, SEM GUARNICAO/ALIZAR/VISTA, 90 X 210 CM                                                                                                                                                                                                                                                                                                                                                                               </v>
          </cell>
          <cell r="C3705" t="str">
            <v xml:space="preserve">UN    </v>
          </cell>
          <cell r="D3705">
            <v>557.20000000000005</v>
          </cell>
        </row>
        <row r="3706">
          <cell r="A3706">
            <v>39024</v>
          </cell>
          <cell r="B3706" t="str">
            <v xml:space="preserve">PORTA DE ABRIR EM ALUMINIO COM DIVISAO HORIZONTAL  PARA VIDROS,  ACABAMENTO ANODIZADO NATURAL, VIDROS INCLUSOS, SEM GUARNICAO/ALIZAR/VISTA , 87 X 210 CM                                                                                                                                                                                                                                                                                                                                                  </v>
          </cell>
          <cell r="C3706" t="str">
            <v xml:space="preserve">UN    </v>
          </cell>
          <cell r="D3706">
            <v>691.22</v>
          </cell>
        </row>
        <row r="3707">
          <cell r="A3707">
            <v>4914</v>
          </cell>
          <cell r="B3707" t="str">
            <v xml:space="preserve">PORTA DE ABRIR EM ALUMINIO COM LAMBRI HORIZONTAL/LAMINADA, ACABAMENTO ANODIZADO NATURAL, SEM GUARNICAO/ALIZAR/VISTA                                                                                                                                                                                                                                                                                                                                                                                       </v>
          </cell>
          <cell r="C3707" t="str">
            <v xml:space="preserve">M2    </v>
          </cell>
          <cell r="D3707">
            <v>560.46</v>
          </cell>
        </row>
        <row r="3708">
          <cell r="A3708">
            <v>4917</v>
          </cell>
          <cell r="B3708" t="str">
            <v xml:space="preserve">PORTA DE ABRIR EM ALUMINIO TIPO VENEZIANA, ACABAMENTO ANODIZADO NATURAL, SEM GUARNICAO/ALIZAR/VISTA                                                                                                                                                                                                                                                                                                                                                                                                       </v>
          </cell>
          <cell r="C3708" t="str">
            <v xml:space="preserve">M2    </v>
          </cell>
          <cell r="D3708">
            <v>387.06</v>
          </cell>
        </row>
        <row r="3709">
          <cell r="A3709">
            <v>39025</v>
          </cell>
          <cell r="B3709" t="str">
            <v xml:space="preserve">PORTA DE ABRIR EM ALUMINIO TIPO VENEZIANA, ACABAMENTO ANODIZADO NATURAL, SEM GUARNICAO/ALIZAR/VISTA, 87 X 210 CM                                                                                                                                                                                                                                                                                                                                                                                          </v>
          </cell>
          <cell r="C3709" t="str">
            <v xml:space="preserve">UN    </v>
          </cell>
          <cell r="D3709">
            <v>708.78</v>
          </cell>
        </row>
        <row r="3710">
          <cell r="A3710">
            <v>4922</v>
          </cell>
          <cell r="B3710" t="str">
            <v xml:space="preserve">PORTA DE CORRER EM ALUMINIO, DUAS FOLHAS MOVEIS COM VIDRO, FECHADURA E PUXADOR EMBUTIDO, ACABAMENTO ANODIZADO NATURAL, SEM GUARNICAO/ALIZAR/VISTA                                                                                                                                                                                                                                                                                                                                                         </v>
          </cell>
          <cell r="C3710" t="str">
            <v xml:space="preserve">M2    </v>
          </cell>
          <cell r="D3710">
            <v>359.03</v>
          </cell>
        </row>
        <row r="3711">
          <cell r="A3711">
            <v>4911</v>
          </cell>
          <cell r="B3711" t="str">
            <v xml:space="preserve">PORTA DE ENROLAR MANUAL COMPLETA, ARTICULADA RAIADA LARGA, EM ACO GALVANIZADO NATURAL, CHAPA NUMERO 24 (SEM INSTALACAO)                                                                                                                                                                                                                                                                                                                                                                                   </v>
          </cell>
          <cell r="C3711" t="str">
            <v xml:space="preserve">M2    </v>
          </cell>
          <cell r="D3711">
            <v>504.56</v>
          </cell>
        </row>
        <row r="3712">
          <cell r="A3712">
            <v>37518</v>
          </cell>
          <cell r="B3712" t="str">
            <v xml:space="preserve">PORTA DE ENROLAR MANUAL COMPLETA, PERFIL MEIA CANA CEGA, EM ACO GALVANIZADO COM PINTURA ELETROSTATICA, CHAPA NUMERO 24 " (SEM INSTALACAO)                                                                                                                                                                                                                                                                                                                                                                 </v>
          </cell>
          <cell r="C3712" t="str">
            <v xml:space="preserve">M2    </v>
          </cell>
          <cell r="D3712">
            <v>819.91</v>
          </cell>
        </row>
        <row r="3713">
          <cell r="A3713">
            <v>4910</v>
          </cell>
          <cell r="B3713" t="str">
            <v xml:space="preserve">PORTA DE ENROLAR MANUAL COMPLETA, PERFIL MEIA CANA CEGA, EM ACO GALVANIZADO NATURAL, CHAPA NUMERO 24 (SEM INSTALACAO)                                                                                                                                                                                                                                                                                                                                                                                     </v>
          </cell>
          <cell r="C3713" t="str">
            <v xml:space="preserve">M2    </v>
          </cell>
          <cell r="D3713">
            <v>691.19</v>
          </cell>
        </row>
        <row r="3714">
          <cell r="A3714">
            <v>4943</v>
          </cell>
          <cell r="B3714" t="str">
            <v xml:space="preserve">PORTA DE ENROLAR MANUAL COMPLETA, PERFIL MEIA CANA VAZADA TIJOLINHO, EM ACO GALVANIZADO NATURAL, CHAPA NUMERO 24 (SEM INSTALACAO)                                                                                                                                                                                                                                                                                                                                                                         </v>
          </cell>
          <cell r="C3714" t="str">
            <v xml:space="preserve">M2    </v>
          </cell>
          <cell r="D3714">
            <v>1029.71</v>
          </cell>
        </row>
        <row r="3715">
          <cell r="A3715">
            <v>5002</v>
          </cell>
          <cell r="B3715" t="str">
            <v xml:space="preserve">PORTA DE MADEIRA QUADRICULADA PARA VIDRO, DE CORRER (EUCALIPTO OU EQUIVALENTE REGIONAL), E = *3,5* CM                                                                                                                                                                                                                                                                                                                                                                                                     </v>
          </cell>
          <cell r="C3715" t="str">
            <v xml:space="preserve">M2    </v>
          </cell>
          <cell r="D3715">
            <v>371.61</v>
          </cell>
        </row>
        <row r="3716">
          <cell r="A3716">
            <v>4977</v>
          </cell>
          <cell r="B3716" t="str">
            <v xml:space="preserve">PORTA DE MADEIRA TIPO VENEZIANA (EUCALIPTO OU EQUIVALENTE REGIONAL), E = *3,5* CM                                                                                                                                                                                                                                                                                                                                                                                                                         </v>
          </cell>
          <cell r="C3716" t="str">
            <v xml:space="preserve">M2    </v>
          </cell>
          <cell r="D3716">
            <v>250.85</v>
          </cell>
        </row>
        <row r="3717">
          <cell r="A3717">
            <v>5028</v>
          </cell>
          <cell r="B3717" t="str">
            <v xml:space="preserve">PORTA DE MADEIRA-DE-LEI QUADRICULADA PARA VIDRO, DE CORRER (ANGELIM OU EQUIVALENTE REGIONAL), E = *3,5* CM                                                                                                                                                                                                                                                                                                                                                                                                </v>
          </cell>
          <cell r="C3717" t="str">
            <v xml:space="preserve">M2    </v>
          </cell>
          <cell r="D3717">
            <v>613.79</v>
          </cell>
        </row>
        <row r="3718">
          <cell r="A3718">
            <v>4998</v>
          </cell>
          <cell r="B3718" t="str">
            <v xml:space="preserve">PORTA DE MADEIRA-DE-LEI TIPO MEXICANA SEM EMENDA (ANGELIM OU EQUIVALENTE REGIONAL), E = *3,5* CM                                                                                                                                                                                                                                                                                                                                                                                                          </v>
          </cell>
          <cell r="C3718" t="str">
            <v xml:space="preserve">M2    </v>
          </cell>
          <cell r="D3718">
            <v>509.77</v>
          </cell>
        </row>
        <row r="3719">
          <cell r="A3719">
            <v>4969</v>
          </cell>
          <cell r="B3719" t="str">
            <v xml:space="preserve">PORTA DE MADEIRA-DE-LEI TIPO VENEZIANA (ANGELIM OU EQUIVALENTE REGIONAL), E = *3,5* CM                                                                                                                                                                                                                                                                                                                                                                                                                    </v>
          </cell>
          <cell r="C3719" t="str">
            <v xml:space="preserve">M2    </v>
          </cell>
          <cell r="D3719">
            <v>354.78</v>
          </cell>
        </row>
        <row r="3720">
          <cell r="A3720">
            <v>11364</v>
          </cell>
          <cell r="B3720" t="str">
            <v xml:space="preserve">PORTA DE MADEIRA, FOLHA LEVE (NBR 15930) DE 600 X 2100 MM, DE 35 MM A 40 MM DE ESPESSURA, NUCLEO COLMEIA, CAPA LISA EM HDF, ACABAMENTO EM PRIMER PARA PINTURA                                                                                                                                                                                                                                                                                                                                             </v>
          </cell>
          <cell r="C3720" t="str">
            <v xml:space="preserve">UN    </v>
          </cell>
          <cell r="D3720">
            <v>210.48</v>
          </cell>
        </row>
        <row r="3721">
          <cell r="A3721">
            <v>11365</v>
          </cell>
          <cell r="B3721" t="str">
            <v xml:space="preserve">PORTA DE MADEIRA, FOLHA LEVE (NBR 15930) DE 700 X 2100 MM, DE 35 MM A 40 MM DE ESPESSURA, NUCLEO COLMEIA, CAPA LISA EM HDF, ACABAMENTO EM PRIMER PARA PINTURA                                                                                                                                                                                                                                                                                                                                             </v>
          </cell>
          <cell r="C3721" t="str">
            <v xml:space="preserve">UN    </v>
          </cell>
          <cell r="D3721">
            <v>218.42</v>
          </cell>
        </row>
        <row r="3722">
          <cell r="A3722">
            <v>11366</v>
          </cell>
          <cell r="B3722" t="str">
            <v xml:space="preserve">PORTA DE MADEIRA, FOLHA LEVE (NBR 15930) DE 800 X 2100 MM, DE 35 MM A 40 MM DE ESPESSURA, NUCLEO COLMEIA, CAPA LISA EM HDF, ACABAMENTO EM PRIMER PARA PINTURA                                                                                                                                                                                                                                                                                                                                             </v>
          </cell>
          <cell r="C3722" t="str">
            <v xml:space="preserve">UN    </v>
          </cell>
          <cell r="D3722">
            <v>232.18</v>
          </cell>
        </row>
        <row r="3723">
          <cell r="A3723">
            <v>43777</v>
          </cell>
          <cell r="B3723" t="str">
            <v xml:space="preserve">PORTA DE MADEIRA, FOLHA LEVE (NBR 15930), DE 600 X 2100 MM, E = 35 MM, NUCLEO COLMEIA, CAPA LISA EM HDF, ACABAMENTO MELAMINICO EM PADRAO MADEIRA                                                                                                                                                                                                                                                                                                                                                          </v>
          </cell>
          <cell r="C3723" t="str">
            <v xml:space="preserve">UN    </v>
          </cell>
          <cell r="D3723">
            <v>272.73</v>
          </cell>
        </row>
        <row r="3724">
          <cell r="A3724">
            <v>20322</v>
          </cell>
          <cell r="B3724" t="str">
            <v xml:space="preserve">PORTA DE MADEIRA, FOLHA MEDIA (NBR 15930) DE 600 X 2100 MM, DE 35 MM A 40 MM DE ESPESSURA, NUCLEO SEMI-SOLIDO (SARRAFEADO), CAPA FRISADA EM HDF, ACABAMENTO MELAMINICO EM PADRAO MADEIRA                                                                                                                                                                                                                                                                                                                  </v>
          </cell>
          <cell r="C3724" t="str">
            <v xml:space="preserve">UN    </v>
          </cell>
          <cell r="D3724">
            <v>253.18</v>
          </cell>
        </row>
        <row r="3725">
          <cell r="A3725">
            <v>10553</v>
          </cell>
          <cell r="B3725" t="str">
            <v xml:space="preserve">PORTA DE MADEIRA, FOLHA MEDIA (NBR 15930) DE 600 X 2100 MM, DE 35 MM A 40 MM DE ESPESSURA, NUCLEO SEMI-SOLIDO (SARRAFEADO), CAPA LISA EM HDF, ACABAMENTO EM PRIMER PARA PINTURA                                                                                                                                                                                                                                                                                                                           </v>
          </cell>
          <cell r="C3725" t="str">
            <v xml:space="preserve">UN    </v>
          </cell>
          <cell r="D3725">
            <v>229.89</v>
          </cell>
        </row>
        <row r="3726">
          <cell r="A3726">
            <v>5020</v>
          </cell>
          <cell r="B3726" t="str">
            <v xml:space="preserve">PORTA DE MADEIRA, FOLHA MEDIA (NBR 15930) DE 600 X 2100 MM, DE 35 MM A 40 MM DE ESPESSURA, NUCLEO SEMI-SOLIDO (SARRAFEADO), CAPA LISA EM HDF, ACABAMENTO LAMINADO NATURAL PARA VERNIZ                                                                                                                                                                                                                                                                                                                     </v>
          </cell>
          <cell r="C3726" t="str">
            <v xml:space="preserve">UN    </v>
          </cell>
          <cell r="D3726">
            <v>242.37</v>
          </cell>
        </row>
        <row r="3727">
          <cell r="A3727">
            <v>10554</v>
          </cell>
          <cell r="B3727" t="str">
            <v xml:space="preserve">PORTA DE MADEIRA, FOLHA MEDIA (NBR 15930) DE 700 X 2100 MM, DE 35 MM A 40 MM DE ESPESSURA, NUCLEO SEMI-SOLIDO (SARRAFEADO), CAPA LISA EM HDF, ACABAMENTO EM PRIMER PARA PINTURA                                                                                                                                                                                                                                                                                                                           </v>
          </cell>
          <cell r="C3727" t="str">
            <v xml:space="preserve">UN    </v>
          </cell>
          <cell r="D3727">
            <v>231.92</v>
          </cell>
        </row>
        <row r="3728">
          <cell r="A3728">
            <v>10555</v>
          </cell>
          <cell r="B3728" t="str">
            <v xml:space="preserve">PORTA DE MADEIRA, FOLHA MEDIA (NBR 15930) DE 800 X 2100 MM, DE 35 MM A 40 MM DE ESPESSURA, NUCLEO SEMI-SOLIDO (SARRAFEADO), CAPA LISA EM HDF, ACABAMENTO EM PRIMER PARA PINTURA                                                                                                                                                                                                                                                                                                                           </v>
          </cell>
          <cell r="C3728" t="str">
            <v xml:space="preserve">UN    </v>
          </cell>
          <cell r="D3728">
            <v>252.92</v>
          </cell>
        </row>
        <row r="3729">
          <cell r="A3729">
            <v>10556</v>
          </cell>
          <cell r="B3729" t="str">
            <v xml:space="preserve">PORTA DE MADEIRA, FOLHA MEDIA (NBR 15930) DE 900 X 2100 MM, DE 35 MM A 40 MM DE ESPESSURA, NUCLEO SEMI-SOLIDO (SARRAFEADO), CAPA LISA EM HDF, ACABAMENTO EM PRIMER PARA PINTURA                                                                                                                                                                                                                                                                                                                           </v>
          </cell>
          <cell r="C3729" t="str">
            <v xml:space="preserve">UN    </v>
          </cell>
          <cell r="D3729">
            <v>336.28</v>
          </cell>
        </row>
        <row r="3730">
          <cell r="A3730">
            <v>39502</v>
          </cell>
          <cell r="B3730" t="str">
            <v xml:space="preserve">PORTA DE MADEIRA, FOLHA PESADA (NBR 15930) DE 800 X 2100 MM, DE 40 MM A 45 MM DE ESPESSURA, NUCLEO SOLIDO, CAPA LISA EM HDF, ACABAMENTO EM LAMINADO NATURAL PARA VERNIZ                                                                                                                                                                                                                                                                                                                                   </v>
          </cell>
          <cell r="C3730" t="str">
            <v xml:space="preserve">UN    </v>
          </cell>
          <cell r="D3730">
            <v>472.22</v>
          </cell>
        </row>
        <row r="3731">
          <cell r="A3731">
            <v>39504</v>
          </cell>
          <cell r="B3731" t="str">
            <v xml:space="preserve">PORTA DE MADEIRA, FOLHA PESADA (NBR 15930) DE 800 X 2100 MM, DE 40 MM A 45 MM DE ESPESSURA, NUCLEO SOLIDO, CAPA LISA EM HDF, ACABAMENTO EM PRIMER PARA PINTURA                                                                                                                                                                                                                                                                                                                                            </v>
          </cell>
          <cell r="C3731" t="str">
            <v xml:space="preserve">UN    </v>
          </cell>
          <cell r="D3731">
            <v>522.19000000000005</v>
          </cell>
        </row>
        <row r="3732">
          <cell r="A3732">
            <v>39503</v>
          </cell>
          <cell r="B3732" t="str">
            <v xml:space="preserve">PORTA DE MADEIRA, FOLHA PESADA (NBR 15930) DE 900 X 2100 MM, DE 40 MM A 45 MM DE ESPESSURA, NUCLEO SOLIDO, CAPA LISA EM HDF, ACABAMENTO EM LAMINADO NATURAL PARA VERNIZ                                                                                                                                                                                                                                                                                                                                   </v>
          </cell>
          <cell r="C3732" t="str">
            <v xml:space="preserve">UN    </v>
          </cell>
          <cell r="D3732">
            <v>549.59</v>
          </cell>
        </row>
        <row r="3733">
          <cell r="A3733">
            <v>39505</v>
          </cell>
          <cell r="B3733" t="str">
            <v xml:space="preserve">PORTA DE MADEIRA, FOLHA PESADA (NBR 15930) DE 900 X 2100 MM, DE 40 MM A 45 MM DE ESPESSURA, NUCLEO SOLIDO, CAPA LISA EM HDF, ACABAMENTO EM PRIMER PARA PINTURA                                                                                                                                                                                                                                                                                                                                            </v>
          </cell>
          <cell r="C3733" t="str">
            <v xml:space="preserve">UN    </v>
          </cell>
          <cell r="D3733">
            <v>592.26</v>
          </cell>
        </row>
        <row r="3734">
          <cell r="A3734">
            <v>44471</v>
          </cell>
          <cell r="B3734" t="str">
            <v xml:space="preserve">PORTA DENTE PARA  FRESADORA                                                                                                                                                                                                                                                                                                                                                                                                                                                                               </v>
          </cell>
          <cell r="C3734" t="str">
            <v xml:space="preserve">UN    </v>
          </cell>
          <cell r="D3734">
            <v>598.65</v>
          </cell>
        </row>
        <row r="3735">
          <cell r="A3735">
            <v>4944</v>
          </cell>
          <cell r="B3735" t="str">
            <v xml:space="preserve">PORTA GRADE DE ENROLAR MANUAL COMPLETA, PERFIL TUBULAR TIJOLINHO 3/4 ", EM ACO GALVANIZADO NATURAL (SEM INSTALACAO)                                                                                                                                                                                                                                                                                                                                                                                       </v>
          </cell>
          <cell r="C3735" t="str">
            <v xml:space="preserve">M2    </v>
          </cell>
          <cell r="D3735">
            <v>1539.42</v>
          </cell>
        </row>
        <row r="3736">
          <cell r="A3736">
            <v>21102</v>
          </cell>
          <cell r="B3736" t="str">
            <v xml:space="preserve">PORTA TOALHA BANHO EM METAL CROMADO, TIPO BARRA                                                                                                                                                                                                                                                                                                                                                                                                                                                           </v>
          </cell>
          <cell r="C3736" t="str">
            <v xml:space="preserve">UN    </v>
          </cell>
          <cell r="D3736">
            <v>37.770000000000003</v>
          </cell>
        </row>
        <row r="3737">
          <cell r="A3737">
            <v>21101</v>
          </cell>
          <cell r="B3737" t="str">
            <v xml:space="preserve">PORTA TOALHA ROSTO EM METAL CROMADO, TIPO ARGOLA                                                                                                                                                                                                                                                                                                                                                                                                                                                          </v>
          </cell>
          <cell r="C3737" t="str">
            <v xml:space="preserve">UN    </v>
          </cell>
          <cell r="D3737">
            <v>24.25</v>
          </cell>
        </row>
        <row r="3738">
          <cell r="A3738">
            <v>34713</v>
          </cell>
          <cell r="B3738" t="str">
            <v xml:space="preserve">PORTA VIDRO TEMPERADO INCOLOR, 2 FOLHAS DE CORRER, E = 10 MM (SEM FERRAGENS E SEM COLOCACAO)                                                                                                                                                                                                                                                                                                                                                                                                              </v>
          </cell>
          <cell r="C3738" t="str">
            <v xml:space="preserve">M2    </v>
          </cell>
          <cell r="D3738">
            <v>507.17</v>
          </cell>
        </row>
        <row r="3739">
          <cell r="A3739">
            <v>37563</v>
          </cell>
          <cell r="B3739" t="str">
            <v xml:space="preserve">PORTAO BASCULANTE, MANUAL, EM ACO GALVANIZADO, CHAPA 26, TIPO LAMBRIL, COM REQUADRO, ACABAMENTO NATURAL                                                                                                                                                                                                                                                                                                                                                                                                   </v>
          </cell>
          <cell r="C3739" t="str">
            <v xml:space="preserve">M2    </v>
          </cell>
          <cell r="D3739">
            <v>643.78</v>
          </cell>
        </row>
        <row r="3740">
          <cell r="A3740">
            <v>4948</v>
          </cell>
          <cell r="B3740" t="str">
            <v xml:space="preserve">PORTAO DE ABRIR / GIRO, EM GRADIL DE METALON REDONDO DE 3/4"  VERTICAL, COM REQUADRO, ACABAMENTO NATURAL - COMPLETO                                                                                                                                                                                                                                                                                                                                                                                       </v>
          </cell>
          <cell r="C3740" t="str">
            <v xml:space="preserve">M2    </v>
          </cell>
          <cell r="D3740">
            <v>560.1</v>
          </cell>
        </row>
        <row r="3741">
          <cell r="A3741">
            <v>37561</v>
          </cell>
          <cell r="B3741" t="str">
            <v xml:space="preserve">PORTAO DE CORRER EM CHAPA TIPO PAINEL LAMBRIL QUADRADO, COM PORTA SOCIAL COMPLETA INCLUIDA, COM REQUADRO, ACABAMENTO NATURAL, COM TRILHOS E ROLDANAS                                                                                                                                                                                                                                                                                                                                                      </v>
          </cell>
          <cell r="C3741" t="str">
            <v xml:space="preserve">M2    </v>
          </cell>
          <cell r="D3741">
            <v>522.37</v>
          </cell>
        </row>
        <row r="3742">
          <cell r="A3742">
            <v>37562</v>
          </cell>
          <cell r="B3742" t="str">
            <v xml:space="preserve">PORTAO DE CORRER EM GRADIL FIXO DE BARRA DE FERRO CHATA DE 3 X 1/4" NA VERTICAL, SEM REQUADRO, ACABAMENTO NATURAL, COM TRILHOS E ROLDANAS                                                                                                                                                                                                                                                                                                                                                                 </v>
          </cell>
          <cell r="C3742" t="str">
            <v xml:space="preserve">M2    </v>
          </cell>
          <cell r="D3742">
            <v>684.89</v>
          </cell>
        </row>
        <row r="3743">
          <cell r="A3743">
            <v>14164</v>
          </cell>
          <cell r="B3743" t="str">
            <v xml:space="preserve">POSTE CONICO CONTINUO EM ACO GALVANIZADO, CURVO, BRACO DUPLO, ENGASTADO,  H = 9 M, DIAMETRO INFERIOR = *135* MM                                                                                                                                                                                                                                                                                                                                                                                           </v>
          </cell>
          <cell r="C3743" t="str">
            <v xml:space="preserve">UN    </v>
          </cell>
          <cell r="D3743">
            <v>2363.9299999999998</v>
          </cell>
        </row>
        <row r="3744">
          <cell r="A3744">
            <v>14163</v>
          </cell>
          <cell r="B3744" t="str">
            <v xml:space="preserve">POSTE CONICO CONTINUO EM ACO GALVANIZADO, CURVO, BRACO DUPLO, FLANGEADO,  H = 9 M, DIAMETRO INFERIOR = *135* MM                                                                                                                                                                                                                                                                                                                                                                                           </v>
          </cell>
          <cell r="C3744" t="str">
            <v xml:space="preserve">UN    </v>
          </cell>
          <cell r="D3744">
            <v>2686.77</v>
          </cell>
        </row>
        <row r="3745">
          <cell r="A3745">
            <v>5051</v>
          </cell>
          <cell r="B3745" t="str">
            <v xml:space="preserve">POSTE CONICO CONTINUO EM ACO GALVANIZADO, CURVO, BRACO SIMPLES, ENGASTADO,  H = 9 M, DIAMETRO INFERIOR = *135* MM                                                                                                                                                                                                                                                                                                                                                                                         </v>
          </cell>
          <cell r="C3745" t="str">
            <v xml:space="preserve">UN    </v>
          </cell>
          <cell r="D3745">
            <v>2285.06</v>
          </cell>
        </row>
        <row r="3746">
          <cell r="A3746">
            <v>14162</v>
          </cell>
          <cell r="B3746" t="str">
            <v xml:space="preserve">POSTE CONICO CONTINUO EM ACO GALVANIZADO, CURVO, BRACO SIMPLES, FLANGEADO,  H = 9 M, DIAMETRO INFERIOR = *135* MM                                                                                                                                                                                                                                                                                                                                                                                         </v>
          </cell>
          <cell r="C3746" t="str">
            <v xml:space="preserve">UN    </v>
          </cell>
          <cell r="D3746">
            <v>2281.7399999999998</v>
          </cell>
        </row>
        <row r="3747">
          <cell r="A3747">
            <v>5052</v>
          </cell>
          <cell r="B3747" t="str">
            <v xml:space="preserve">POSTE CONICO CONTINUO EM ACO GALVANIZADO, CURVO, BRACO SIMPLES, FLANGEADO, H = 7 M, DIAMETRO INFERIOR = *125* MM                                                                                                                                                                                                                                                                                                                                                                                          </v>
          </cell>
          <cell r="C3747" t="str">
            <v xml:space="preserve">UN    </v>
          </cell>
          <cell r="D3747">
            <v>1702.5</v>
          </cell>
        </row>
        <row r="3748">
          <cell r="A3748">
            <v>14166</v>
          </cell>
          <cell r="B3748" t="str">
            <v xml:space="preserve">POSTE CONICO CONTINUO EM ACO GALVANIZADO, RETO, ENGASTADO,  H = 7 M, DIAMETRO INFERIOR = *125* MM                                                                                                                                                                                                                                                                                                                                                                                                         </v>
          </cell>
          <cell r="C3748" t="str">
            <v xml:space="preserve">UN    </v>
          </cell>
          <cell r="D3748">
            <v>1724.12</v>
          </cell>
        </row>
        <row r="3749">
          <cell r="A3749">
            <v>14165</v>
          </cell>
          <cell r="B3749" t="str">
            <v xml:space="preserve">POSTE CONICO CONTINUO EM ACO GALVANIZADO, RETO, ENGASTADO,  H = 9 M, DIAMETRO INFERIOR = *145* MM                                                                                                                                                                                                                                                                                                                                                                                                         </v>
          </cell>
          <cell r="C3749" t="str">
            <v xml:space="preserve">UN    </v>
          </cell>
          <cell r="D3749">
            <v>2388.52</v>
          </cell>
        </row>
        <row r="3750">
          <cell r="A3750">
            <v>5050</v>
          </cell>
          <cell r="B3750" t="str">
            <v xml:space="preserve">POSTE CONICO CONTINUO EM ACO GALVANIZADO, RETO, FLANGEADO,  H = 3 M, DIAMETRO INFERIOR = *95* MM                                                                                                                                                                                                                                                                                                                                                                                                          </v>
          </cell>
          <cell r="C3750" t="str">
            <v xml:space="preserve">UN    </v>
          </cell>
          <cell r="D3750">
            <v>587.87</v>
          </cell>
        </row>
        <row r="3751">
          <cell r="A3751">
            <v>12366</v>
          </cell>
          <cell r="B3751" t="str">
            <v xml:space="preserve">POSTE DE CONCRETO ARMADO DE SECAO CIRCULAR, EXTENSAO DE 10,00 M, RESISTENCIA DE 150 A 200 DAN, TIPO C-14                                                                                                                                                                                                                                                                                                                                                                                                  </v>
          </cell>
          <cell r="C3751" t="str">
            <v xml:space="preserve">UN    </v>
          </cell>
          <cell r="D3751">
            <v>1020.97</v>
          </cell>
        </row>
        <row r="3752">
          <cell r="A3752">
            <v>5045</v>
          </cell>
          <cell r="B3752" t="str">
            <v xml:space="preserve">POSTE DE CONCRETO ARMADO DE SECAO CIRCULAR, EXTENSAO DE 11,00 M, RESISTENCIA DE 200 A 300 DAN, TIPO C-14                                                                                                                                                                                                                                                                                                                                                                                                  </v>
          </cell>
          <cell r="C3752" t="str">
            <v xml:space="preserve">UN    </v>
          </cell>
          <cell r="D3752">
            <v>1621.63</v>
          </cell>
        </row>
        <row r="3753">
          <cell r="A3753">
            <v>5035</v>
          </cell>
          <cell r="B3753" t="str">
            <v xml:space="preserve">POSTE DE CONCRETO ARMADO DE SECAO CIRCULAR, EXTENSAO DE 11,00 M, RESISTENCIA DE 300 A 400 DAN, TIPO C-17                                                                                                                                                                                                                                                                                                                                                                                                  </v>
          </cell>
          <cell r="C3753" t="str">
            <v xml:space="preserve">UN    </v>
          </cell>
          <cell r="D3753">
            <v>2487.88</v>
          </cell>
        </row>
        <row r="3754">
          <cell r="A3754">
            <v>41180</v>
          </cell>
          <cell r="B3754" t="str">
            <v xml:space="preserve">POSTE DE CONCRETO ARMADO DE SECAO CIRCULAR, EXTENSAO DE 13,00 M, RESISTENCIA DE 1000 DAN, TIPO C-23                                                                                                                                                                                                                                                                                                                                                                                                       </v>
          </cell>
          <cell r="C3754" t="str">
            <v xml:space="preserve">UN    </v>
          </cell>
          <cell r="D3754">
            <v>3645.41</v>
          </cell>
        </row>
        <row r="3755">
          <cell r="A3755">
            <v>41181</v>
          </cell>
          <cell r="B3755" t="str">
            <v xml:space="preserve">POSTE DE CONCRETO ARMADO DE SECAO CIRCULAR, EXTENSAO DE 13,00 M, RESISTENCIA DE 1500 DAN, TIPO C-29                                                                                                                                                                                                                                                                                                                                                                                                       </v>
          </cell>
          <cell r="C3755" t="str">
            <v xml:space="preserve">UN    </v>
          </cell>
          <cell r="D3755">
            <v>4826.41</v>
          </cell>
        </row>
        <row r="3756">
          <cell r="A3756">
            <v>41182</v>
          </cell>
          <cell r="B3756" t="str">
            <v xml:space="preserve">POSTE DE CONCRETO ARMADO DE SECAO CIRCULAR, EXTENSAO DE 13,00 M, RESISTENCIA DE 2000 DAN, TIPO C-29                                                                                                                                                                                                                                                                                                                                                                                                       </v>
          </cell>
          <cell r="C3756" t="str">
            <v xml:space="preserve">UN    </v>
          </cell>
          <cell r="D3756">
            <v>6923.88</v>
          </cell>
        </row>
        <row r="3757">
          <cell r="A3757">
            <v>41183</v>
          </cell>
          <cell r="B3757" t="str">
            <v xml:space="preserve">POSTE DE CONCRETO ARMADO DE SECAO CIRCULAR, EXTENSAO DE 13,00 M, RESISTENCIA DE 2500 DAN, TIPO C-29                                                                                                                                                                                                                                                                                                                                                                                                       </v>
          </cell>
          <cell r="C3757" t="str">
            <v xml:space="preserve">UN    </v>
          </cell>
          <cell r="D3757">
            <v>8644.61</v>
          </cell>
        </row>
        <row r="3758">
          <cell r="A3758">
            <v>41184</v>
          </cell>
          <cell r="B3758" t="str">
            <v xml:space="preserve">POSTE DE CONCRETO ARMADO DE SECAO CIRCULAR, EXTENSAO DE 13,00 M, RESISTENCIA DE 3000 DAN, TIPO C-29                                                                                                                                                                                                                                                                                                                                                                                                       </v>
          </cell>
          <cell r="C3758" t="str">
            <v xml:space="preserve">UN    </v>
          </cell>
          <cell r="D3758">
            <v>13161.95</v>
          </cell>
        </row>
        <row r="3759">
          <cell r="A3759">
            <v>41185</v>
          </cell>
          <cell r="B3759" t="str">
            <v xml:space="preserve">POSTE DE CONCRETO ARMADO DE SECAO CIRCULAR, EXTENSAO DE 14,00 M, RESISTENCIA DE 1000 DAN, TIPO C-23                                                                                                                                                                                                                                                                                                                                                                                                       </v>
          </cell>
          <cell r="C3759" t="str">
            <v xml:space="preserve">UN    </v>
          </cell>
          <cell r="D3759">
            <v>4881.04</v>
          </cell>
        </row>
        <row r="3760">
          <cell r="A3760">
            <v>41186</v>
          </cell>
          <cell r="B3760" t="str">
            <v xml:space="preserve">POSTE DE CONCRETO ARMADO DE SECAO CIRCULAR, EXTENSAO DE 14,00 M, RESISTENCIA DE 1500 DAN, TIPO C-29                                                                                                                                                                                                                                                                                                                                                                                                       </v>
          </cell>
          <cell r="C3760" t="str">
            <v xml:space="preserve">UN    </v>
          </cell>
          <cell r="D3760">
            <v>6840.22</v>
          </cell>
        </row>
        <row r="3761">
          <cell r="A3761">
            <v>41187</v>
          </cell>
          <cell r="B3761" t="str">
            <v xml:space="preserve">POSTE DE CONCRETO ARMADO DE SECAO CIRCULAR, EXTENSAO DE 14,00 M, RESISTENCIA DE 2000 DAN, TIPO C-29                                                                                                                                                                                                                                                                                                                                                                                                       </v>
          </cell>
          <cell r="C3761" t="str">
            <v xml:space="preserve">UN    </v>
          </cell>
          <cell r="D3761">
            <v>9173.2999999999993</v>
          </cell>
        </row>
        <row r="3762">
          <cell r="A3762">
            <v>41188</v>
          </cell>
          <cell r="B3762" t="str">
            <v xml:space="preserve">POSTE DE CONCRETO ARMADO DE SECAO CIRCULAR, EXTENSAO DE 14,00 M, RESISTENCIA DE 2500 DAN, TIPO C-29                                                                                                                                                                                                                                                                                                                                                                                                       </v>
          </cell>
          <cell r="C3762" t="str">
            <v xml:space="preserve">UN    </v>
          </cell>
          <cell r="D3762">
            <v>11730.6</v>
          </cell>
        </row>
        <row r="3763">
          <cell r="A3763">
            <v>5036</v>
          </cell>
          <cell r="B3763" t="str">
            <v xml:space="preserve">POSTE DE CONCRETO ARMADO DE SECAO CIRCULAR, EXTENSAO DE 14,00 M, RESISTENCIA DE 300 A 400 DAN, TIPO C-17                                                                                                                                                                                                                                                                                                                                                                                                  </v>
          </cell>
          <cell r="C3763" t="str">
            <v xml:space="preserve">UN    </v>
          </cell>
          <cell r="D3763">
            <v>879.61</v>
          </cell>
        </row>
        <row r="3764">
          <cell r="A3764">
            <v>41189</v>
          </cell>
          <cell r="B3764" t="str">
            <v xml:space="preserve">POSTE DE CONCRETO ARMADO DE SECAO CIRCULAR, EXTENSAO DE 14,00 M, RESISTENCIA DE 3000 DAN, TIPO C-29                                                                                                                                                                                                                                                                                                                                                                                                       </v>
          </cell>
          <cell r="C3764" t="str">
            <v xml:space="preserve">UN    </v>
          </cell>
          <cell r="D3764">
            <v>15080.92</v>
          </cell>
        </row>
        <row r="3765">
          <cell r="A3765">
            <v>41190</v>
          </cell>
          <cell r="B3765" t="str">
            <v xml:space="preserve">POSTE DE CONCRETO ARMADO DE SECAO CIRCULAR, EXTENSAO DE 15,00 M, RESISTENCIA DE 1000 DAN, TIPO C-23                                                                                                                                                                                                                                                                                                                                                                                                       </v>
          </cell>
          <cell r="C3765" t="str">
            <v xml:space="preserve">UN    </v>
          </cell>
          <cell r="D3765">
            <v>5244.61</v>
          </cell>
        </row>
        <row r="3766">
          <cell r="A3766">
            <v>41191</v>
          </cell>
          <cell r="B3766" t="str">
            <v xml:space="preserve">POSTE DE CONCRETO ARMADO DE SECAO CIRCULAR, EXTENSAO DE 15,00 M, RESISTENCIA DE 1500 DAN, TIPO C-29                                                                                                                                                                                                                                                                                                                                                                                                       </v>
          </cell>
          <cell r="C3766" t="str">
            <v xml:space="preserve">UN    </v>
          </cell>
          <cell r="D3766">
            <v>8042.42</v>
          </cell>
        </row>
        <row r="3767">
          <cell r="A3767">
            <v>41192</v>
          </cell>
          <cell r="B3767" t="str">
            <v xml:space="preserve">POSTE DE CONCRETO ARMADO DE SECAO CIRCULAR, EXTENSAO DE 15,00 M, RESISTENCIA DE 2000 DAN, TIPO C-29                                                                                                                                                                                                                                                                                                                                                                                                       </v>
          </cell>
          <cell r="C3767" t="str">
            <v xml:space="preserve">UN    </v>
          </cell>
          <cell r="D3767">
            <v>8384.16</v>
          </cell>
        </row>
        <row r="3768">
          <cell r="A3768">
            <v>41193</v>
          </cell>
          <cell r="B3768" t="str">
            <v xml:space="preserve">POSTE DE CONCRETO ARMADO DE SECAO CIRCULAR, EXTENSAO DE 15,00 M, RESISTENCIA DE 2500 DAN, TIPO C-29                                                                                                                                                                                                                                                                                                                                                                                                       </v>
          </cell>
          <cell r="C3768" t="str">
            <v xml:space="preserve">UN    </v>
          </cell>
          <cell r="D3768">
            <v>13699.44</v>
          </cell>
        </row>
        <row r="3769">
          <cell r="A3769">
            <v>41194</v>
          </cell>
          <cell r="B3769" t="str">
            <v xml:space="preserve">POSTE DE CONCRETO ARMADO DE SECAO CIRCULAR, EXTENSAO DE 15,00 M, RESISTENCIA DE 3000 DAN, TIPO C-29                                                                                                                                                                                                                                                                                                                                                                                                       </v>
          </cell>
          <cell r="C3769" t="str">
            <v xml:space="preserve">UN    </v>
          </cell>
          <cell r="D3769">
            <v>16346.54</v>
          </cell>
        </row>
        <row r="3770">
          <cell r="A3770">
            <v>5044</v>
          </cell>
          <cell r="B3770" t="str">
            <v xml:space="preserve">POSTE DE CONCRETO ARMADO DE SECAO CIRCULAR, EXTENSAO DE 9,00 M, RESISTENCIA DE 200 A 300 DAN, TIPO C-14                                                                                                                                                                                                                                                                                                                                                                                                   </v>
          </cell>
          <cell r="C3770" t="str">
            <v xml:space="preserve">UN    </v>
          </cell>
          <cell r="D3770">
            <v>1410.41</v>
          </cell>
        </row>
        <row r="3771">
          <cell r="A3771">
            <v>5059</v>
          </cell>
          <cell r="B3771" t="str">
            <v xml:space="preserve">POSTE DE CONCRETO ARMADO DE SECAO CIRCULAR, EXTENSAO DE 9,00 M, RESISTENCIA DE 300 A 400 DAN, TIPO C-17                                                                                                                                                                                                                                                                                                                                                                                                   </v>
          </cell>
          <cell r="C3771" t="str">
            <v xml:space="preserve">UN    </v>
          </cell>
          <cell r="D3771">
            <v>1051.9100000000001</v>
          </cell>
        </row>
        <row r="3772">
          <cell r="A3772">
            <v>41201</v>
          </cell>
          <cell r="B3772" t="str">
            <v xml:space="preserve">POSTE DE CONCRETO ARMADO DE SECAO DUPLO T, EXTENSAO DE 10,00 M, RESISTENCIA DE 1000 DAN, TIPO B-1,5                                                                                                                                                                                                                                                                                                                                                                                                       </v>
          </cell>
          <cell r="C3772" t="str">
            <v xml:space="preserve">UN    </v>
          </cell>
          <cell r="D3772">
            <v>2134.7600000000002</v>
          </cell>
        </row>
        <row r="3773">
          <cell r="A3773">
            <v>41199</v>
          </cell>
          <cell r="B3773" t="str">
            <v xml:space="preserve">POSTE DE CONCRETO ARMADO DE SECAO DUPLO T, EXTENSAO DE 10,00 M, RESISTENCIA DE 150 DAN, TIPO D                                                                                                                                                                                                                                                                                                                                                                                                            </v>
          </cell>
          <cell r="C3773" t="str">
            <v xml:space="preserve">UN    </v>
          </cell>
          <cell r="D3773">
            <v>685.98</v>
          </cell>
        </row>
        <row r="3774">
          <cell r="A3774">
            <v>5057</v>
          </cell>
          <cell r="B3774" t="str">
            <v xml:space="preserve">POSTE DE CONCRETO ARMADO DE SECAO DUPLO T, EXTENSAO DE 10,00 M, RESISTENCIA DE 300 A 400 DAN, TIPO B OU D                                                                                                                                                                                                                                                                                                                                                                                                 </v>
          </cell>
          <cell r="C3774" t="str">
            <v xml:space="preserve">UN    </v>
          </cell>
          <cell r="D3774">
            <v>928.69</v>
          </cell>
        </row>
        <row r="3775">
          <cell r="A3775">
            <v>41200</v>
          </cell>
          <cell r="B3775" t="str">
            <v xml:space="preserve">POSTE DE CONCRETO ARMADO DE SECAO DUPLO T, EXTENSAO DE 10,00 M, RESISTENCIA DE 600 DAN, TIPO B                                                                                                                                                                                                                                                                                                                                                                                                            </v>
          </cell>
          <cell r="C3775" t="str">
            <v xml:space="preserve">UN    </v>
          </cell>
          <cell r="D3775">
            <v>1335.15</v>
          </cell>
        </row>
        <row r="3776">
          <cell r="A3776">
            <v>41205</v>
          </cell>
          <cell r="B3776" t="str">
            <v xml:space="preserve">POSTE DE CONCRETO ARMADO DE SECAO DUPLO T, EXTENSAO DE 11,00 M, RESISTENCIA DE 1000 DAN, TIPO B-1,5                                                                                                                                                                                                                                                                                                                                                                                                       </v>
          </cell>
          <cell r="C3776" t="str">
            <v xml:space="preserve">UN    </v>
          </cell>
          <cell r="D3776">
            <v>2474.0100000000002</v>
          </cell>
        </row>
        <row r="3777">
          <cell r="A3777">
            <v>41202</v>
          </cell>
          <cell r="B3777" t="str">
            <v xml:space="preserve">POSTE DE CONCRETO ARMADO DE SECAO DUPLO T, EXTENSAO DE 11,00 M, RESISTENCIA DE 150 DAN, TIPO D                                                                                                                                                                                                                                                                                                                                                                                                            </v>
          </cell>
          <cell r="C3777" t="str">
            <v xml:space="preserve">UN    </v>
          </cell>
          <cell r="D3777">
            <v>721.93</v>
          </cell>
        </row>
        <row r="3778">
          <cell r="A3778">
            <v>41206</v>
          </cell>
          <cell r="B3778" t="str">
            <v xml:space="preserve">POSTE DE CONCRETO ARMADO DE SECAO DUPLO T, EXTENSAO DE 11,00 M, RESISTENCIA DE 1500 DAN, TIPO B-3,0                                                                                                                                                                                                                                                                                                                                                                                                       </v>
          </cell>
          <cell r="C3778" t="str">
            <v xml:space="preserve">UN    </v>
          </cell>
          <cell r="D3778">
            <v>3261.88</v>
          </cell>
        </row>
        <row r="3779">
          <cell r="A3779">
            <v>12372</v>
          </cell>
          <cell r="B3779" t="str">
            <v xml:space="preserve">POSTE DE CONCRETO ARMADO DE SECAO DUPLO T, EXTENSAO DE 11,00 M, RESISTENCIA DE 200 DAN, TIPO D                                                                                                                                                                                                                                                                                                                                                                                                            </v>
          </cell>
          <cell r="C3779" t="str">
            <v xml:space="preserve">UN    </v>
          </cell>
          <cell r="D3779">
            <v>758.03</v>
          </cell>
        </row>
        <row r="3780">
          <cell r="A3780">
            <v>41207</v>
          </cell>
          <cell r="B3780" t="str">
            <v xml:space="preserve">POSTE DE CONCRETO ARMADO DE SECAO DUPLO T, EXTENSAO DE 11,00 M, RESISTENCIA DE 2000 DAN, TIPO B-4,5                                                                                                                                                                                                                                                                                                                                                                                                       </v>
          </cell>
          <cell r="C3780" t="str">
            <v xml:space="preserve">UN    </v>
          </cell>
          <cell r="D3780">
            <v>4391.1400000000003</v>
          </cell>
        </row>
        <row r="3781">
          <cell r="A3781">
            <v>41203</v>
          </cell>
          <cell r="B3781" t="str">
            <v xml:space="preserve">POSTE DE CONCRETO ARMADO DE SECAO DUPLO T, EXTENSAO DE 11,00 M, RESISTENCIA DE 300 DAN, TIPO B                                                                                                                                                                                                                                                                                                                                                                                                            </v>
          </cell>
          <cell r="C3781" t="str">
            <v xml:space="preserve">UN    </v>
          </cell>
          <cell r="D3781">
            <v>1156.46</v>
          </cell>
        </row>
        <row r="3782">
          <cell r="A3782">
            <v>41204</v>
          </cell>
          <cell r="B3782" t="str">
            <v xml:space="preserve">POSTE DE CONCRETO ARMADO DE SECAO DUPLO T, EXTENSAO DE 11,00 M, RESISTENCIA DE 600 DAN, TIPO B                                                                                                                                                                                                                                                                                                                                                                                                            </v>
          </cell>
          <cell r="C3782" t="str">
            <v xml:space="preserve">UN    </v>
          </cell>
          <cell r="D3782">
            <v>1634.94</v>
          </cell>
        </row>
        <row r="3783">
          <cell r="A3783">
            <v>41210</v>
          </cell>
          <cell r="B3783" t="str">
            <v xml:space="preserve">POSTE DE CONCRETO ARMADO DE SECAO DUPLO T, EXTENSAO DE 12,00 M, RESISTENCIA DE 1000 DAN, TIPO B-1,5                                                                                                                                                                                                                                                                                                                                                                                                       </v>
          </cell>
          <cell r="C3783" t="str">
            <v xml:space="preserve">UN    </v>
          </cell>
          <cell r="D3783">
            <v>2731.12</v>
          </cell>
        </row>
        <row r="3784">
          <cell r="A3784">
            <v>41208</v>
          </cell>
          <cell r="B3784" t="str">
            <v xml:space="preserve">POSTE DE CONCRETO ARMADO DE SECAO DUPLO T, EXTENSAO DE 12,00 M, RESISTENCIA DE 150 DAN, TIPO D                                                                                                                                                                                                                                                                                                                                                                                                            </v>
          </cell>
          <cell r="C3784" t="str">
            <v xml:space="preserve">UN    </v>
          </cell>
          <cell r="D3784">
            <v>956.05</v>
          </cell>
        </row>
        <row r="3785">
          <cell r="A3785">
            <v>41211</v>
          </cell>
          <cell r="B3785" t="str">
            <v xml:space="preserve">POSTE DE CONCRETO ARMADO DE SECAO DUPLO T, EXTENSAO DE 12,00 M, RESISTENCIA DE 1500 DAN, TIPO B-3,0                                                                                                                                                                                                                                                                                                                                                                                                       </v>
          </cell>
          <cell r="C3785" t="str">
            <v xml:space="preserve">UN    </v>
          </cell>
          <cell r="D3785">
            <v>3848.11</v>
          </cell>
        </row>
        <row r="3786">
          <cell r="A3786">
            <v>13339</v>
          </cell>
          <cell r="B3786" t="str">
            <v xml:space="preserve">POSTE DE CONCRETO ARMADO DE SECAO DUPLO T, EXTENSAO DE 12,00 M, RESISTENCIA DE 300 A 400 DAN, TIPO B OU D                                                                                                                                                                                                                                                                                                                                                                                                 </v>
          </cell>
          <cell r="C3786" t="str">
            <v xml:space="preserve">UN    </v>
          </cell>
          <cell r="D3786">
            <v>1295.68</v>
          </cell>
        </row>
        <row r="3787">
          <cell r="A3787">
            <v>41213</v>
          </cell>
          <cell r="B3787" t="str">
            <v xml:space="preserve">POSTE DE CONCRETO ARMADO DE SECAO DUPLO T, EXTENSAO DE 12,00 M, RESISTENCIA DE 3000 DAN, TIPO B-6,0                                                                                                                                                                                                                                                                                                                                                                                                       </v>
          </cell>
          <cell r="C3787" t="str">
            <v xml:space="preserve">UN    </v>
          </cell>
          <cell r="D3787">
            <v>7976.19</v>
          </cell>
        </row>
        <row r="3788">
          <cell r="A3788">
            <v>41209</v>
          </cell>
          <cell r="B3788" t="str">
            <v xml:space="preserve">POSTE DE CONCRETO ARMADO DE SECAO DUPLO T, EXTENSAO DE 12,00 M, RESISTENCIA DE 600 DAN, TIPO B                                                                                                                                                                                                                                                                                                                                                                                                            </v>
          </cell>
          <cell r="C3788" t="str">
            <v xml:space="preserve">UN    </v>
          </cell>
          <cell r="D3788">
            <v>1782.7</v>
          </cell>
        </row>
        <row r="3789">
          <cell r="A3789">
            <v>41216</v>
          </cell>
          <cell r="B3789" t="str">
            <v xml:space="preserve">POSTE DE CONCRETO ARMADO DE SECAO DUPLO T, EXTENSAO DE 13,00 M, RESISTENCIA DE 1000 DAN, TIPO B-1,5                                                                                                                                                                                                                                                                                                                                                                                                       </v>
          </cell>
          <cell r="C3789" t="str">
            <v xml:space="preserve">UN    </v>
          </cell>
          <cell r="D3789">
            <v>3339.23</v>
          </cell>
        </row>
        <row r="3790">
          <cell r="A3790">
            <v>41217</v>
          </cell>
          <cell r="B3790" t="str">
            <v xml:space="preserve">POSTE DE CONCRETO ARMADO DE SECAO DUPLO T, EXTENSAO DE 13,00 M, RESISTENCIA DE 1500 DAN, TIPO B-3,0                                                                                                                                                                                                                                                                                                                                                                                                       </v>
          </cell>
          <cell r="C3790" t="str">
            <v xml:space="preserve">UN    </v>
          </cell>
          <cell r="D3790">
            <v>5353.97</v>
          </cell>
        </row>
        <row r="3791">
          <cell r="A3791">
            <v>41218</v>
          </cell>
          <cell r="B3791" t="str">
            <v xml:space="preserve">POSTE DE CONCRETO ARMADO DE SECAO DUPLO T, EXTENSAO DE 13,00 M, RESISTENCIA DE 2000 DAN, TIPO B-4,5                                                                                                                                                                                                                                                                                                                                                                                                       </v>
          </cell>
          <cell r="C3791" t="str">
            <v xml:space="preserve">UN    </v>
          </cell>
          <cell r="D3791">
            <v>7179.83</v>
          </cell>
        </row>
        <row r="3792">
          <cell r="A3792">
            <v>41214</v>
          </cell>
          <cell r="B3792" t="str">
            <v xml:space="preserve">POSTE DE CONCRETO ARMADO DE SECAO DUPLO T, EXTENSAO DE 13,00 M, RESISTENCIA DE 300 DAN, TIPO B                                                                                                                                                                                                                                                                                                                                                                                                            </v>
          </cell>
          <cell r="C3792" t="str">
            <v xml:space="preserve">UN    </v>
          </cell>
          <cell r="D3792">
            <v>1513.85</v>
          </cell>
        </row>
        <row r="3793">
          <cell r="A3793">
            <v>41215</v>
          </cell>
          <cell r="B3793" t="str">
            <v xml:space="preserve">POSTE DE CONCRETO ARMADO DE SECAO DUPLO T, EXTENSAO DE 13,00 M, RESISTENCIA DE 600 DAN, TIPO B                                                                                                                                                                                                                                                                                                                                                                                                            </v>
          </cell>
          <cell r="C3793" t="str">
            <v xml:space="preserve">UN    </v>
          </cell>
          <cell r="D3793">
            <v>2279.31</v>
          </cell>
        </row>
        <row r="3794">
          <cell r="A3794">
            <v>41221</v>
          </cell>
          <cell r="B3794" t="str">
            <v xml:space="preserve">POSTE DE CONCRETO ARMADO DE SECAO DUPLO T, EXTENSAO DE 15,00 M, RESISTENCIA DE 1500 DAN, TIPO B-3,0                                                                                                                                                                                                                                                                                                                                                                                                       </v>
          </cell>
          <cell r="C3794" t="str">
            <v xml:space="preserve">UN    </v>
          </cell>
          <cell r="D3794">
            <v>6599.79</v>
          </cell>
        </row>
        <row r="3795">
          <cell r="A3795">
            <v>41222</v>
          </cell>
          <cell r="B3795" t="str">
            <v xml:space="preserve">POSTE DE CONCRETO ARMADO DE SECAO DUPLO T, EXTENSAO DE 15,00 M, RESISTENCIA DE 2000 DAN, TIPO B-4,5                                                                                                                                                                                                                                                                                                                                                                                                       </v>
          </cell>
          <cell r="C3795" t="str">
            <v xml:space="preserve">UN    </v>
          </cell>
          <cell r="D3795">
            <v>9444.3700000000008</v>
          </cell>
        </row>
        <row r="3796">
          <cell r="A3796">
            <v>41195</v>
          </cell>
          <cell r="B3796" t="str">
            <v xml:space="preserve">POSTE DE CONCRETO ARMADO DE SECAO DUPLO T, EXTENSAO DE 8,00 M, RESISTENCIA DE 150 DAN, TIPO D                                                                                                                                                                                                                                                                                                                                                                                                             </v>
          </cell>
          <cell r="C3796" t="str">
            <v xml:space="preserve">UN    </v>
          </cell>
          <cell r="D3796">
            <v>485.41</v>
          </cell>
        </row>
        <row r="3797">
          <cell r="A3797">
            <v>41198</v>
          </cell>
          <cell r="B3797" t="str">
            <v xml:space="preserve">POSTE DE CONCRETO ARMADO DE SECAO DUPLO T, EXTENSAO DE 9,00 M, RESISTENCIA DE 1000 DAN, TIPO B-1,5                                                                                                                                                                                                                                                                                                                                                                                                        </v>
          </cell>
          <cell r="C3797" t="str">
            <v xml:space="preserve">UN    </v>
          </cell>
          <cell r="D3797">
            <v>1896.88</v>
          </cell>
        </row>
        <row r="3798">
          <cell r="A3798">
            <v>41196</v>
          </cell>
          <cell r="B3798" t="str">
            <v xml:space="preserve">POSTE DE CONCRETO ARMADO DE SECAO DUPLO T, EXTENSAO DE 9,00 M, RESISTENCIA DE 150 DAN, TIPO D                                                                                                                                                                                                                                                                                                                                                                                                             </v>
          </cell>
          <cell r="C3798" t="str">
            <v xml:space="preserve">UN    </v>
          </cell>
          <cell r="D3798">
            <v>601.70000000000005</v>
          </cell>
        </row>
        <row r="3799">
          <cell r="A3799">
            <v>5033</v>
          </cell>
          <cell r="B3799" t="str">
            <v xml:space="preserve">POSTE DE CONCRETO ARMADO DE SECAO DUPLO T, EXTENSAO DE 9,00 M, RESISTENCIA DE 300 A 400 DAN, TIPO B OU D                                                                                                                                                                                                                                                                                                                                                                                                  </v>
          </cell>
          <cell r="C3799" t="str">
            <v xml:space="preserve">UN    </v>
          </cell>
          <cell r="D3799">
            <v>790</v>
          </cell>
        </row>
        <row r="3800">
          <cell r="A3800">
            <v>41197</v>
          </cell>
          <cell r="B3800" t="str">
            <v xml:space="preserve">POSTE DE CONCRETO ARMADO DE SECAO DUPLO T, EXTENSAO DE 9,00 M, RESISTENCIA DE 600 DAN, TIPO B                                                                                                                                                                                                                                                                                                                                                                                                             </v>
          </cell>
          <cell r="C3800" t="str">
            <v xml:space="preserve">UN    </v>
          </cell>
          <cell r="D3800">
            <v>1173.44</v>
          </cell>
        </row>
        <row r="3801">
          <cell r="A3801">
            <v>12388</v>
          </cell>
          <cell r="B3801" t="str">
            <v xml:space="preserve">POSTE DECORATIVO PARA JARDIM EM ACO TUBULAR, SEM LUMINARIA, H = *2,5* M                                                                                                                                                                                                                                                                                                                                                                                                                                   </v>
          </cell>
          <cell r="C3801" t="str">
            <v xml:space="preserve">UN    </v>
          </cell>
          <cell r="D3801">
            <v>347.97</v>
          </cell>
        </row>
        <row r="3802">
          <cell r="A3802">
            <v>2731</v>
          </cell>
          <cell r="B3802" t="str">
            <v xml:space="preserve">POSTE ROLICO DE MADEIRA TRATADA, D = 20 A 25 CM, H = 12,00 M, EM EUCALIPTO OU EQUIVALENTE DA REGIAO                                                                                                                                                                                                                                                                                                                                                                                                       </v>
          </cell>
          <cell r="C3802" t="str">
            <v xml:space="preserve">M     </v>
          </cell>
          <cell r="D3802">
            <v>114.96</v>
          </cell>
        </row>
        <row r="3803">
          <cell r="A3803">
            <v>41457</v>
          </cell>
          <cell r="B3803" t="str">
            <v xml:space="preserve">POSTES METALICOS AUTOPORTANTES, CONICO OU TELESCOPICO, PARA SPDA, ALTURA 10 METROS LIVRES                                                                                                                                                                                                                                                                                                                                                                                                                 </v>
          </cell>
          <cell r="C3803" t="str">
            <v xml:space="preserve">UN    </v>
          </cell>
          <cell r="D3803">
            <v>1688.96</v>
          </cell>
        </row>
        <row r="3804">
          <cell r="A3804">
            <v>41458</v>
          </cell>
          <cell r="B3804" t="str">
            <v xml:space="preserve">POSTES METALICOS AUTOPORTANTES, CONICO OU TELESCOPICO, PARA SPDA, ALTURA 12 METROS LIVRES                                                                                                                                                                                                                                                                                                                                                                                                                 </v>
          </cell>
          <cell r="C3804" t="str">
            <v xml:space="preserve">UN    </v>
          </cell>
          <cell r="D3804">
            <v>2357.87</v>
          </cell>
        </row>
        <row r="3805">
          <cell r="A3805">
            <v>41459</v>
          </cell>
          <cell r="B3805" t="str">
            <v xml:space="preserve">POSTES METALICOS AUTOPORTANTES, CONICO OU TELESCOPICO, PARA SPDA, ALTURA 15 METROS LIVRES                                                                                                                                                                                                                                                                                                                                                                                                                 </v>
          </cell>
          <cell r="C3805" t="str">
            <v xml:space="preserve">UN    </v>
          </cell>
          <cell r="D3805">
            <v>3289.05</v>
          </cell>
        </row>
        <row r="3806">
          <cell r="A3806">
            <v>41461</v>
          </cell>
          <cell r="B3806" t="str">
            <v xml:space="preserve">POSTES METALICOS AUTOPORTANTES, CONICO OU TELESCOPICO, PARA SPDA, ALTURA 20 METROS LIVRES                                                                                                                                                                                                                                                                                                                                                                                                                 </v>
          </cell>
          <cell r="C3806" t="str">
            <v xml:space="preserve">UN    </v>
          </cell>
          <cell r="D3806">
            <v>4484.45</v>
          </cell>
        </row>
        <row r="3807">
          <cell r="A3807">
            <v>44537</v>
          </cell>
          <cell r="B3807" t="str">
            <v xml:space="preserve">POZOLANA DE CLASSE  C                                                                                                                                                                                                                                                                                                                                                                                                                                                                                     </v>
          </cell>
          <cell r="C3807" t="str">
            <v xml:space="preserve">T     </v>
          </cell>
          <cell r="D3807">
            <v>408.6</v>
          </cell>
        </row>
        <row r="3808">
          <cell r="A3808">
            <v>11844</v>
          </cell>
          <cell r="B3808" t="str">
            <v xml:space="preserve">PRANCHA  APARELHADA *4 X 30* CM, EM MACARANDUBA, ANGELIM OU EQUIVALENTE DA REGIAO                                                                                                                                                                                                                                                                                                                                                                                                                         </v>
          </cell>
          <cell r="C3808" t="str">
            <v xml:space="preserve">M     </v>
          </cell>
          <cell r="D3808">
            <v>45.95</v>
          </cell>
        </row>
        <row r="3809">
          <cell r="A3809">
            <v>4465</v>
          </cell>
          <cell r="B3809" t="str">
            <v xml:space="preserve">PRANCHA NAO APARELHADA  *6 X 25* CM, EM MACARANDUBA, ANGELIM OU EQUIVALENTE DA REGIAO -  BRUTA                                                                                                                                                                                                                                                                                                                                                                                                            </v>
          </cell>
          <cell r="C3809" t="str">
            <v xml:space="preserve">M     </v>
          </cell>
          <cell r="D3809">
            <v>38.19</v>
          </cell>
        </row>
        <row r="3810">
          <cell r="A3810">
            <v>35273</v>
          </cell>
          <cell r="B3810" t="str">
            <v xml:space="preserve">PRANCHA NAO APARELHADA  *6 X 30* CM, EM MACARANDUBA, ANGELIM OU EQUIVALENTE DA REGIAO - BRUTA                                                                                                                                                                                                                                                                                                                                                                                                             </v>
          </cell>
          <cell r="C3810" t="str">
            <v xml:space="preserve">M     </v>
          </cell>
          <cell r="D3810">
            <v>45.8</v>
          </cell>
        </row>
        <row r="3811">
          <cell r="A3811">
            <v>4470</v>
          </cell>
          <cell r="B3811" t="str">
            <v xml:space="preserve">PRANCHA NAO APARELHADA  *6 X 40* CM, EM MACARANDUBA, ANGELIM OU EQUIVALENTE DA REGIAO -  BRUTA                                                                                                                                                                                                                                                                                                                                                                                                            </v>
          </cell>
          <cell r="C3811" t="str">
            <v xml:space="preserve">M     </v>
          </cell>
          <cell r="D3811">
            <v>105.69</v>
          </cell>
        </row>
        <row r="3812">
          <cell r="A3812">
            <v>20208</v>
          </cell>
          <cell r="B3812" t="str">
            <v xml:space="preserve">PRANCHAO  APARELHADO *8 X 30* CM, EM MACARANDUBA, ANGELIM OU EQUIVALENTE DA REGIAO                                                                                                                                                                                                                                                                                                                                                                                                                        </v>
          </cell>
          <cell r="C3812" t="str">
            <v xml:space="preserve">M     </v>
          </cell>
          <cell r="D3812">
            <v>95.12</v>
          </cell>
        </row>
        <row r="3813">
          <cell r="A3813">
            <v>20204</v>
          </cell>
          <cell r="B3813" t="str">
            <v xml:space="preserve">PRANCHAO APARELHADO *7,5 X 23* CM, EM MACARANDUBA, ANGELIM OU EQUIVALENTE DA REGIAO                                                                                                                                                                                                                                                                                                                                                                                                                       </v>
          </cell>
          <cell r="C3813" t="str">
            <v xml:space="preserve">M     </v>
          </cell>
          <cell r="D3813">
            <v>70.459999999999994</v>
          </cell>
        </row>
        <row r="3814">
          <cell r="A3814">
            <v>4437</v>
          </cell>
          <cell r="B3814" t="str">
            <v xml:space="preserve">PRANCHAO NAO APARELHADO  *7,5 X 23* CM, EM MACARANDUBA, ANGELIM OU EQUIVALENTE DA REGIAO - BRUTA                                                                                                                                                                                                                                                                                                                                                                                                          </v>
          </cell>
          <cell r="C3814" t="str">
            <v xml:space="preserve">M     </v>
          </cell>
          <cell r="D3814">
            <v>79.27</v>
          </cell>
        </row>
        <row r="3815">
          <cell r="A3815">
            <v>14580</v>
          </cell>
          <cell r="B3815" t="str">
            <v xml:space="preserve">PRANCHAO NAO APARELHADO *8 X 30* CM, EM MACARANDUBA, ANGELIM OU EQUIVALENTE DA REGIAO - BRUTA                                                                                                                                                                                                                                                                                                                                                                                                             </v>
          </cell>
          <cell r="C3815" t="str">
            <v xml:space="preserve">M     </v>
          </cell>
          <cell r="D3815">
            <v>79.27</v>
          </cell>
        </row>
        <row r="3816">
          <cell r="A3816">
            <v>40304</v>
          </cell>
          <cell r="B3816" t="str">
            <v xml:space="preserve">PREGO DE ACO POLIDO COM CABECA DUPLA 17 X 27 (2 1/2 X 11)                                                                                                                                                                                                                                                                                                                                                                                                                                                 </v>
          </cell>
          <cell r="C3816" t="str">
            <v xml:space="preserve">KG    </v>
          </cell>
          <cell r="D3816">
            <v>33.15</v>
          </cell>
        </row>
        <row r="3817">
          <cell r="A3817">
            <v>5065</v>
          </cell>
          <cell r="B3817" t="str">
            <v xml:space="preserve">PREGO DE ACO POLIDO COM CABECA 10 X 10 (7/8 X 17)                                                                                                                                                                                                                                                                                                                                                                                                                                                         </v>
          </cell>
          <cell r="C3817" t="str">
            <v xml:space="preserve">KG    </v>
          </cell>
          <cell r="D3817">
            <v>51.08</v>
          </cell>
        </row>
        <row r="3818">
          <cell r="A3818">
            <v>5072</v>
          </cell>
          <cell r="B3818" t="str">
            <v xml:space="preserve">PREGO DE ACO POLIDO COM CABECA 10 X 11 (1 X 17)                                                                                                                                                                                                                                                                                                                                                                                                                                                           </v>
          </cell>
          <cell r="C3818" t="str">
            <v xml:space="preserve">KG    </v>
          </cell>
          <cell r="D3818">
            <v>47.25</v>
          </cell>
        </row>
        <row r="3819">
          <cell r="A3819">
            <v>5066</v>
          </cell>
          <cell r="B3819" t="str">
            <v xml:space="preserve">PREGO DE ACO POLIDO COM CABECA 12 X 12                                                                                                                                                                                                                                                                                                                                                                                                                                                                    </v>
          </cell>
          <cell r="C3819" t="str">
            <v xml:space="preserve">KG    </v>
          </cell>
          <cell r="D3819">
            <v>35.39</v>
          </cell>
        </row>
        <row r="3820">
          <cell r="A3820">
            <v>5063</v>
          </cell>
          <cell r="B3820" t="str">
            <v xml:space="preserve">PREGO DE ACO POLIDO COM CABECA 14 X 18 (1 1/2 X 14)                                                                                                                                                                                                                                                                                                                                                                                                                                                       </v>
          </cell>
          <cell r="C3820" t="str">
            <v xml:space="preserve">KG    </v>
          </cell>
          <cell r="D3820">
            <v>32.04</v>
          </cell>
        </row>
        <row r="3821">
          <cell r="A3821">
            <v>20247</v>
          </cell>
          <cell r="B3821" t="str">
            <v xml:space="preserve">PREGO DE ACO POLIDO COM CABECA 15 X 15 (1 1/4 X 13)                                                                                                                                                                                                                                                                                                                                                                                                                                                       </v>
          </cell>
          <cell r="C3821" t="str">
            <v xml:space="preserve">KG    </v>
          </cell>
          <cell r="D3821">
            <v>29.74</v>
          </cell>
        </row>
        <row r="3822">
          <cell r="A3822">
            <v>5074</v>
          </cell>
          <cell r="B3822" t="str">
            <v xml:space="preserve">PREGO DE ACO POLIDO COM CABECA 15 X 18 (1 1/2 X 13)                                                                                                                                                                                                                                                                                                                                                                                                                                                       </v>
          </cell>
          <cell r="C3822" t="str">
            <v xml:space="preserve">KG    </v>
          </cell>
          <cell r="D3822">
            <v>30.09</v>
          </cell>
        </row>
        <row r="3823">
          <cell r="A3823">
            <v>5067</v>
          </cell>
          <cell r="B3823" t="str">
            <v xml:space="preserve">PREGO DE ACO POLIDO COM CABECA 16 X 24 (2 1/4 X 12)                                                                                                                                                                                                                                                                                                                                                                                                                                                       </v>
          </cell>
          <cell r="C3823" t="str">
            <v xml:space="preserve">KG    </v>
          </cell>
          <cell r="D3823">
            <v>28.62</v>
          </cell>
        </row>
        <row r="3824">
          <cell r="A3824">
            <v>5078</v>
          </cell>
          <cell r="B3824" t="str">
            <v xml:space="preserve">PREGO DE ACO POLIDO COM CABECA 16 X 27 (2 1/2 X 12)                                                                                                                                                                                                                                                                                                                                                                                                                                                       </v>
          </cell>
          <cell r="C3824" t="str">
            <v xml:space="preserve">KG    </v>
          </cell>
          <cell r="D3824">
            <v>28.3</v>
          </cell>
        </row>
        <row r="3825">
          <cell r="A3825">
            <v>5068</v>
          </cell>
          <cell r="B3825" t="str">
            <v xml:space="preserve">PREGO DE ACO POLIDO COM CABECA 17 X 21 (2 X 11)                                                                                                                                                                                                                                                                                                                                                                                                                                                           </v>
          </cell>
          <cell r="C3825" t="str">
            <v xml:space="preserve">KG    </v>
          </cell>
          <cell r="D3825">
            <v>26.86</v>
          </cell>
        </row>
        <row r="3826">
          <cell r="A3826">
            <v>5073</v>
          </cell>
          <cell r="B3826" t="str">
            <v xml:space="preserve">PREGO DE ACO POLIDO COM CABECA 17 X 24 (2 1/4 X 11)                                                                                                                                                                                                                                                                                                                                                                                                                                                       </v>
          </cell>
          <cell r="C3826" t="str">
            <v xml:space="preserve">KG    </v>
          </cell>
          <cell r="D3826">
            <v>27.37</v>
          </cell>
        </row>
        <row r="3827">
          <cell r="A3827">
            <v>5069</v>
          </cell>
          <cell r="B3827" t="str">
            <v xml:space="preserve">PREGO DE ACO POLIDO COM CABECA 17 X 27 (2 1/2 X 11)                                                                                                                                                                                                                                                                                                                                                                                                                                                       </v>
          </cell>
          <cell r="C3827" t="str">
            <v xml:space="preserve">KG    </v>
          </cell>
          <cell r="D3827">
            <v>27.37</v>
          </cell>
        </row>
        <row r="3828">
          <cell r="A3828">
            <v>5070</v>
          </cell>
          <cell r="B3828" t="str">
            <v xml:space="preserve">PREGO DE ACO POLIDO COM CABECA 17 X 30 (2 3/4 X 11)                                                                                                                                                                                                                                                                                                                                                                                                                                                       </v>
          </cell>
          <cell r="C3828" t="str">
            <v xml:space="preserve">KG    </v>
          </cell>
          <cell r="D3828">
            <v>27.67</v>
          </cell>
        </row>
        <row r="3829">
          <cell r="A3829">
            <v>5071</v>
          </cell>
          <cell r="B3829" t="str">
            <v xml:space="preserve">PREGO DE ACO POLIDO COM CABECA 18 X 24 (2 1/4 X 10)                                                                                                                                                                                                                                                                                                                                                                                                                                                       </v>
          </cell>
          <cell r="C3829" t="str">
            <v xml:space="preserve">KG    </v>
          </cell>
          <cell r="D3829">
            <v>26.86</v>
          </cell>
        </row>
        <row r="3830">
          <cell r="A3830">
            <v>5061</v>
          </cell>
          <cell r="B3830" t="str">
            <v xml:space="preserve">PREGO DE ACO POLIDO COM CABECA 18 X 27 (2 1/2 X 10)                                                                                                                                                                                                                                                                                                                                                                                                                                                       </v>
          </cell>
          <cell r="C3830" t="str">
            <v xml:space="preserve">KG    </v>
          </cell>
          <cell r="D3830">
            <v>26.4</v>
          </cell>
        </row>
        <row r="3831">
          <cell r="A3831">
            <v>5075</v>
          </cell>
          <cell r="B3831" t="str">
            <v xml:space="preserve">PREGO DE ACO POLIDO COM CABECA 18 X 30 (2 3/4 X 10)                                                                                                                                                                                                                                                                                                                                                                                                                                                       </v>
          </cell>
          <cell r="C3831" t="str">
            <v xml:space="preserve">KG    </v>
          </cell>
          <cell r="D3831">
            <v>26.86</v>
          </cell>
        </row>
        <row r="3832">
          <cell r="A3832">
            <v>39027</v>
          </cell>
          <cell r="B3832" t="str">
            <v xml:space="preserve">PREGO DE ACO POLIDO COM CABECA 19  X 36 (3 1/4  X  9)                                                                                                                                                                                                                                                                                                                                                                                                                                                     </v>
          </cell>
          <cell r="C3832" t="str">
            <v xml:space="preserve">KG    </v>
          </cell>
          <cell r="D3832">
            <v>26.83</v>
          </cell>
        </row>
        <row r="3833">
          <cell r="A3833">
            <v>5062</v>
          </cell>
          <cell r="B3833" t="str">
            <v xml:space="preserve">PREGO DE ACO POLIDO COM CABECA 19 X 33 (3 X 9)                                                                                                                                                                                                                                                                                                                                                                                                                                                            </v>
          </cell>
          <cell r="C3833" t="str">
            <v xml:space="preserve">KG    </v>
          </cell>
          <cell r="D3833">
            <v>27.21</v>
          </cell>
        </row>
        <row r="3834">
          <cell r="A3834">
            <v>40568</v>
          </cell>
          <cell r="B3834" t="str">
            <v xml:space="preserve">PREGO DE ACO POLIDO COM CABECA 22 X 48 (4 1/4 X 5)                                                                                                                                                                                                                                                                                                                                                                                                                                                        </v>
          </cell>
          <cell r="C3834" t="str">
            <v xml:space="preserve">KG    </v>
          </cell>
          <cell r="D3834">
            <v>27.06</v>
          </cell>
        </row>
        <row r="3835">
          <cell r="A3835">
            <v>39026</v>
          </cell>
          <cell r="B3835" t="str">
            <v xml:space="preserve">PREGO DE ACO POLIDO SEM CABECA 15 X 15 (1 1/4 X 13)                                                                                                                                                                                                                                                                                                                                                                                                                                                       </v>
          </cell>
          <cell r="C3835" t="str">
            <v xml:space="preserve">KG    </v>
          </cell>
          <cell r="D3835">
            <v>30.2</v>
          </cell>
        </row>
        <row r="3836">
          <cell r="A3836">
            <v>42431</v>
          </cell>
          <cell r="B3836" t="str">
            <v xml:space="preserve">PRESSAO DE PERNAS TRIPLO, EM TUBO DE ACO CARBONO, PINTURA NO PROCESSO ELETROSTATICO - EQUIPAMENTO DE GINASTICA PARA ACADEMIA AO AR LIVRE / ACADEMIA DA TERCEIRA IDADE - ATI                                                                                                                                                                                                                                                                                                                               </v>
          </cell>
          <cell r="C3836" t="str">
            <v xml:space="preserve">UN    </v>
          </cell>
          <cell r="D3836">
            <v>3886.39</v>
          </cell>
        </row>
        <row r="3837">
          <cell r="A3837">
            <v>44074</v>
          </cell>
          <cell r="B3837" t="str">
            <v xml:space="preserve">PRIMER DE POLIURETANO                                                                                                                                                                                                                                                                                                                                                                                                                                                                                     </v>
          </cell>
          <cell r="C3837" t="str">
            <v xml:space="preserve">L     </v>
          </cell>
          <cell r="D3837">
            <v>652.66</v>
          </cell>
        </row>
        <row r="3838">
          <cell r="A3838">
            <v>44072</v>
          </cell>
          <cell r="B3838" t="str">
            <v xml:space="preserve">PRIMER EPOXI / EPOXIDICO                                                                                                                                                                                                                                                                                                                                                                                                                                                                                  </v>
          </cell>
          <cell r="C3838" t="str">
            <v xml:space="preserve">L     </v>
          </cell>
          <cell r="D3838">
            <v>109.5</v>
          </cell>
        </row>
        <row r="3839">
          <cell r="A3839">
            <v>511</v>
          </cell>
          <cell r="B3839" t="str">
            <v xml:space="preserve">PRIMER PARA MANTA ASFALTICA A BASE DE ASFALTO MODIFICADO DILUIDO EM SOLVENTE, APLICACAO A FRIO                                                                                                                                                                                                                                                                                                                                                                                                            </v>
          </cell>
          <cell r="C3839" t="str">
            <v xml:space="preserve">L     </v>
          </cell>
          <cell r="D3839">
            <v>16.75</v>
          </cell>
        </row>
        <row r="3840">
          <cell r="A3840">
            <v>37540</v>
          </cell>
          <cell r="B3840" t="str">
            <v xml:space="preserve">PROJETOR DE ARGAMASSA, CAPACIDADE DE PROJECAO 1,5 M3/H, ALCANCE DA PROJECAO 30 ATE 60 M, MOTOR ELETRICO TRIFASICO                                                                                                                                                                                                                                                                                                                                                                                         </v>
          </cell>
          <cell r="C3840" t="str">
            <v xml:space="preserve">UN    </v>
          </cell>
          <cell r="D3840">
            <v>89471.47</v>
          </cell>
        </row>
        <row r="3841">
          <cell r="A3841">
            <v>37548</v>
          </cell>
          <cell r="B3841" t="str">
            <v xml:space="preserve">PROJETOR DE ARGAMASSA, CAPACIDADE DE PROJECAO 2,0 M3/H, ALCANCE DA PROJECAO ATE 50 M, MOTOR ELETRICO TRIFASICO                                                                                                                                                                                                                                                                                                                                                                                            </v>
          </cell>
          <cell r="C3841" t="str">
            <v xml:space="preserve">UN    </v>
          </cell>
          <cell r="D3841">
            <v>118593.98</v>
          </cell>
        </row>
        <row r="3842">
          <cell r="A3842">
            <v>39828</v>
          </cell>
          <cell r="B3842" t="str">
            <v xml:space="preserve">PROJETOR PNEUMATICO DE ARGAMASSA PARA CHAPISCO E REBOCO COM RECIPIENTE ACOPLADO, TIPO CANEQUNHA, COM VOLUME DE 1,50 L, SEM COMPRESSOR                                                                                                                                                                                                                                                                                                                                                                     </v>
          </cell>
          <cell r="C3842" t="str">
            <v xml:space="preserve">UN    </v>
          </cell>
          <cell r="D3842">
            <v>711.45</v>
          </cell>
        </row>
        <row r="3843">
          <cell r="A3843">
            <v>12273</v>
          </cell>
          <cell r="B3843" t="str">
            <v xml:space="preserve">PROJETOR RETANGULAR FECHADO PARA LAMPADA VAPOR DE MERCURIO/SODIO 250 W A 500 W, CABECEIRAS EM ALUMINIO FUNDIDO, CORPO EM ALUMINIO ANODIZADO, PARA LAMPADA E40 FECHAMENTO EM VIDRO TEMPERADO.                                                                                                                                                                                                                                                                                                              </v>
          </cell>
          <cell r="C3843" t="str">
            <v xml:space="preserve">UN    </v>
          </cell>
          <cell r="D3843">
            <v>164.86</v>
          </cell>
        </row>
        <row r="3844">
          <cell r="A3844">
            <v>38392</v>
          </cell>
          <cell r="B3844" t="str">
            <v xml:space="preserve">PROLONGADOR/EXTENSOR PARA ROLO DE PINTURA 3 M                                                                                                                                                                                                                                                                                                                                                                                                                                                             </v>
          </cell>
          <cell r="C3844" t="str">
            <v xml:space="preserve">UN    </v>
          </cell>
          <cell r="D3844">
            <v>67.510000000000005</v>
          </cell>
        </row>
        <row r="3845">
          <cell r="A3845">
            <v>11735</v>
          </cell>
          <cell r="B3845" t="str">
            <v xml:space="preserve">PROLONGAMENTO / PROLONGADOR PARA CAIXA SIFONADA, PVC, 100 MM X 200 MM (NBR 5688)                                                                                                                                                                                                                                                                                                                                                                                                                          </v>
          </cell>
          <cell r="C3845" t="str">
            <v xml:space="preserve">UN    </v>
          </cell>
          <cell r="D3845">
            <v>10.79</v>
          </cell>
        </row>
        <row r="3846">
          <cell r="A3846">
            <v>11737</v>
          </cell>
          <cell r="B3846" t="str">
            <v xml:space="preserve">PROLONGAMENTO / PROLONGADOR PARA CAIXA SIFONADA, PVC, 150 MM X 150 MM (NBR 5688)                                                                                                                                                                                                                                                                                                                                                                                                                          </v>
          </cell>
          <cell r="C3846" t="str">
            <v xml:space="preserve">UN    </v>
          </cell>
          <cell r="D3846">
            <v>15.3</v>
          </cell>
        </row>
        <row r="3847">
          <cell r="A3847">
            <v>11738</v>
          </cell>
          <cell r="B3847" t="str">
            <v xml:space="preserve">PROLONGAMENTO / PROLONGADOR PARA CAIXA SIFONADA, PVC, 150 MM X 200 MM (NBR 5688)                                                                                                                                                                                                                                                                                                                                                                                                                          </v>
          </cell>
          <cell r="C3847" t="str">
            <v xml:space="preserve">UN    </v>
          </cell>
          <cell r="D3847">
            <v>19.29</v>
          </cell>
        </row>
        <row r="3848">
          <cell r="A3848">
            <v>36143</v>
          </cell>
          <cell r="B3848" t="str">
            <v xml:space="preserve">PROTETOR AUDITIVO TIPO CONCHA COM ABAFADOR DE RUIDOS, ATENUACAO ACIMA DE 22 DB                                                                                                                                                                                                                                                                                                                                                                                                                            </v>
          </cell>
          <cell r="C3848" t="str">
            <v xml:space="preserve">UN    </v>
          </cell>
          <cell r="D3848">
            <v>28.9</v>
          </cell>
        </row>
        <row r="3849">
          <cell r="A3849">
            <v>36142</v>
          </cell>
          <cell r="B3849" t="str">
            <v xml:space="preserve">PROTETOR AUDITIVO TIPO PLUG DE INSERCAO COM CORDAO, ATENUACAO SUPERIOR A 15 DB                                                                                                                                                                                                                                                                                                                                                                                                                            </v>
          </cell>
          <cell r="C3849" t="str">
            <v xml:space="preserve">UN    </v>
          </cell>
          <cell r="D3849">
            <v>2.11</v>
          </cell>
        </row>
        <row r="3850">
          <cell r="A3850">
            <v>36146</v>
          </cell>
          <cell r="B3850" t="str">
            <v xml:space="preserve">PROTETOR SOLAR FPS 30, EMBALAGEM 2 LITROS                                                                                                                                                                                                                                                                                                                                                                                                                                                                 </v>
          </cell>
          <cell r="C3850" t="str">
            <v xml:space="preserve">UN    </v>
          </cell>
          <cell r="D3850">
            <v>239.7</v>
          </cell>
        </row>
        <row r="3851">
          <cell r="A3851">
            <v>39015</v>
          </cell>
          <cell r="B3851" t="str">
            <v xml:space="preserve">PROTETOR/PONTEIRA PLASTICA PARA PONTA DE VERGALHAO DE ATE 1", TIPO PROTETOR DE ESPERA                                                                                                                                                                                                                                                                                                                                                                                                                     </v>
          </cell>
          <cell r="C3851" t="str">
            <v xml:space="preserve">UN    </v>
          </cell>
          <cell r="D3851">
            <v>0.97</v>
          </cell>
        </row>
        <row r="3852">
          <cell r="A3852">
            <v>38377</v>
          </cell>
          <cell r="B3852" t="str">
            <v xml:space="preserve">PRUMO DE CENTRO EM ACO *400* G                                                                                                                                                                                                                                                                                                                                                                                                                                                                            </v>
          </cell>
          <cell r="C3852" t="str">
            <v xml:space="preserve">UN    </v>
          </cell>
          <cell r="D3852">
            <v>42.62</v>
          </cell>
        </row>
        <row r="3853">
          <cell r="A3853">
            <v>38376</v>
          </cell>
          <cell r="B3853" t="str">
            <v xml:space="preserve">PRUMO DE PAREDE EM ACO 700 A 750 G                                                                                                                                                                                                                                                                                                                                                                                                                                                                        </v>
          </cell>
          <cell r="C3853" t="str">
            <v xml:space="preserve">UN    </v>
          </cell>
          <cell r="D3853">
            <v>48.59</v>
          </cell>
        </row>
        <row r="3854">
          <cell r="A3854">
            <v>38116</v>
          </cell>
          <cell r="B3854" t="str">
            <v xml:space="preserve">PULSADOR CAMPAINHA 10A, 250V (APENAS MODULO)                                                                                                                                                                                                                                                                                                                                                                                                                                                              </v>
          </cell>
          <cell r="C3854" t="str">
            <v xml:space="preserve">UN    </v>
          </cell>
          <cell r="D3854">
            <v>5.01</v>
          </cell>
        </row>
        <row r="3855">
          <cell r="A3855">
            <v>38066</v>
          </cell>
          <cell r="B3855" t="str">
            <v xml:space="preserve">PULSADOR CAMPAINHA 10A, 250V, CONJUNTO MONTADO PARA EMBUTIR 4" X 2" (PLACA + SUPORTE + MODULO)                                                                                                                                                                                                                                                                                                                                                                                                            </v>
          </cell>
          <cell r="C3855" t="str">
            <v xml:space="preserve">UN    </v>
          </cell>
          <cell r="D3855">
            <v>8.27</v>
          </cell>
        </row>
        <row r="3856">
          <cell r="A3856">
            <v>38117</v>
          </cell>
          <cell r="B3856" t="str">
            <v xml:space="preserve">PULSADOR MINUTERIA 10A, 250V (APENAS MODULO)                                                                                                                                                                                                                                                                                                                                                                                                                                                              </v>
          </cell>
          <cell r="C3856" t="str">
            <v xml:space="preserve">UN    </v>
          </cell>
          <cell r="D3856">
            <v>8.5299999999999994</v>
          </cell>
        </row>
        <row r="3857">
          <cell r="A3857">
            <v>38067</v>
          </cell>
          <cell r="B3857" t="str">
            <v xml:space="preserve">PULSADOR MINUTERIA 10A, 250V, CONJUNTO MONTADO PARA EMBUTIR 4" X 2" (PLACA + SUPORTE + MODULO)                                                                                                                                                                                                                                                                                                                                                                                                            </v>
          </cell>
          <cell r="C3857" t="str">
            <v xml:space="preserve">UN    </v>
          </cell>
          <cell r="D3857">
            <v>11.65</v>
          </cell>
        </row>
        <row r="3858">
          <cell r="A3858">
            <v>11522</v>
          </cell>
          <cell r="B3858" t="str">
            <v xml:space="preserve">PUXADOR DE EMBUTIR TIPO CONCHA, COM FURO PARA CHAVE, EM LATAO CROMADO,  COMPRIMENTO DE APROX *100* MM E LARGURA DE APROX *40* MM                                                                                                                                                                                                                                                                                                                                                                          </v>
          </cell>
          <cell r="C3858" t="str">
            <v xml:space="preserve">UN    </v>
          </cell>
          <cell r="D3858">
            <v>14.62</v>
          </cell>
        </row>
        <row r="3859">
          <cell r="A3859">
            <v>43600</v>
          </cell>
          <cell r="B3859" t="str">
            <v xml:space="preserve">PUXADOR TIPO ALCA, EM ZAMAC CROMADO, COM COMPRIMENTO DE APROX 150 MM, COM ROSETA PARA PORTAS DE MADEIRAS, INCLUINDO PARAFUSOS                                                                                                                                                                                                                                                                                                                                                                             </v>
          </cell>
          <cell r="C3859" t="str">
            <v xml:space="preserve">UN    </v>
          </cell>
          <cell r="D3859">
            <v>58.57</v>
          </cell>
        </row>
        <row r="3860">
          <cell r="A3860">
            <v>5080</v>
          </cell>
          <cell r="B3860" t="str">
            <v xml:space="preserve">PUXADOR TIPO ALCA, EM ZAMAC CROMADO, COM ROSETAS, COMPRIMENTO DE APROX *100* MM, PARA PORTAS E JANELAS DE MADEIRA, INCLUINDO PARAFUSOS                                                                                                                                                                                                                                                                                                                                                                    </v>
          </cell>
          <cell r="C3860" t="str">
            <v xml:space="preserve">UN    </v>
          </cell>
          <cell r="D3860">
            <v>22.84</v>
          </cell>
        </row>
        <row r="3861">
          <cell r="A3861">
            <v>38168</v>
          </cell>
          <cell r="B3861" t="str">
            <v xml:space="preserve">PUXADOR TUBULAR RETO DUPLO, EM ALUMINIO CROMADO, COMPRIMENTO DE APROX 400 MM E DIAMETRO DE 25 MM (1")                                                                                                                                                                                                                                                                                                                                                                                                     </v>
          </cell>
          <cell r="C3861" t="str">
            <v xml:space="preserve">UN    </v>
          </cell>
          <cell r="D3861">
            <v>159.46</v>
          </cell>
        </row>
        <row r="3862">
          <cell r="A3862">
            <v>43601</v>
          </cell>
          <cell r="B3862" t="str">
            <v xml:space="preserve">PUXADOR TUBULAR RETO SIMPLES, EM ALUMINIO CROMADO, COM COMPRIMENTO DE APROX 400 MM E DIAMETRO DE 25 MM                                                                                                                                                                                                                                                                                                                                                                                                    </v>
          </cell>
          <cell r="C3862" t="str">
            <v xml:space="preserve">UN    </v>
          </cell>
          <cell r="D3862">
            <v>79.73</v>
          </cell>
        </row>
        <row r="3863">
          <cell r="A3863">
            <v>13393</v>
          </cell>
          <cell r="B3863" t="str">
            <v xml:space="preserve">QUADRO DE DISTRIBUICAO COM BARRAMENTO TRIFASICO, DE EMBUTIR, EM CHAPA DE ACO GALVANIZADO, PARA 12 DISJUNTORES DIN, 100 A                                                                                                                                                                                                                                                                                                                                                                                  </v>
          </cell>
          <cell r="C3863" t="str">
            <v xml:space="preserve">UN    </v>
          </cell>
          <cell r="D3863">
            <v>523.53</v>
          </cell>
        </row>
        <row r="3864">
          <cell r="A3864">
            <v>13395</v>
          </cell>
          <cell r="B3864" t="str">
            <v xml:space="preserve">QUADRO DE DISTRIBUICAO COM BARRAMENTO TRIFASICO, DE EMBUTIR, EM CHAPA DE ACO GALVANIZADO, PARA 18 DISJUNTORES DIN, 100 A, INCLUINDO BARRAMENTO                                                                                                                                                                                                                                                                                                                                                            </v>
          </cell>
          <cell r="C3864" t="str">
            <v xml:space="preserve">UN    </v>
          </cell>
          <cell r="D3864">
            <v>733.67</v>
          </cell>
        </row>
        <row r="3865">
          <cell r="A3865">
            <v>12039</v>
          </cell>
          <cell r="B3865" t="str">
            <v xml:space="preserve">QUADRO DE DISTRIBUICAO COM BARRAMENTO TRIFASICO, DE EMBUTIR, EM CHAPA DE ACO GALVANIZADO, PARA 24 DISJUNTORES DIN, 100 A                                                                                                                                                                                                                                                                                                                                                                                  </v>
          </cell>
          <cell r="C3865" t="str">
            <v xml:space="preserve">UN    </v>
          </cell>
          <cell r="D3865">
            <v>771.01</v>
          </cell>
        </row>
        <row r="3866">
          <cell r="A3866">
            <v>13396</v>
          </cell>
          <cell r="B3866" t="str">
            <v xml:space="preserve">QUADRO DE DISTRIBUICAO COM BARRAMENTO TRIFASICO, DE EMBUTIR, EM CHAPA DE ACO GALVANIZADO, PARA 28 DISJUNTORES DIN, 100 A                                                                                                                                                                                                                                                                                                                                                                                  </v>
          </cell>
          <cell r="C3866" t="str">
            <v xml:space="preserve">UN    </v>
          </cell>
          <cell r="D3866">
            <v>1082.83</v>
          </cell>
        </row>
        <row r="3867">
          <cell r="A3867">
            <v>12041</v>
          </cell>
          <cell r="B3867" t="str">
            <v xml:space="preserve">QUADRO DE DISTRIBUICAO COM BARRAMENTO TRIFASICO, DE EMBUTIR, EM CHAPA DE ACO GALVANIZADO, PARA 30 DISJUNTORES DIN, 150 A                                                                                                                                                                                                                                                                                                                                                                                  </v>
          </cell>
          <cell r="C3867" t="str">
            <v xml:space="preserve">UN    </v>
          </cell>
          <cell r="D3867">
            <v>884.2</v>
          </cell>
        </row>
        <row r="3868">
          <cell r="A3868">
            <v>12043</v>
          </cell>
          <cell r="B3868" t="str">
            <v xml:space="preserve">QUADRO DE DISTRIBUICAO COM BARRAMENTO TRIFASICO, DE EMBUTIR, EM CHAPA DE ACO GALVANIZADO, PARA 30 DISJUNTORES DIN, 225 A                                                                                                                                                                                                                                                                                                                                                                                  </v>
          </cell>
          <cell r="C3868" t="str">
            <v xml:space="preserve">UN    </v>
          </cell>
          <cell r="D3868">
            <v>1866.84</v>
          </cell>
        </row>
        <row r="3869">
          <cell r="A3869">
            <v>39762</v>
          </cell>
          <cell r="B3869" t="str">
            <v xml:space="preserve">QUADRO DE DISTRIBUICAO COM BARRAMENTO TRIFASICO, DE EMBUTIR, EM CHAPA DE ACO GALVANIZADO, PARA 36 DISJUNTORES DIN, 100 A                                                                                                                                                                                                                                                                                                                                                                                  </v>
          </cell>
          <cell r="C3869" t="str">
            <v xml:space="preserve">UN    </v>
          </cell>
          <cell r="D3869">
            <v>888.66</v>
          </cell>
        </row>
        <row r="3870">
          <cell r="A3870">
            <v>12042</v>
          </cell>
          <cell r="B3870" t="str">
            <v xml:space="preserve">QUADRO DE DISTRIBUICAO COM BARRAMENTO TRIFASICO, DE EMBUTIR, EM CHAPA DE ACO GALVANIZADO, PARA 40 DISJUNTORES DIN, 100 A                                                                                                                                                                                                                                                                                                                                                                                  </v>
          </cell>
          <cell r="C3870" t="str">
            <v xml:space="preserve">UN    </v>
          </cell>
          <cell r="D3870">
            <v>1297.42</v>
          </cell>
        </row>
        <row r="3871">
          <cell r="A3871">
            <v>39763</v>
          </cell>
          <cell r="B3871" t="str">
            <v xml:space="preserve">QUADRO DE DISTRIBUICAO COM BARRAMENTO TRIFASICO, DE EMBUTIR, EM CHAPA DE ACO GALVANIZADO, PARA 48 DISJUNTORES DIN, 100 A                                                                                                                                                                                                                                                                                                                                                                                  </v>
          </cell>
          <cell r="C3871" t="str">
            <v xml:space="preserve">UN    </v>
          </cell>
          <cell r="D3871">
            <v>1518.46</v>
          </cell>
        </row>
        <row r="3872">
          <cell r="A3872">
            <v>39760</v>
          </cell>
          <cell r="B3872" t="str">
            <v xml:space="preserve">QUADRO DE DISTRIBUICAO COM BARRAMENTO TRIFASICO, DE SOBREPOR, EM CHAPA DE ACO GALVANIZADO, PARA *42* DISJUNTORES DIN, 100 A                                                                                                                                                                                                                                                                                                                                                                               </v>
          </cell>
          <cell r="C3872" t="str">
            <v xml:space="preserve">UN    </v>
          </cell>
          <cell r="D3872">
            <v>1513.47</v>
          </cell>
        </row>
        <row r="3873">
          <cell r="A3873">
            <v>39756</v>
          </cell>
          <cell r="B3873" t="str">
            <v xml:space="preserve">QUADRO DE DISTRIBUICAO COM BARRAMENTO TRIFASICO, DE SOBREPOR, EM CHAPA DE ACO GALVANIZADO, PARA 12 DISJUNTORES DIN, 100 A                                                                                                                                                                                                                                                                                                                                                                                 </v>
          </cell>
          <cell r="C3873" t="str">
            <v xml:space="preserve">UN    </v>
          </cell>
          <cell r="D3873">
            <v>543.42999999999995</v>
          </cell>
        </row>
        <row r="3874">
          <cell r="A3874">
            <v>12038</v>
          </cell>
          <cell r="B3874" t="str">
            <v xml:space="preserve">QUADRO DE DISTRIBUICAO COM BARRAMENTO TRIFASICO, DE SOBREPOR, EM CHAPA DE ACO GALVANIZADO, PARA 18 DISJUNTORES DIN, 100 A                                                                                                                                                                                                                                                                                                                                                                                 </v>
          </cell>
          <cell r="C3874" t="str">
            <v xml:space="preserve">UN    </v>
          </cell>
          <cell r="D3874">
            <v>679.03</v>
          </cell>
        </row>
        <row r="3875">
          <cell r="A3875">
            <v>39757</v>
          </cell>
          <cell r="B3875" t="str">
            <v xml:space="preserve">QUADRO DE DISTRIBUICAO COM BARRAMENTO TRIFASICO, DE SOBREPOR, EM CHAPA DE ACO GALVANIZADO, PARA 28 DISJUNTORES DIN, 100 A                                                                                                                                                                                                                                                                                                                                                                                 </v>
          </cell>
          <cell r="C3875" t="str">
            <v xml:space="preserve">UN    </v>
          </cell>
          <cell r="D3875">
            <v>627.89</v>
          </cell>
        </row>
        <row r="3876">
          <cell r="A3876">
            <v>39758</v>
          </cell>
          <cell r="B3876" t="str">
            <v xml:space="preserve">QUADRO DE DISTRIBUICAO COM BARRAMENTO TRIFASICO, DE SOBREPOR, EM CHAPA DE ACO GALVANIZADO, PARA 30 DISJUNTORES DIN, 100 A                                                                                                                                                                                                                                                                                                                                                                                 </v>
          </cell>
          <cell r="C3876" t="str">
            <v xml:space="preserve">UN    </v>
          </cell>
          <cell r="D3876">
            <v>915.06</v>
          </cell>
        </row>
        <row r="3877">
          <cell r="A3877">
            <v>39759</v>
          </cell>
          <cell r="B3877" t="str">
            <v xml:space="preserve">QUADRO DE DISTRIBUICAO COM BARRAMENTO TRIFASICO, DE SOBREPOR, EM CHAPA DE ACO GALVANIZADO, PARA 36 DISJUNTORES DIN, 100 A                                                                                                                                                                                                                                                                                                                                                                                 </v>
          </cell>
          <cell r="C3877" t="str">
            <v xml:space="preserve">UN    </v>
          </cell>
          <cell r="D3877">
            <v>1130.1099999999999</v>
          </cell>
        </row>
        <row r="3878">
          <cell r="A3878">
            <v>39761</v>
          </cell>
          <cell r="B3878" t="str">
            <v xml:space="preserve">QUADRO DE DISTRIBUICAO COM BARRAMENTO TRIFASICO, DE SOBREPOR, EM CHAPA DE ACO GALVANIZADO, PARA 48 DISJUNTORES DIN, 100 A                                                                                                                                                                                                                                                                                                                                                                                 </v>
          </cell>
          <cell r="C3878" t="str">
            <v xml:space="preserve">UN    </v>
          </cell>
          <cell r="D3878">
            <v>1358.42</v>
          </cell>
        </row>
        <row r="3879">
          <cell r="A3879">
            <v>39805</v>
          </cell>
          <cell r="B3879" t="str">
            <v xml:space="preserve">QUADRO DE DISTRIBUICAO, EM PVC, DE EMBUTIR, COM BARRAMENTO TERRA / NEUTRO, PARA 12 DISJUNTORES NEMA OU 16 DISJUNTORES DIN                                                                                                                                                                                                                                                                                                                                                                                 </v>
          </cell>
          <cell r="C3879" t="str">
            <v xml:space="preserve">UN    </v>
          </cell>
          <cell r="D3879">
            <v>136.16</v>
          </cell>
        </row>
        <row r="3880">
          <cell r="A3880">
            <v>39806</v>
          </cell>
          <cell r="B3880" t="str">
            <v xml:space="preserve">QUADRO DE DISTRIBUICAO, EM PVC, DE EMBUTIR, COM BARRAMENTO TERRA / NEUTRO, PARA 18 DISJUNTORES NEMA OU 24 DISJUNTORES DIN                                                                                                                                                                                                                                                                                                                                                                                 </v>
          </cell>
          <cell r="C3880" t="str">
            <v xml:space="preserve">UN    </v>
          </cell>
          <cell r="D3880">
            <v>252.27</v>
          </cell>
        </row>
        <row r="3881">
          <cell r="A3881">
            <v>39807</v>
          </cell>
          <cell r="B3881" t="str">
            <v xml:space="preserve">QUADRO DE DISTRIBUICAO, EM PVC, DE EMBUTIR, COM BARRAMENTO TERRA / NEUTRO, PARA 27 DISJUNTORES NEMA OU 36 DISJUNTORES DIN                                                                                                                                                                                                                                                                                                                                                                                 </v>
          </cell>
          <cell r="C3881" t="str">
            <v xml:space="preserve">UN    </v>
          </cell>
          <cell r="D3881">
            <v>546.74</v>
          </cell>
        </row>
        <row r="3882">
          <cell r="A3882">
            <v>43100</v>
          </cell>
          <cell r="B3882" t="str">
            <v xml:space="preserve">QUADRO DE DISTRIBUICAO, EM PVC, DE EMBUTIR, COM BARRAMENTO TERRA / NEUTRO, PARA 48 DISJUNTORES DIN                                                                                                                                                                                                                                                                                                                                                                                                        </v>
          </cell>
          <cell r="C3882" t="str">
            <v xml:space="preserve">UN    </v>
          </cell>
          <cell r="D3882">
            <v>427.43</v>
          </cell>
        </row>
        <row r="3883">
          <cell r="A3883">
            <v>39804</v>
          </cell>
          <cell r="B3883" t="str">
            <v xml:space="preserve">QUADRO DE DISTRIBUICAO, EM PVC, DE EMBUTIR, COM BARRAMENTO TERRA / NEUTRO, PARA 6 DISJUNTORES NEMA OU 8 DISJUNTORES DIN                                                                                                                                                                                                                                                                                                                                                                                   </v>
          </cell>
          <cell r="C3883" t="str">
            <v xml:space="preserve">UN    </v>
          </cell>
          <cell r="D3883">
            <v>79.95</v>
          </cell>
        </row>
        <row r="3884">
          <cell r="A3884">
            <v>39796</v>
          </cell>
          <cell r="B3884" t="str">
            <v xml:space="preserve">QUADRO DE DISTRIBUICAO, SEM BARRAMENTO, EM PVC, DE EMBUTIR, PARA 12 DISJUNTORES NEMA OU 16 DISJUNTORES DIN                                                                                                                                                                                                                                                                                                                                                                                                </v>
          </cell>
          <cell r="C3884" t="str">
            <v xml:space="preserve">UN    </v>
          </cell>
          <cell r="D3884">
            <v>82.81</v>
          </cell>
        </row>
        <row r="3885">
          <cell r="A3885">
            <v>39797</v>
          </cell>
          <cell r="B3885" t="str">
            <v xml:space="preserve">QUADRO DE DISTRIBUICAO, SEM BARRAMENTO, EM PVC, DE EMBUTIR, PARA 18 DISJUNTORES NEMA OU 24 DISJUNTORES DIN                                                                                                                                                                                                                                                                                                                                                                                                </v>
          </cell>
          <cell r="C3885" t="str">
            <v xml:space="preserve">UN    </v>
          </cell>
          <cell r="D3885">
            <v>130</v>
          </cell>
        </row>
        <row r="3886">
          <cell r="A3886">
            <v>39798</v>
          </cell>
          <cell r="B3886" t="str">
            <v xml:space="preserve">QUADRO DE DISTRIBUICAO, SEM BARRAMENTO, EM PVC, DE EMBUTIR, PARA 27 DISJUNTORES NEMA OU 36 DISJUNTORES DIN                                                                                                                                                                                                                                                                                                                                                                                                </v>
          </cell>
          <cell r="C3886" t="str">
            <v xml:space="preserve">UN    </v>
          </cell>
          <cell r="D3886">
            <v>222.99</v>
          </cell>
        </row>
        <row r="3887">
          <cell r="A3887">
            <v>39794</v>
          </cell>
          <cell r="B3887" t="str">
            <v xml:space="preserve">QUADRO DE DISTRIBUICAO, SEM BARRAMENTO, EM PVC, DE EMBUTIR, PARA 3 DISJUNTORES NEMA OU 4 DISJUNTORES DIN                                                                                                                                                                                                                                                                                                                                                                                                  </v>
          </cell>
          <cell r="C3887" t="str">
            <v xml:space="preserve">UN    </v>
          </cell>
          <cell r="D3887">
            <v>35.15</v>
          </cell>
        </row>
        <row r="3888">
          <cell r="A3888">
            <v>39795</v>
          </cell>
          <cell r="B3888" t="str">
            <v xml:space="preserve">QUADRO DE DISTRIBUICAO, SEM BARRAMENTO, EM PVC, DE EMBUTIR, PARA 6 DISJUNTORES NEMA OU 8 DISJUNTORES DIN                                                                                                                                                                                                                                                                                                                                                                                                  </v>
          </cell>
          <cell r="C3888" t="str">
            <v xml:space="preserve">UN    </v>
          </cell>
          <cell r="D3888">
            <v>55.53</v>
          </cell>
        </row>
        <row r="3889">
          <cell r="A3889">
            <v>39799</v>
          </cell>
          <cell r="B3889" t="str">
            <v xml:space="preserve">QUADRO DE DISTRIBUICAO, SEM BARRAMENTO, EM PVC, DE SOBREPOR,  PARA 3 DISJUNTORES NEMA OU 4 DISJUNTORES DIN                                                                                                                                                                                                                                                                                                                                                                                                </v>
          </cell>
          <cell r="C3889" t="str">
            <v xml:space="preserve">UN    </v>
          </cell>
          <cell r="D3889">
            <v>40.97</v>
          </cell>
        </row>
        <row r="3890">
          <cell r="A3890">
            <v>39801</v>
          </cell>
          <cell r="B3890" t="str">
            <v xml:space="preserve">QUADRO DE DISTRIBUICAO, SEM BARRAMENTO, EM PVC, DE SOBREPOR, PARA 12 DISJUNTORES NEMA OU 16 DISJUNTORES DIN                                                                                                                                                                                                                                                                                                                                                                                               </v>
          </cell>
          <cell r="C3890" t="str">
            <v xml:space="preserve">UN    </v>
          </cell>
          <cell r="D3890">
            <v>117.27</v>
          </cell>
        </row>
        <row r="3891">
          <cell r="A3891">
            <v>39802</v>
          </cell>
          <cell r="B3891" t="str">
            <v xml:space="preserve">QUADRO DE DISTRIBUICAO, SEM BARRAMENTO, EM PVC, DE SOBREPOR, PARA 18 DISJUNTORES NEMA OU 24 DISJUNTORES DIN                                                                                                                                                                                                                                                                                                                                                                                               </v>
          </cell>
          <cell r="C3891" t="str">
            <v xml:space="preserve">UN    </v>
          </cell>
          <cell r="D3891">
            <v>171.89</v>
          </cell>
        </row>
        <row r="3892">
          <cell r="A3892">
            <v>39803</v>
          </cell>
          <cell r="B3892" t="str">
            <v xml:space="preserve">QUADRO DE DISTRIBUICAO, SEM BARRAMENTO, EM PVC, DE SOBREPOR, PARA 27 DISJUNTORES NEMA OU 36 DISJUNTORES DIN                                                                                                                                                                                                                                                                                                                                                                                               </v>
          </cell>
          <cell r="C3892" t="str">
            <v xml:space="preserve">UN    </v>
          </cell>
          <cell r="D3892">
            <v>239.79</v>
          </cell>
        </row>
        <row r="3893">
          <cell r="A3893">
            <v>39800</v>
          </cell>
          <cell r="B3893" t="str">
            <v xml:space="preserve">QUADRO DE DISTRIBUICAO, SEM BARRAMENTO, EM PVC, DE SOBREPOR, PARA 6 DISJUNTORES NEMA OU 8 DISJUNTORES DIN                                                                                                                                                                                                                                                                                                                                                                                                 </v>
          </cell>
          <cell r="C3893" t="str">
            <v xml:space="preserve">UN    </v>
          </cell>
          <cell r="D3893">
            <v>69.8</v>
          </cell>
        </row>
        <row r="3894">
          <cell r="A3894">
            <v>43837</v>
          </cell>
          <cell r="B3894" t="str">
            <v xml:space="preserve">RACK DE PISO PARA SERVIDOR, ABERTO, EM COLUNA, 44U X *570* MM                                                                                                                                                                                                                                                                                                                                                                                                                                             </v>
          </cell>
          <cell r="C3894" t="str">
            <v xml:space="preserve">UN    </v>
          </cell>
          <cell r="D3894">
            <v>939.83</v>
          </cell>
        </row>
        <row r="3895">
          <cell r="A3895">
            <v>43836</v>
          </cell>
          <cell r="B3895" t="str">
            <v xml:space="preserve">RACK DE PISO PARA SERVIDOR, FECHADO, 44U, COM PORTA, 44U X *570* MM                                                                                                                                                                                                                                                                                                                                                                                                                                       </v>
          </cell>
          <cell r="C3895" t="str">
            <v xml:space="preserve">UN    </v>
          </cell>
          <cell r="D3895">
            <v>1912.39</v>
          </cell>
        </row>
        <row r="3896">
          <cell r="A3896">
            <v>21059</v>
          </cell>
          <cell r="B3896" t="str">
            <v xml:space="preserve">RALO FOFO COM REQUADRO, QUADRADO 150 X 150 MM                                                                                                                                                                                                                                                                                                                                                                                                                                                             </v>
          </cell>
          <cell r="C3896" t="str">
            <v xml:space="preserve">UN    </v>
          </cell>
          <cell r="D3896">
            <v>53.48</v>
          </cell>
        </row>
        <row r="3897">
          <cell r="A3897">
            <v>11234</v>
          </cell>
          <cell r="B3897" t="str">
            <v xml:space="preserve">RALO FOFO COM REQUADRO, QUADRADO 200 X 200 MM                                                                                                                                                                                                                                                                                                                                                                                                                                                             </v>
          </cell>
          <cell r="C3897" t="str">
            <v xml:space="preserve">UN    </v>
          </cell>
          <cell r="D3897">
            <v>80.62</v>
          </cell>
        </row>
        <row r="3898">
          <cell r="A3898">
            <v>21060</v>
          </cell>
          <cell r="B3898" t="str">
            <v xml:space="preserve">RALO FOFO COM REQUADRO, QUADRADO 250 X 250 MM                                                                                                                                                                                                                                                                                                                                                                                                                                                             </v>
          </cell>
          <cell r="C3898" t="str">
            <v xml:space="preserve">UN    </v>
          </cell>
          <cell r="D3898">
            <v>99.22</v>
          </cell>
        </row>
        <row r="3899">
          <cell r="A3899">
            <v>21061</v>
          </cell>
          <cell r="B3899" t="str">
            <v xml:space="preserve">RALO FOFO COM REQUADRO, QUADRADO 300 X 300 MM                                                                                                                                                                                                                                                                                                                                                                                                                                                             </v>
          </cell>
          <cell r="C3899" t="str">
            <v xml:space="preserve">UN    </v>
          </cell>
          <cell r="D3899">
            <v>124.03</v>
          </cell>
        </row>
        <row r="3900">
          <cell r="A3900">
            <v>21062</v>
          </cell>
          <cell r="B3900" t="str">
            <v xml:space="preserve">RALO FOFO COM REQUADRO, QUADRADO 400 X 400 MM                                                                                                                                                                                                                                                                                                                                                                                                                                                             </v>
          </cell>
          <cell r="C3900" t="str">
            <v xml:space="preserve">UN    </v>
          </cell>
          <cell r="D3900">
            <v>195.34</v>
          </cell>
        </row>
        <row r="3901">
          <cell r="A3901">
            <v>11708</v>
          </cell>
          <cell r="B3901" t="str">
            <v xml:space="preserve">RALO FOFO SEMIESFERICO, 100 MM, PARA LAJES/ CALHAS                                                                                                                                                                                                                                                                                                                                                                                                                                                        </v>
          </cell>
          <cell r="C3901" t="str">
            <v xml:space="preserve">UN    </v>
          </cell>
          <cell r="D3901">
            <v>21.31</v>
          </cell>
        </row>
        <row r="3902">
          <cell r="A3902">
            <v>11709</v>
          </cell>
          <cell r="B3902" t="str">
            <v xml:space="preserve">RALO FOFO SEMIESFERICO, 150 MM, PARA LAJES/ CALHAS                                                                                                                                                                                                                                                                                                                                                                                                                                                        </v>
          </cell>
          <cell r="C3902" t="str">
            <v xml:space="preserve">UN    </v>
          </cell>
          <cell r="D3902">
            <v>50.07</v>
          </cell>
        </row>
        <row r="3903">
          <cell r="A3903">
            <v>11710</v>
          </cell>
          <cell r="B3903" t="str">
            <v xml:space="preserve">RALO FOFO SEMIESFERICO, 200 MM, PARA LAJES/ CALHAS                                                                                                                                                                                                                                                                                                                                                                                                                                                        </v>
          </cell>
          <cell r="C3903" t="str">
            <v xml:space="preserve">UN    </v>
          </cell>
          <cell r="D3903">
            <v>115.11</v>
          </cell>
        </row>
        <row r="3904">
          <cell r="A3904">
            <v>11707</v>
          </cell>
          <cell r="B3904" t="str">
            <v xml:space="preserve">RALO FOFO SEMIESFERICO, 75 MM, PARA LAJES/ CALHAS                                                                                                                                                                                                                                                                                                                                                                                                                                                         </v>
          </cell>
          <cell r="C3904" t="str">
            <v xml:space="preserve">UN    </v>
          </cell>
          <cell r="D3904">
            <v>15.96</v>
          </cell>
        </row>
        <row r="3905">
          <cell r="A3905">
            <v>5102</v>
          </cell>
          <cell r="B3905" t="str">
            <v xml:space="preserve">RALO SECO / RALO DE PASSAGEM EM PVC, QUADRADO, 100 X 100 X 53 MM, SAIDA 40 MM, COM GRELHA BRANCA                                                                                                                                                                                                                                                                                                                                                                                                          </v>
          </cell>
          <cell r="C3905" t="str">
            <v xml:space="preserve">UN    </v>
          </cell>
          <cell r="D3905">
            <v>15.16</v>
          </cell>
        </row>
        <row r="3906">
          <cell r="A3906">
            <v>11739</v>
          </cell>
          <cell r="B3906" t="str">
            <v xml:space="preserve">RALO SECO CONICO, PVC, 100 X 40 MM,  COM GRELHA REDONDA BRANCA                                                                                                                                                                                                                                                                                                                                                                                                                                            </v>
          </cell>
          <cell r="C3906" t="str">
            <v xml:space="preserve">UN    </v>
          </cell>
          <cell r="D3906">
            <v>10.8</v>
          </cell>
        </row>
        <row r="3907">
          <cell r="A3907">
            <v>11711</v>
          </cell>
          <cell r="B3907" t="str">
            <v xml:space="preserve">RALO SECO CONICO, PVC, 100 X 40 MM, COM GRELHA QUADRADA BRANCA                                                                                                                                                                                                                                                                                                                                                                                                                                            </v>
          </cell>
          <cell r="C3907" t="str">
            <v xml:space="preserve">UN    </v>
          </cell>
          <cell r="D3907">
            <v>12.63</v>
          </cell>
        </row>
        <row r="3908">
          <cell r="A3908">
            <v>11741</v>
          </cell>
          <cell r="B3908" t="str">
            <v xml:space="preserve">RALO SIFONADO CILINDRICO, PVC, 100 X 40 MM,  COM GRELHA REDONDA BRANCA                                                                                                                                                                                                                                                                                                                                                                                                                                    </v>
          </cell>
          <cell r="C3908" t="str">
            <v xml:space="preserve">UN    </v>
          </cell>
          <cell r="D3908">
            <v>13.75</v>
          </cell>
        </row>
        <row r="3909">
          <cell r="A3909">
            <v>11745</v>
          </cell>
          <cell r="B3909" t="str">
            <v xml:space="preserve">RALO SIFONADO QUADRADO, PVC, 100 X 53 MM, SAIDA 40 MM, COM GRELHA QUADRADA BRANCA                                                                                                                                                                                                                                                                                                                                                                                                                         </v>
          </cell>
          <cell r="C3909" t="str">
            <v xml:space="preserve">UN    </v>
          </cell>
          <cell r="D3909">
            <v>18.12</v>
          </cell>
        </row>
        <row r="3910">
          <cell r="A3910">
            <v>11743</v>
          </cell>
          <cell r="B3910" t="str">
            <v xml:space="preserve">RALO SIFONADO REDONDO CONICO, PVC, 100 X 40 MM, COM GRELHA REDONDA BRANCA                                                                                                                                                                                                                                                                                                                                                                                                                                 </v>
          </cell>
          <cell r="C3910" t="str">
            <v xml:space="preserve">UN    </v>
          </cell>
          <cell r="D3910">
            <v>11.54</v>
          </cell>
        </row>
        <row r="3911">
          <cell r="A3911">
            <v>40985</v>
          </cell>
          <cell r="B3911" t="str">
            <v xml:space="preserve">RASTELEIRO (MENSALISTA)                                                                                                                                                                                                                                                                                                                                                                                                                                                                                   </v>
          </cell>
          <cell r="C3911" t="str">
            <v xml:space="preserve">MES   </v>
          </cell>
          <cell r="D3911">
            <v>1972.4</v>
          </cell>
        </row>
        <row r="3912">
          <cell r="A3912">
            <v>44502</v>
          </cell>
          <cell r="B3912" t="str">
            <v xml:space="preserve">RASTELEIRO HORISTA                                                                                                                                                                                                                                                                                                                                                                                                                                                                                        </v>
          </cell>
          <cell r="C3912" t="str">
            <v xml:space="preserve">H     </v>
          </cell>
          <cell r="D3912">
            <v>11.15</v>
          </cell>
        </row>
        <row r="3913">
          <cell r="A3913">
            <v>1088</v>
          </cell>
          <cell r="B3913" t="str">
            <v xml:space="preserve">REATOR ELETRONICO BIVOLT PARA 1 LAMPADA FLUORESCENTE DE 18/20 W                                                                                                                                                                                                                                                                                                                                                                                                                                           </v>
          </cell>
          <cell r="C3913" t="str">
            <v xml:space="preserve">UN    </v>
          </cell>
          <cell r="D3913">
            <v>43.8</v>
          </cell>
        </row>
        <row r="3914">
          <cell r="A3914">
            <v>1087</v>
          </cell>
          <cell r="B3914" t="str">
            <v xml:space="preserve">REATOR ELETRONICO BIVOLT PARA 1 LAMPADA FLUORESCENTE DE 36/40 W                                                                                                                                                                                                                                                                                                                                                                                                                                           </v>
          </cell>
          <cell r="C3914" t="str">
            <v xml:space="preserve">UN    </v>
          </cell>
          <cell r="D3914">
            <v>54.71</v>
          </cell>
        </row>
        <row r="3915">
          <cell r="A3915">
            <v>38777</v>
          </cell>
          <cell r="B3915" t="str">
            <v xml:space="preserve">REATOR ELETRONICO BIVOLT PARA 2 LAMPADAS FLUORESCENTES DE 14 W                                                                                                                                                                                                                                                                                                                                                                                                                                            </v>
          </cell>
          <cell r="C3915" t="str">
            <v xml:space="preserve">UN    </v>
          </cell>
          <cell r="D3915">
            <v>108.97</v>
          </cell>
        </row>
        <row r="3916">
          <cell r="A3916">
            <v>1086</v>
          </cell>
          <cell r="B3916" t="str">
            <v xml:space="preserve">REATOR ELETRONICO BIVOLT PARA 2 LAMPADAS FLUORESCENTES DE 18/20 W                                                                                                                                                                                                                                                                                                                                                                                                                                         </v>
          </cell>
          <cell r="C3916" t="str">
            <v xml:space="preserve">UN    </v>
          </cell>
          <cell r="D3916">
            <v>57.5</v>
          </cell>
        </row>
        <row r="3917">
          <cell r="A3917">
            <v>1079</v>
          </cell>
          <cell r="B3917" t="str">
            <v xml:space="preserve">REATOR ELETRONICO BIVOLT PARA 2 LAMPADAS FLUORESCENTES DE 36/40 W                                                                                                                                                                                                                                                                                                                                                                                                                                         </v>
          </cell>
          <cell r="C3917" t="str">
            <v xml:space="preserve">UN    </v>
          </cell>
          <cell r="D3917">
            <v>59.44</v>
          </cell>
        </row>
        <row r="3918">
          <cell r="A3918">
            <v>39374</v>
          </cell>
          <cell r="B3918" t="str">
            <v xml:space="preserve">REATOR INTERNO/INTEGRADO PARA LAMPADA VAPOR METALICO 400 W, ALTO FATOR DE POTENCIA                                                                                                                                                                                                                                                                                                                                                                                                                        </v>
          </cell>
          <cell r="C3918" t="str">
            <v xml:space="preserve">UN    </v>
          </cell>
          <cell r="D3918">
            <v>137.46</v>
          </cell>
        </row>
        <row r="3919">
          <cell r="A3919">
            <v>1082</v>
          </cell>
          <cell r="B3919" t="str">
            <v xml:space="preserve">REATOR P/ LAMPADA VAPOR DE SODIO 250W USO EXT                                                                                                                                                                                                                                                                                                                                                                                                                                                             </v>
          </cell>
          <cell r="C3919" t="str">
            <v xml:space="preserve">UN    </v>
          </cell>
          <cell r="D3919">
            <v>373.69</v>
          </cell>
        </row>
        <row r="3920">
          <cell r="A3920">
            <v>12316</v>
          </cell>
          <cell r="B3920" t="str">
            <v xml:space="preserve">REATOR P/ 1 LAMPADA VAPOR DE MERCURIO 125W USO EXT                                                                                                                                                                                                                                                                                                                                                                                                                                                        </v>
          </cell>
          <cell r="C3920" t="str">
            <v xml:space="preserve">UN    </v>
          </cell>
          <cell r="D3920">
            <v>171.27</v>
          </cell>
        </row>
        <row r="3921">
          <cell r="A3921">
            <v>12317</v>
          </cell>
          <cell r="B3921" t="str">
            <v xml:space="preserve">REATOR P/ 1 LAMPADA VAPOR DE MERCURIO 250W USO EXT                                                                                                                                                                                                                                                                                                                                                                                                                                                        </v>
          </cell>
          <cell r="C3921" t="str">
            <v xml:space="preserve">UN    </v>
          </cell>
          <cell r="D3921">
            <v>204.24</v>
          </cell>
        </row>
        <row r="3922">
          <cell r="A3922">
            <v>12318</v>
          </cell>
          <cell r="B3922" t="str">
            <v xml:space="preserve">REATOR P/ 1 LAMPADA VAPOR DE MERCURIO 400W USO EXT                                                                                                                                                                                                                                                                                                                                                                                                                                                        </v>
          </cell>
          <cell r="C3922" t="str">
            <v xml:space="preserve">UN    </v>
          </cell>
          <cell r="D3922">
            <v>235.29</v>
          </cell>
        </row>
        <row r="3923">
          <cell r="A3923">
            <v>5104</v>
          </cell>
          <cell r="B3923" t="str">
            <v xml:space="preserve">REBITE DE ALUMINIO VAZADO DE REPUXO, 3,2 X 8 MM (1KG = 1025 UNIDADES)                                                                                                                                                                                                                                                                                                                                                                                                                                     </v>
          </cell>
          <cell r="C3923" t="str">
            <v xml:space="preserve">KG    </v>
          </cell>
          <cell r="D3923">
            <v>77.14</v>
          </cell>
        </row>
        <row r="3924">
          <cell r="A3924">
            <v>44530</v>
          </cell>
          <cell r="B3924" t="str">
            <v xml:space="preserve">REBOLO ABRASIVO RETO DE USO GERAL GRAO 36, DE 6 X 1 " ( DIAMETRO X ALTURA)                                                                                                                                                                                                                                                                                                                                                                                                                                </v>
          </cell>
          <cell r="C3924" t="str">
            <v xml:space="preserve">UN    </v>
          </cell>
          <cell r="D3924">
            <v>76.7</v>
          </cell>
        </row>
        <row r="3925">
          <cell r="A3925">
            <v>2710</v>
          </cell>
          <cell r="B3925" t="str">
            <v xml:space="preserve">REBOLO ABRASIVO RETO DE USO GERAL GRAO 36, DE 6 X 3/4 " (DIAMETRO X ALTURA)                                                                                                                                                                                                                                                                                                                                                                                                                               </v>
          </cell>
          <cell r="C3925" t="str">
            <v xml:space="preserve">UN    </v>
          </cell>
          <cell r="D3925">
            <v>61.25</v>
          </cell>
        </row>
        <row r="3926">
          <cell r="A3926">
            <v>14575</v>
          </cell>
          <cell r="B3926" t="str">
            <v xml:space="preserve">RECICLADORA DE ASFALTO A FRIO SOBRE RODAS, LARG. FRESAGEM 2,00 M, POT. 315 KW/422 HP                                                                                                                                                                                                                                                                                                                                                                                                                      </v>
          </cell>
          <cell r="C3926" t="str">
            <v xml:space="preserve">UN    </v>
          </cell>
          <cell r="D3926">
            <v>6046805.6799999997</v>
          </cell>
        </row>
        <row r="3927">
          <cell r="A3927">
            <v>20034</v>
          </cell>
          <cell r="B3927" t="str">
            <v xml:space="preserve">REDUCAO EXCENTRICA PVC NBR 10569 P/REDE COLET ESG PB JE 150 X 100MM                                                                                                                                                                                                                                                                                                                                                                                                                                       </v>
          </cell>
          <cell r="C3927" t="str">
            <v xml:space="preserve">UN    </v>
          </cell>
          <cell r="D3927">
            <v>134.22999999999999</v>
          </cell>
        </row>
        <row r="3928">
          <cell r="A3928">
            <v>20036</v>
          </cell>
          <cell r="B3928" t="str">
            <v xml:space="preserve">REDUCAO EXCENTRICA PVC NBR 10569 P/REDE COLET ESG PB JE 200 X 150MM                                                                                                                                                                                                                                                                                                                                                                                                                                       </v>
          </cell>
          <cell r="C3928" t="str">
            <v xml:space="preserve">UN    </v>
          </cell>
          <cell r="D3928">
            <v>258.2</v>
          </cell>
        </row>
        <row r="3929">
          <cell r="A3929">
            <v>20037</v>
          </cell>
          <cell r="B3929" t="str">
            <v xml:space="preserve">REDUCAO EXCENTRICA PVC NBR 10569 P/REDE COLET ESG PB JE 250 X 200MM                                                                                                                                                                                                                                                                                                                                                                                                                                       </v>
          </cell>
          <cell r="C3929" t="str">
            <v xml:space="preserve">UN    </v>
          </cell>
          <cell r="D3929">
            <v>487.01</v>
          </cell>
        </row>
        <row r="3930">
          <cell r="A3930">
            <v>20043</v>
          </cell>
          <cell r="B3930" t="str">
            <v xml:space="preserve">REDUCAO EXCENTRICA PVC P/ ESG PREDIAL DN 100 X 50MM                                                                                                                                                                                                                                                                                                                                                                                                                                                       </v>
          </cell>
          <cell r="C3930" t="str">
            <v xml:space="preserve">UN    </v>
          </cell>
          <cell r="D3930">
            <v>10.98</v>
          </cell>
        </row>
        <row r="3931">
          <cell r="A3931">
            <v>20044</v>
          </cell>
          <cell r="B3931" t="str">
            <v xml:space="preserve">REDUCAO EXCENTRICA PVC P/ ESG PREDIAL DN 100 X 75MM                                                                                                                                                                                                                                                                                                                                                                                                                                                       </v>
          </cell>
          <cell r="C3931" t="str">
            <v xml:space="preserve">UN    </v>
          </cell>
          <cell r="D3931">
            <v>12.82</v>
          </cell>
        </row>
        <row r="3932">
          <cell r="A3932">
            <v>20042</v>
          </cell>
          <cell r="B3932" t="str">
            <v xml:space="preserve">REDUCAO EXCENTRICA PVC P/ ESG PREDIAL DN 75 X 50MM                                                                                                                                                                                                                                                                                                                                                                                                                                                        </v>
          </cell>
          <cell r="C3932" t="str">
            <v xml:space="preserve">UN    </v>
          </cell>
          <cell r="D3932">
            <v>9.2899999999999991</v>
          </cell>
        </row>
        <row r="3933">
          <cell r="A3933">
            <v>20046</v>
          </cell>
          <cell r="B3933" t="str">
            <v xml:space="preserve">REDUCAO EXCENTRICA PVC, SERIE R, DN 100 X 75 MM, PARA ESGOTO OU AGUAS PLUVIAIS PREDIAIS                                                                                                                                                                                                                                                                                                                                                                                                                   </v>
          </cell>
          <cell r="C3933" t="str">
            <v xml:space="preserve">UN    </v>
          </cell>
          <cell r="D3933">
            <v>27.22</v>
          </cell>
        </row>
        <row r="3934">
          <cell r="A3934">
            <v>20047</v>
          </cell>
          <cell r="B3934" t="str">
            <v xml:space="preserve">REDUCAO EXCENTRICA PVC, SERIE R, DN 150 X 100 MM, PARA ESGOTO OU AGUAS PLUVIAIS PREDIAIS                                                                                                                                                                                                                                                                                                                                                                                                                  </v>
          </cell>
          <cell r="C3934" t="str">
            <v xml:space="preserve">UN    </v>
          </cell>
          <cell r="D3934">
            <v>74.37</v>
          </cell>
        </row>
        <row r="3935">
          <cell r="A3935">
            <v>20045</v>
          </cell>
          <cell r="B3935" t="str">
            <v xml:space="preserve">REDUCAO EXCENTRICA PVC, SERIE R, DN 75 X 50 MM, PARA ESGOTO OU AGUAS PLUVIAIS PREDIAIS                                                                                                                                                                                                                                                                                                                                                                                                                    </v>
          </cell>
          <cell r="C3935" t="str">
            <v xml:space="preserve">UN    </v>
          </cell>
          <cell r="D3935">
            <v>11.19</v>
          </cell>
        </row>
        <row r="3936">
          <cell r="A3936">
            <v>20972</v>
          </cell>
          <cell r="B3936" t="str">
            <v xml:space="preserve">REDUCAO FIXA TIPO STORZ, ENGATE RAPIDO 2.1/2" X 1.1/2", EM LATAO, PARA INSTALACAO PREDIAL COMBATE A INCENDIO PREDIAL                                                                                                                                                                                                                                                                                                                                                                                      </v>
          </cell>
          <cell r="C3936" t="str">
            <v xml:space="preserve">UN    </v>
          </cell>
          <cell r="D3936">
            <v>112.47</v>
          </cell>
        </row>
        <row r="3937">
          <cell r="A3937">
            <v>20032</v>
          </cell>
          <cell r="B3937" t="str">
            <v xml:space="preserve">REDUCAO PVC PBA, JE, BB, DN 75 X 50 / DE 85 X 60 MM, PARA REDE DE AGUA                                                                                                                                                                                                                                                                                                                                                                                                                                    </v>
          </cell>
          <cell r="C3937" t="str">
            <v xml:space="preserve">UN    </v>
          </cell>
          <cell r="D3937">
            <v>78.77</v>
          </cell>
        </row>
        <row r="3938">
          <cell r="A3938">
            <v>11321</v>
          </cell>
          <cell r="B3938" t="str">
            <v xml:space="preserve">REDUCAO PVC PBA, JE, PB, DN 100 X 50 / DE 110 X 60 MM, PARA REDE DE AGUA                                                                                                                                                                                                                                                                                                                                                                                                                                  </v>
          </cell>
          <cell r="C3938" t="str">
            <v xml:space="preserve">UN    </v>
          </cell>
          <cell r="D3938">
            <v>35.909999999999997</v>
          </cell>
        </row>
        <row r="3939">
          <cell r="A3939">
            <v>11323</v>
          </cell>
          <cell r="B3939" t="str">
            <v xml:space="preserve">REDUCAO PVC PBA, JE, PB, DN 100 X 75 / DE 110 X 85 MM, PARA REDE DE AGUA                                                                                                                                                                                                                                                                                                                                                                                                                                  </v>
          </cell>
          <cell r="C3939" t="str">
            <v xml:space="preserve">UN    </v>
          </cell>
          <cell r="D3939">
            <v>41.3</v>
          </cell>
        </row>
        <row r="3940">
          <cell r="A3940">
            <v>20327</v>
          </cell>
          <cell r="B3940" t="str">
            <v xml:space="preserve">REDUCAO PVC PBA, JE, PB, DN 75 X 50 / DE 85 X 60 MM, PARA REDE DE AGUA                                                                                                                                                                                                                                                                                                                                                                                                                                    </v>
          </cell>
          <cell r="C3940" t="str">
            <v xml:space="preserve">UN    </v>
          </cell>
          <cell r="D3940">
            <v>23.44</v>
          </cell>
        </row>
        <row r="3941">
          <cell r="A3941">
            <v>13390</v>
          </cell>
          <cell r="B3941" t="str">
            <v xml:space="preserve">REFLETOR REDONDO EM ALUMINIO ANODIZADO PARA LAMPADA VAPOR DE MERCURIO/SODIO, CORPO EM ALUMINIO COM PINTURA EPOXI, PARA LAMPADA E-27 DE 300 W, COM SUPORTE REDONDO E ALCA REGULAVEL PARA FIXACAO.                                                                                                                                                                                                                                                                                                          </v>
          </cell>
          <cell r="C3941" t="str">
            <v xml:space="preserve">UN    </v>
          </cell>
          <cell r="D3941">
            <v>216.15</v>
          </cell>
        </row>
        <row r="3942">
          <cell r="A3942">
            <v>6034</v>
          </cell>
          <cell r="B3942" t="str">
            <v xml:space="preserve">REGISTRO DE ESFERA DE PASSEIO, PVC PARA POLIETILENO, 20 MM                                                                                                                                                                                                                                                                                                                                                                                                                                                </v>
          </cell>
          <cell r="C3942" t="str">
            <v xml:space="preserve">UN    </v>
          </cell>
          <cell r="D3942">
            <v>9.1</v>
          </cell>
        </row>
        <row r="3943">
          <cell r="A3943">
            <v>6036</v>
          </cell>
          <cell r="B3943" t="str">
            <v xml:space="preserve">REGISTRO DE ESFERA PVC, COM BORBOLETA, COM ROSCA EXTERNA, DE 1/2"                                                                                                                                                                                                                                                                                                                                                                                                                                         </v>
          </cell>
          <cell r="C3943" t="str">
            <v xml:space="preserve">UN    </v>
          </cell>
          <cell r="D3943">
            <v>12.39</v>
          </cell>
        </row>
        <row r="3944">
          <cell r="A3944">
            <v>6031</v>
          </cell>
          <cell r="B3944" t="str">
            <v xml:space="preserve">REGISTRO DE ESFERA PVC, COM BORBOLETA, COM ROSCA EXTERNA, DE 3/4"                                                                                                                                                                                                                                                                                                                                                                                                                                         </v>
          </cell>
          <cell r="C3944" t="str">
            <v xml:space="preserve">UN    </v>
          </cell>
          <cell r="D3944">
            <v>14.56</v>
          </cell>
        </row>
        <row r="3945">
          <cell r="A3945">
            <v>6029</v>
          </cell>
          <cell r="B3945" t="str">
            <v xml:space="preserve">REGISTRO DE ESFERA PVC, COM CABECA QUADRADA, COM ROSCA EXTERNA, 1/2"                                                                                                                                                                                                                                                                                                                                                                                                                                      </v>
          </cell>
          <cell r="C3945" t="str">
            <v xml:space="preserve">UN    </v>
          </cell>
          <cell r="D3945">
            <v>14.71</v>
          </cell>
        </row>
        <row r="3946">
          <cell r="A3946">
            <v>6033</v>
          </cell>
          <cell r="B3946" t="str">
            <v xml:space="preserve">REGISTRO DE ESFERA PVC, COM CABECA QUADRADA, COM ROSCA EXTERNA, 3/4"                                                                                                                                                                                                                                                                                                                                                                                                                                      </v>
          </cell>
          <cell r="C3946" t="str">
            <v xml:space="preserve">UN    </v>
          </cell>
          <cell r="D3946">
            <v>19.39</v>
          </cell>
        </row>
        <row r="3947">
          <cell r="A3947">
            <v>11672</v>
          </cell>
          <cell r="B3947" t="str">
            <v xml:space="preserve">REGISTRO DE ESFERA, PVC, COM VOLANTE, VS, ROSCAVEL, DN 1 1/2", COM CORPO DIVIDIDO                                                                                                                                                                                                                                                                                                                                                                                                                         </v>
          </cell>
          <cell r="C3947" t="str">
            <v xml:space="preserve">UN    </v>
          </cell>
          <cell r="D3947">
            <v>42.18</v>
          </cell>
        </row>
        <row r="3948">
          <cell r="A3948">
            <v>11669</v>
          </cell>
          <cell r="B3948" t="str">
            <v xml:space="preserve">REGISTRO DE ESFERA, PVC, COM VOLANTE, VS, ROSCAVEL, DN 1 1/4", COM CORPO DIVIDIDO                                                                                                                                                                                                                                                                                                                                                                                                                         </v>
          </cell>
          <cell r="C3948" t="str">
            <v xml:space="preserve">UN    </v>
          </cell>
          <cell r="D3948">
            <v>40.17</v>
          </cell>
        </row>
        <row r="3949">
          <cell r="A3949">
            <v>11670</v>
          </cell>
          <cell r="B3949" t="str">
            <v xml:space="preserve">REGISTRO DE ESFERA, PVC, COM VOLANTE, VS, ROSCAVEL, DN 1/2", COM CORPO DIVIDIDO                                                                                                                                                                                                                                                                                                                                                                                                                           </v>
          </cell>
          <cell r="C3949" t="str">
            <v xml:space="preserve">UN    </v>
          </cell>
          <cell r="D3949">
            <v>15.39</v>
          </cell>
        </row>
        <row r="3950">
          <cell r="A3950">
            <v>20055</v>
          </cell>
          <cell r="B3950" t="str">
            <v xml:space="preserve">REGISTRO DE ESFERA, PVC, COM VOLANTE, VS, ROSCAVEL, DN 1", COM CORPO DIVIDIDO                                                                                                                                                                                                                                                                                                                                                                                                                             </v>
          </cell>
          <cell r="C3950" t="str">
            <v xml:space="preserve">UN    </v>
          </cell>
          <cell r="D3950">
            <v>30.09</v>
          </cell>
        </row>
        <row r="3951">
          <cell r="A3951">
            <v>11671</v>
          </cell>
          <cell r="B3951" t="str">
            <v xml:space="preserve">REGISTRO DE ESFERA, PVC, COM VOLANTE, VS, ROSCAVEL, DN 2", COM CORPO DIVIDIDO                                                                                                                                                                                                                                                                                                                                                                                                                             </v>
          </cell>
          <cell r="C3951" t="str">
            <v xml:space="preserve">UN    </v>
          </cell>
          <cell r="D3951">
            <v>64.56</v>
          </cell>
        </row>
        <row r="3952">
          <cell r="A3952">
            <v>6032</v>
          </cell>
          <cell r="B3952" t="str">
            <v xml:space="preserve">REGISTRO DE ESFERA, PVC, COM VOLANTE, VS, ROSCAVEL, DN 3/4", COM CORPO DIVIDIDO                                                                                                                                                                                                                                                                                                                                                                                                                           </v>
          </cell>
          <cell r="C3952" t="str">
            <v xml:space="preserve">UN    </v>
          </cell>
          <cell r="D3952">
            <v>18.440000000000001</v>
          </cell>
        </row>
        <row r="3953">
          <cell r="A3953">
            <v>11673</v>
          </cell>
          <cell r="B3953" t="str">
            <v xml:space="preserve">REGISTRO DE ESFERA, PVC, COM VOLANTE, VS, SOLDAVEL, DN 20 MM, COM CORPO DIVIDIDO                                                                                                                                                                                                                                                                                                                                                                                                                          </v>
          </cell>
          <cell r="C3953" t="str">
            <v xml:space="preserve">UN    </v>
          </cell>
          <cell r="D3953">
            <v>14.52</v>
          </cell>
        </row>
        <row r="3954">
          <cell r="A3954">
            <v>11674</v>
          </cell>
          <cell r="B3954" t="str">
            <v xml:space="preserve">REGISTRO DE ESFERA, PVC, COM VOLANTE, VS, SOLDAVEL, DN 25 MM, COM CORPO DIVIDIDO                                                                                                                                                                                                                                                                                                                                                                                                                          </v>
          </cell>
          <cell r="C3954" t="str">
            <v xml:space="preserve">UN    </v>
          </cell>
          <cell r="D3954">
            <v>18.7</v>
          </cell>
        </row>
        <row r="3955">
          <cell r="A3955">
            <v>11675</v>
          </cell>
          <cell r="B3955" t="str">
            <v xml:space="preserve">REGISTRO DE ESFERA, PVC, COM VOLANTE, VS, SOLDAVEL, DN 32 MM, COM CORPO DIVIDIDO                                                                                                                                                                                                                                                                                                                                                                                                                          </v>
          </cell>
          <cell r="C3955" t="str">
            <v xml:space="preserve">UN    </v>
          </cell>
          <cell r="D3955">
            <v>29.69</v>
          </cell>
        </row>
        <row r="3956">
          <cell r="A3956">
            <v>11676</v>
          </cell>
          <cell r="B3956" t="str">
            <v xml:space="preserve">REGISTRO DE ESFERA, PVC, COM VOLANTE, VS, SOLDAVEL, DN 40 MM, COM CORPO DIVIDIDO                                                                                                                                                                                                                                                                                                                                                                                                                          </v>
          </cell>
          <cell r="C3956" t="str">
            <v xml:space="preserve">UN    </v>
          </cell>
          <cell r="D3956">
            <v>39.71</v>
          </cell>
        </row>
        <row r="3957">
          <cell r="A3957">
            <v>11677</v>
          </cell>
          <cell r="B3957" t="str">
            <v xml:space="preserve">REGISTRO DE ESFERA, PVC, COM VOLANTE, VS, SOLDAVEL, DN 50 MM, COM CORPO DIVIDIDO                                                                                                                                                                                                                                                                                                                                                                                                                          </v>
          </cell>
          <cell r="C3957" t="str">
            <v xml:space="preserve">UN    </v>
          </cell>
          <cell r="D3957">
            <v>41.01</v>
          </cell>
        </row>
        <row r="3958">
          <cell r="A3958">
            <v>11678</v>
          </cell>
          <cell r="B3958" t="str">
            <v xml:space="preserve">REGISTRO DE ESFERA, PVC, COM VOLANTE, VS, SOLDAVEL, DN 60 MM, COM CORPO DIVIDIDO                                                                                                                                                                                                                                                                                                                                                                                                                          </v>
          </cell>
          <cell r="C3958" t="str">
            <v xml:space="preserve">UN    </v>
          </cell>
          <cell r="D3958">
            <v>75.099999999999994</v>
          </cell>
        </row>
        <row r="3959">
          <cell r="A3959">
            <v>6038</v>
          </cell>
          <cell r="B3959" t="str">
            <v xml:space="preserve">REGISTRO DE PRESSAO PVC, ROSCAVEL, VOLANTE SIMPLES, DE 1/2"                                                                                                                                                                                                                                                                                                                                                                                                                                               </v>
          </cell>
          <cell r="C3959" t="str">
            <v xml:space="preserve">UN    </v>
          </cell>
          <cell r="D3959">
            <v>4.76</v>
          </cell>
        </row>
        <row r="3960">
          <cell r="A3960">
            <v>11718</v>
          </cell>
          <cell r="B3960" t="str">
            <v xml:space="preserve">REGISTRO DE PRESSAO PVC, ROSCAVEL, VOLANTE SIMPLES, DE 3/4"                                                                                                                                                                                                                                                                                                                                                                                                                                               </v>
          </cell>
          <cell r="C3960" t="str">
            <v xml:space="preserve">UN    </v>
          </cell>
          <cell r="D3960">
            <v>13.58</v>
          </cell>
        </row>
        <row r="3961">
          <cell r="A3961">
            <v>6037</v>
          </cell>
          <cell r="B3961" t="str">
            <v xml:space="preserve">REGISTRO DE PRESSAO PVC, SOLDAVEL, VOLANTE SIMPLES, DE 20 MM                                                                                                                                                                                                                                                                                                                                                                                                                                              </v>
          </cell>
          <cell r="C3961" t="str">
            <v xml:space="preserve">UN    </v>
          </cell>
          <cell r="D3961">
            <v>9.91</v>
          </cell>
        </row>
        <row r="3962">
          <cell r="A3962">
            <v>11719</v>
          </cell>
          <cell r="B3962" t="str">
            <v xml:space="preserve">REGISTRO DE PRESSAO PVC, SOLDAVEL, VOLANTE SIMPLES, DE 25 MM                                                                                                                                                                                                                                                                                                                                                                                                                                              </v>
          </cell>
          <cell r="C3962" t="str">
            <v xml:space="preserve">UN    </v>
          </cell>
          <cell r="D3962">
            <v>11.02</v>
          </cell>
        </row>
        <row r="3963">
          <cell r="A3963">
            <v>6019</v>
          </cell>
          <cell r="B3963" t="str">
            <v xml:space="preserve">REGISTRO GAVETA BRUTO EM LATAO FORJADO, BITOLA 1 " (REF 1509)                                                                                                                                                                                                                                                                                                                                                                                                                                             </v>
          </cell>
          <cell r="C3963" t="str">
            <v xml:space="preserve">UN    </v>
          </cell>
          <cell r="D3963">
            <v>44.58</v>
          </cell>
        </row>
        <row r="3964">
          <cell r="A3964">
            <v>6010</v>
          </cell>
          <cell r="B3964" t="str">
            <v xml:space="preserve">REGISTRO GAVETA BRUTO EM LATAO FORJADO, BITOLA 1 1/2 " (REF 1509)                                                                                                                                                                                                                                                                                                                                                                                                                                         </v>
          </cell>
          <cell r="C3964" t="str">
            <v xml:space="preserve">UN    </v>
          </cell>
          <cell r="D3964">
            <v>76.7</v>
          </cell>
        </row>
        <row r="3965">
          <cell r="A3965">
            <v>6017</v>
          </cell>
          <cell r="B3965" t="str">
            <v xml:space="preserve">REGISTRO GAVETA BRUTO EM LATAO FORJADO, BITOLA 1 1/4 " (REF 1509)                                                                                                                                                                                                                                                                                                                                                                                                                                         </v>
          </cell>
          <cell r="C3965" t="str">
            <v xml:space="preserve">UN    </v>
          </cell>
          <cell r="D3965">
            <v>60.75</v>
          </cell>
        </row>
        <row r="3966">
          <cell r="A3966">
            <v>6020</v>
          </cell>
          <cell r="B3966" t="str">
            <v xml:space="preserve">REGISTRO GAVETA BRUTO EM LATAO FORJADO, BITOLA 1/2 " (REF 1509)                                                                                                                                                                                                                                                                                                                                                                                                                                           </v>
          </cell>
          <cell r="C3966" t="str">
            <v xml:space="preserve">UN    </v>
          </cell>
          <cell r="D3966">
            <v>26.77</v>
          </cell>
        </row>
        <row r="3967">
          <cell r="A3967">
            <v>6028</v>
          </cell>
          <cell r="B3967" t="str">
            <v xml:space="preserve">REGISTRO GAVETA BRUTO EM LATAO FORJADO, BITOLA 2 " (REF 1509)                                                                                                                                                                                                                                                                                                                                                                                                                                             </v>
          </cell>
          <cell r="C3967" t="str">
            <v xml:space="preserve">UN    </v>
          </cell>
          <cell r="D3967">
            <v>106.84</v>
          </cell>
        </row>
        <row r="3968">
          <cell r="A3968">
            <v>6011</v>
          </cell>
          <cell r="B3968" t="str">
            <v xml:space="preserve">REGISTRO GAVETA BRUTO EM LATAO FORJADO, BITOLA 2 1/2 " (REF 1509)                                                                                                                                                                                                                                                                                                                                                                                                                                         </v>
          </cell>
          <cell r="C3968" t="str">
            <v xml:space="preserve">UN    </v>
          </cell>
          <cell r="D3968">
            <v>221.57</v>
          </cell>
        </row>
        <row r="3969">
          <cell r="A3969">
            <v>6012</v>
          </cell>
          <cell r="B3969" t="str">
            <v xml:space="preserve">REGISTRO GAVETA BRUTO EM LATAO FORJADO, BITOLA 3 " (REF 1509)                                                                                                                                                                                                                                                                                                                                                                                                                                             </v>
          </cell>
          <cell r="C3969" t="str">
            <v xml:space="preserve">UN    </v>
          </cell>
          <cell r="D3969">
            <v>268.25</v>
          </cell>
        </row>
        <row r="3970">
          <cell r="A3970">
            <v>6016</v>
          </cell>
          <cell r="B3970" t="str">
            <v xml:space="preserve">REGISTRO GAVETA BRUTO EM LATAO FORJADO, BITOLA 3/4 " (REF 1509)                                                                                                                                                                                                                                                                                                                                                                                                                                           </v>
          </cell>
          <cell r="C3970" t="str">
            <v xml:space="preserve">UN    </v>
          </cell>
          <cell r="D3970">
            <v>28.24</v>
          </cell>
        </row>
        <row r="3971">
          <cell r="A3971">
            <v>6027</v>
          </cell>
          <cell r="B3971" t="str">
            <v xml:space="preserve">REGISTRO GAVETA BRUTO EM LATAO FORJADO, BITOLA 4 " (REF 1509)                                                                                                                                                                                                                                                                                                                                                                                                                                             </v>
          </cell>
          <cell r="C3971" t="str">
            <v xml:space="preserve">UN    </v>
          </cell>
          <cell r="D3971">
            <v>558.94000000000005</v>
          </cell>
        </row>
        <row r="3972">
          <cell r="A3972">
            <v>6013</v>
          </cell>
          <cell r="B3972" t="str">
            <v xml:space="preserve">REGISTRO GAVETA COM ACABAMENTO E CANOPLA CROMADOS, SIMPLES, BITOLA 1 " (REF 1509)                                                                                                                                                                                                                                                                                                                                                                                                                         </v>
          </cell>
          <cell r="C3972" t="str">
            <v xml:space="preserve">UN    </v>
          </cell>
          <cell r="D3972">
            <v>84.34</v>
          </cell>
        </row>
        <row r="3973">
          <cell r="A3973">
            <v>6015</v>
          </cell>
          <cell r="B3973" t="str">
            <v xml:space="preserve">REGISTRO GAVETA COM ACABAMENTO E CANOPLA CROMADOS, SIMPLES, BITOLA 1 1/2 " (REF 1509)                                                                                                                                                                                                                                                                                                                                                                                                                     </v>
          </cell>
          <cell r="C3973" t="str">
            <v xml:space="preserve">UN    </v>
          </cell>
          <cell r="D3973">
            <v>122.65</v>
          </cell>
        </row>
        <row r="3974">
          <cell r="A3974">
            <v>6014</v>
          </cell>
          <cell r="B3974" t="str">
            <v xml:space="preserve">REGISTRO GAVETA COM ACABAMENTO E CANOPLA CROMADOS, SIMPLES, BITOLA 1 1/4 " (REF 1509)                                                                                                                                                                                                                                                                                                                                                                                                                     </v>
          </cell>
          <cell r="C3974" t="str">
            <v xml:space="preserve">UN    </v>
          </cell>
          <cell r="D3974">
            <v>117.26</v>
          </cell>
        </row>
        <row r="3975">
          <cell r="A3975">
            <v>6006</v>
          </cell>
          <cell r="B3975" t="str">
            <v xml:space="preserve">REGISTRO GAVETA COM ACABAMENTO E CANOPLA CROMADOS, SIMPLES, BITOLA 1/2 " (REF 1509)                                                                                                                                                                                                                                                                                                                                                                                                                       </v>
          </cell>
          <cell r="C3975" t="str">
            <v xml:space="preserve">UN    </v>
          </cell>
          <cell r="D3975">
            <v>61.07</v>
          </cell>
        </row>
        <row r="3976">
          <cell r="A3976">
            <v>6005</v>
          </cell>
          <cell r="B3976" t="str">
            <v xml:space="preserve">REGISTRO GAVETA COM ACABAMENTO E CANOPLA CROMADOS, SIMPLES, BITOLA 3/4 " (REF 1509)                                                                                                                                                                                                                                                                                                                                                                                                                       </v>
          </cell>
          <cell r="C3976" t="str">
            <v xml:space="preserve">UN    </v>
          </cell>
          <cell r="D3976">
            <v>68.900000000000006</v>
          </cell>
        </row>
        <row r="3977">
          <cell r="A3977">
            <v>11756</v>
          </cell>
          <cell r="B3977" t="str">
            <v xml:space="preserve">REGISTRO OU REGULADOR DE GAS COZINHA, VAZAO DE 2 KG/H, 2,8 KPA                                                                                                                                                                                                                                                                                                                                                                                                                                            </v>
          </cell>
          <cell r="C3977" t="str">
            <v xml:space="preserve">UN    </v>
          </cell>
          <cell r="D3977">
            <v>32.9</v>
          </cell>
        </row>
        <row r="3978">
          <cell r="A3978">
            <v>10904</v>
          </cell>
          <cell r="B3978" t="str">
            <v xml:space="preserve">REGISTRO OU VALVULA GLOBO ANGULAR EM LATAO, PARA HIDRANTES EM INSTALACAO PREDIAL DE INCENDIO, 45 GRAUS, DIAMETRO DE 2 1/2", COM VOLANTE, CLASSE DE PRESSAO DE ATE 200 PSI                                                                                                                                                                                                                                                                                                                                 </v>
          </cell>
          <cell r="C3978" t="str">
            <v xml:space="preserve">UN    </v>
          </cell>
          <cell r="D3978">
            <v>157.46</v>
          </cell>
        </row>
        <row r="3979">
          <cell r="A3979">
            <v>11752</v>
          </cell>
          <cell r="B3979" t="str">
            <v xml:space="preserve">REGISTRO PRESSAO BRUTO EM LATAO FORJADO, BITOLA 1/2 " (REF 1400)                                                                                                                                                                                                                                                                                                                                                                                                                                          </v>
          </cell>
          <cell r="C3979" t="str">
            <v xml:space="preserve">UN    </v>
          </cell>
          <cell r="D3979">
            <v>18.97</v>
          </cell>
        </row>
        <row r="3980">
          <cell r="A3980">
            <v>11753</v>
          </cell>
          <cell r="B3980" t="str">
            <v xml:space="preserve">REGISTRO PRESSAO BRUTO EM LATAO FORJADO, BITOLA 3/4 " (REF 1400)                                                                                                                                                                                                                                                                                                                                                                                                                                          </v>
          </cell>
          <cell r="C3980" t="str">
            <v xml:space="preserve">UN    </v>
          </cell>
          <cell r="D3980">
            <v>22.65</v>
          </cell>
        </row>
        <row r="3981">
          <cell r="A3981">
            <v>6021</v>
          </cell>
          <cell r="B3981" t="str">
            <v xml:space="preserve">REGISTRO PRESSAO COM ACABAMENTO E CANOPLA CROMADA, SIMPLES, BITOLA 1/2 " (REF 1416)                                                                                                                                                                                                                                                                                                                                                                                                                       </v>
          </cell>
          <cell r="C3981" t="str">
            <v xml:space="preserve">UN    </v>
          </cell>
          <cell r="D3981">
            <v>62.86</v>
          </cell>
        </row>
        <row r="3982">
          <cell r="A3982">
            <v>6024</v>
          </cell>
          <cell r="B3982" t="str">
            <v xml:space="preserve">REGISTRO PRESSAO COM ACABAMENTO E CANOPLA CROMADA, SIMPLES, BITOLA 3/4 " (REF 1416)                                                                                                                                                                                                                                                                                                                                                                                                                       </v>
          </cell>
          <cell r="C3982" t="str">
            <v xml:space="preserve">UN    </v>
          </cell>
          <cell r="D3982">
            <v>64.98</v>
          </cell>
        </row>
        <row r="3983">
          <cell r="A3983">
            <v>38379</v>
          </cell>
          <cell r="B3983" t="str">
            <v xml:space="preserve">REGUA DE ALUMINIO PARA PEDREIRO 2 X 1 "                                                                                                                                                                                                                                                                                                                                                                                                                                                                   </v>
          </cell>
          <cell r="C3983" t="str">
            <v xml:space="preserve">M     </v>
          </cell>
          <cell r="D3983">
            <v>57.02</v>
          </cell>
        </row>
        <row r="3984">
          <cell r="A3984">
            <v>13897</v>
          </cell>
          <cell r="B3984" t="str">
            <v xml:space="preserve">REGUA VIBRADORA DUPLA PARA CONCRETO A GASOLINA 5,5 HP, PESO DE 60 KG, COMPRIMENTO 4 M                                                                                                                                                                                                                                                                                                                                                                                                                     </v>
          </cell>
          <cell r="C3984" t="str">
            <v xml:space="preserve">UN    </v>
          </cell>
          <cell r="D3984">
            <v>6517.88</v>
          </cell>
        </row>
        <row r="3985">
          <cell r="A3985">
            <v>10640</v>
          </cell>
          <cell r="B3985" t="str">
            <v xml:space="preserve">REGUA VIBRATORIA DE CONCRETO TRELICADA, EQUIPADA COM MOTOR A GASOLINA DE 9 HP                                                                                                                                                                                                                                                                                                                                                                                                                             </v>
          </cell>
          <cell r="C3985" t="str">
            <v xml:space="preserve">UN    </v>
          </cell>
          <cell r="D3985">
            <v>14116.35</v>
          </cell>
        </row>
        <row r="3986">
          <cell r="A3986">
            <v>34357</v>
          </cell>
          <cell r="B3986" t="str">
            <v xml:space="preserve">REJUNTE CIMENTICIO, QUALQUER COR                                                                                                                                                                                                                                                                                                                                                                                                                                                                          </v>
          </cell>
          <cell r="C3986" t="str">
            <v xml:space="preserve">KG    </v>
          </cell>
          <cell r="D3986">
            <v>5.28</v>
          </cell>
        </row>
        <row r="3987">
          <cell r="A3987">
            <v>37329</v>
          </cell>
          <cell r="B3987" t="str">
            <v xml:space="preserve">REJUNTE EPOXI, QUALQUER COR                                                                                                                                                                                                                                                                                                                                                                                                                                                                               </v>
          </cell>
          <cell r="C3987" t="str">
            <v xml:space="preserve">KG    </v>
          </cell>
          <cell r="D3987">
            <v>111.3</v>
          </cell>
        </row>
        <row r="3988">
          <cell r="A3988">
            <v>2510</v>
          </cell>
          <cell r="B3988" t="str">
            <v xml:space="preserve">RELE FOTOELETRICO INTERNO E EXTERNO BIVOLT 1000 W, DE CONECTOR, SEM BASE                                                                                                                                                                                                                                                                                                                                                                                                                                  </v>
          </cell>
          <cell r="C3988" t="str">
            <v xml:space="preserve">UN    </v>
          </cell>
          <cell r="D3988">
            <v>54.14</v>
          </cell>
        </row>
        <row r="3989">
          <cell r="A3989">
            <v>12359</v>
          </cell>
          <cell r="B3989" t="str">
            <v xml:space="preserve">RELE TERMICO BIMETAL PARA USO EM MOTORES TRIFASICOS, TENSAO 380 V, POTENCIA ATE 15 CV, CORRENTE NOMINAL MAXIMA 22 A                                                                                                                                                                                                                                                                                                                                                                                       </v>
          </cell>
          <cell r="C3989" t="str">
            <v xml:space="preserve">UN    </v>
          </cell>
          <cell r="D3989">
            <v>97.28</v>
          </cell>
        </row>
        <row r="3990">
          <cell r="A3990">
            <v>7353</v>
          </cell>
          <cell r="B3990" t="str">
            <v xml:space="preserve">RESINA ACRILICA PREMIUM BASE AGUA - COR BRANCA                                                                                                                                                                                                                                                                                                                                                                                                                                                            </v>
          </cell>
          <cell r="C3990" t="str">
            <v xml:space="preserve">L     </v>
          </cell>
          <cell r="D3990">
            <v>29.15</v>
          </cell>
        </row>
        <row r="3991">
          <cell r="A3991">
            <v>36144</v>
          </cell>
          <cell r="B3991" t="str">
            <v xml:space="preserve">RESPIRADOR DESCARTAVEL SEM VALVULA DE EXALACAO, PFF 1                                                                                                                                                                                                                                                                                                                                                                                                                                                     </v>
          </cell>
          <cell r="C3991" t="str">
            <v xml:space="preserve">UN    </v>
          </cell>
          <cell r="D3991">
            <v>1.57</v>
          </cell>
        </row>
        <row r="3992">
          <cell r="A3992">
            <v>10518</v>
          </cell>
          <cell r="B3992" t="str">
            <v xml:space="preserve">RETARDO PARA CORDEL DETONANTE                                                                                                                                                                                                                                                                                                                                                                                                                                                                             </v>
          </cell>
          <cell r="C3992" t="str">
            <v xml:space="preserve">UN    </v>
          </cell>
          <cell r="D3992">
            <v>123</v>
          </cell>
        </row>
        <row r="3993">
          <cell r="A3993">
            <v>36530</v>
          </cell>
          <cell r="B3993" t="str">
            <v xml:space="preserve">RETROESCAVADEIRA SOBRE RODAS COM CARREGADEIRA, TRACAO 4 X 2, POTENCIA LIQUIDA 79 HP, PESO OPERACIONAL MINIMO DE 6570 KG, CAPACIDADE DA CARREGADEIRA DE 1,00 M3 E DA  RETROESCAVADEIRA MINIMA DE 0,20 M3, PROFUNDIDADE DE ESCAVACAO MAXIMA DE 4,37 M                                                                                                                                                                                                                                                       </v>
          </cell>
          <cell r="C3993" t="str">
            <v xml:space="preserve">UN    </v>
          </cell>
          <cell r="D3993">
            <v>384914.62</v>
          </cell>
        </row>
        <row r="3994">
          <cell r="A3994">
            <v>6046</v>
          </cell>
          <cell r="B3994" t="str">
            <v xml:space="preserve">RETROESCAVADEIRA SOBRE RODAS COM CARREGADEIRA, TRACAO 4 X 4, POTENCIA LIQUIDA 72 HP, PESO OPERACIONAL MINIMO DE 7140 KG, CAPACIDADE MINIMA DA CARREGADEIRA DE 0,79 M3 E DA RETROESCAVADEIRA MINIMA DE 0,18 M3, PROFUNDIDADE DE ESCAVACAO MAXIMA DE 4,50 M                                                                                                                                                                                                                                                 </v>
          </cell>
          <cell r="C3994" t="str">
            <v xml:space="preserve">UN    </v>
          </cell>
          <cell r="D3994">
            <v>417500</v>
          </cell>
        </row>
        <row r="3995">
          <cell r="A3995">
            <v>36531</v>
          </cell>
          <cell r="B3995" t="str">
            <v xml:space="preserve">RETROESCAVADEIRA SOBRE RODAS COM CARREGADEIRA, TRACAO 4 X 4, POTENCIA LIQUIDA 88 HP, PESO OPERACIONAL MINIMO DE 6674 KG, CAPACIDADE DA CARREGADEIRA DE 1,00 M3 E DA  RETROESCAVADEIRA MINIMA DE 0,26 M3, PROFUNDIDADE DE ESCAVACAO MAXIMA DE 4,37 M                                                                                                                                                                                                                                                       </v>
          </cell>
          <cell r="C3995" t="str">
            <v xml:space="preserve">UN    </v>
          </cell>
          <cell r="D3995">
            <v>432774.36</v>
          </cell>
        </row>
        <row r="3996">
          <cell r="A3996">
            <v>34684</v>
          </cell>
          <cell r="B3996" t="str">
            <v xml:space="preserve">REVESTIMENTO DE PAREDE EM GRANILITE, MARMORITE OU GRANITINA - ESP = 5 MM (INCLUSO EXECUCAO)                                                                                                                                                                                                                                                                                                                                                                                                               </v>
          </cell>
          <cell r="C3996" t="str">
            <v xml:space="preserve">M2    </v>
          </cell>
          <cell r="D3996">
            <v>205.77</v>
          </cell>
        </row>
        <row r="3997">
          <cell r="A3997">
            <v>34683</v>
          </cell>
          <cell r="B3997" t="str">
            <v xml:space="preserve">REVESTIMENTO DE PAREDE EM GRANILITE, MARMORITE OU GRANITINA COLORIDO - ESP = 5 MM (INCLUSO EXECUCAO)                                                                                                                                                                                                                                                                                                                                                                                                      </v>
          </cell>
          <cell r="C3997" t="str">
            <v xml:space="preserve">M2    </v>
          </cell>
          <cell r="D3997">
            <v>128.6</v>
          </cell>
        </row>
        <row r="3998">
          <cell r="A3998">
            <v>533</v>
          </cell>
          <cell r="B3998" t="str">
            <v xml:space="preserve">REVESTIMENTO EM CERAMICA ESMALTADA COMERCIAL, PEI MENOR OU IGUAL A 3, FORMATO MENOR OU IGUAL A 2025 CM2                                                                                                                                                                                                                                                                                                                                                                                                   </v>
          </cell>
          <cell r="C3998" t="str">
            <v xml:space="preserve">M2    </v>
          </cell>
          <cell r="D3998">
            <v>27.1</v>
          </cell>
        </row>
        <row r="3999">
          <cell r="A3999">
            <v>10515</v>
          </cell>
          <cell r="B3999" t="str">
            <v xml:space="preserve">REVESTIMENTO EM CERAMICA ESMALTADA EXTRA, PEI MAIOR OU IGUAL 4, FORMATO MAIOR A 2025 CM2                                                                                                                                                                                                                                                                                                                                                                                                                  </v>
          </cell>
          <cell r="C3999" t="str">
            <v xml:space="preserve">M2    </v>
          </cell>
          <cell r="D3999">
            <v>51.13</v>
          </cell>
        </row>
        <row r="4000">
          <cell r="A4000">
            <v>536</v>
          </cell>
          <cell r="B4000" t="str">
            <v xml:space="preserve">REVESTIMENTO EM CERAMICA ESMALTADA EXTRA, PEI MENOR OU IGUAL A 3, FORMATO MENOR OU IGUAL A 2025 CM2                                                                                                                                                                                                                                                                                                                                                                                                       </v>
          </cell>
          <cell r="C4000" t="str">
            <v xml:space="preserve">M2    </v>
          </cell>
          <cell r="D4000">
            <v>36.99</v>
          </cell>
        </row>
        <row r="4001">
          <cell r="A4001">
            <v>153</v>
          </cell>
          <cell r="B4001" t="str">
            <v xml:space="preserve">REVESTIMENTO EPOXI DE ALTA RESISTENCIA QUIMICA, ISENTO DE SOLVENTES, BICOMPONENTE                                                                                                                                                                                                                                                                                                                                                                                                                         </v>
          </cell>
          <cell r="C4001" t="str">
            <v xml:space="preserve">L     </v>
          </cell>
          <cell r="D4001">
            <v>113.16</v>
          </cell>
        </row>
        <row r="4002">
          <cell r="A4002">
            <v>34682</v>
          </cell>
          <cell r="B4002" t="str">
            <v xml:space="preserve">REVESTIMENTO PARA ESCADA EM GRANILITE, MARMORITE OU GRANITINA ESP = 8 MM (INCLUSO EXECUCAO)                                                                                                                                                                                                                                                                                                                                                                                                               </v>
          </cell>
          <cell r="C4002" t="str">
            <v xml:space="preserve">M2    </v>
          </cell>
          <cell r="D4002">
            <v>98.34</v>
          </cell>
        </row>
        <row r="4003">
          <cell r="A4003">
            <v>20205</v>
          </cell>
          <cell r="B4003" t="str">
            <v xml:space="preserve">RIPA  APARELHADA *1,5 X 5* CM, EM MACARANDUBA, ANGELIM OU EQUIVALENTE DA REGIAO                                                                                                                                                                                                                                                                                                                                                                                                                           </v>
          </cell>
          <cell r="C4003" t="str">
            <v xml:space="preserve">M     </v>
          </cell>
          <cell r="D4003">
            <v>2.93</v>
          </cell>
        </row>
        <row r="4004">
          <cell r="A4004">
            <v>4412</v>
          </cell>
          <cell r="B4004" t="str">
            <v xml:space="preserve">RIPA NAO APARELHADA  *1 X 3* CM, EM MACARANDUBA, ANGELIM OU EQUIVALENTE DA REGIAO - BRUTA                                                                                                                                                                                                                                                                                                                                                                                                                 </v>
          </cell>
          <cell r="C4004" t="str">
            <v xml:space="preserve">M     </v>
          </cell>
          <cell r="D4004">
            <v>1.76</v>
          </cell>
        </row>
        <row r="4005">
          <cell r="A4005">
            <v>4408</v>
          </cell>
          <cell r="B4005" t="str">
            <v xml:space="preserve">RIPA NAO APARELHADA,  *1,5 X 5* CM, EM MACARANDUBA, ANGELIM OU EQUIVALENTE DA REGIAO -  BRUTA                                                                                                                                                                                                                                                                                                                                                                                                             </v>
          </cell>
          <cell r="C4005" t="str">
            <v xml:space="preserve">M     </v>
          </cell>
          <cell r="D4005">
            <v>2.19</v>
          </cell>
        </row>
        <row r="4006">
          <cell r="A4006">
            <v>36250</v>
          </cell>
          <cell r="B4006" t="str">
            <v xml:space="preserve">RODAFORRO EM PVC, PARA FORRO DE PVC, COMPRIMENTO 6 M                                                                                                                                                                                                                                                                                                                                                                                                                                                      </v>
          </cell>
          <cell r="C4006" t="str">
            <v xml:space="preserve">M     </v>
          </cell>
          <cell r="D4006">
            <v>6.01</v>
          </cell>
        </row>
        <row r="4007">
          <cell r="A4007">
            <v>10857</v>
          </cell>
          <cell r="B4007" t="str">
            <v xml:space="preserve">RODAPE ARDOSIA, CINZA, 10 CM, E= *1CM                                                                                                                                                                                                                                                                                                                                                                                                                                                                     </v>
          </cell>
          <cell r="C4007" t="str">
            <v xml:space="preserve">M     </v>
          </cell>
          <cell r="D4007">
            <v>14.66</v>
          </cell>
        </row>
        <row r="4008">
          <cell r="A4008">
            <v>4803</v>
          </cell>
          <cell r="B4008" t="str">
            <v xml:space="preserve">RODAPE DE BORRACHA LISO, H = 70 MM, E = *2* MM, PARA ARGAMASSA, PRETO                                                                                                                                                                                                                                                                                                                                                                                                                                     </v>
          </cell>
          <cell r="C4008" t="str">
            <v xml:space="preserve">M     </v>
          </cell>
          <cell r="D4008">
            <v>41.17</v>
          </cell>
        </row>
        <row r="4009">
          <cell r="A4009">
            <v>6186</v>
          </cell>
          <cell r="B4009" t="str">
            <v xml:space="preserve">RODAPE DE MADEIRA MACICA CUMARU/IPE CHAMPANHE OU EQUIVALENTE DA REGIAO, *1,5 X 7 CM                                                                                                                                                                                                                                                                                                                                                                                                                       </v>
          </cell>
          <cell r="C4009" t="str">
            <v xml:space="preserve">M     </v>
          </cell>
          <cell r="D4009">
            <v>16.05</v>
          </cell>
        </row>
        <row r="4010">
          <cell r="A4010">
            <v>4829</v>
          </cell>
          <cell r="B4010" t="str">
            <v xml:space="preserve">RODAPE EM MARMORE, POLIDO, BRANCO COMUM, L= *7* CM, E=  *2* CM, CORTE RETO                                                                                                                                                                                                                                                                                                                                                                                                                                </v>
          </cell>
          <cell r="C4010" t="str">
            <v xml:space="preserve">M     </v>
          </cell>
          <cell r="D4010">
            <v>48.51</v>
          </cell>
        </row>
        <row r="4011">
          <cell r="A4011">
            <v>39829</v>
          </cell>
          <cell r="B4011" t="str">
            <v xml:space="preserve">RODAPE EM POLIESTIRENO, BRANCO, H = *5* CM, E = *1,5* CM                                                                                                                                                                                                                                                                                                                                                                                                                                                  </v>
          </cell>
          <cell r="C4011" t="str">
            <v xml:space="preserve">M     </v>
          </cell>
          <cell r="D4011">
            <v>44.95</v>
          </cell>
        </row>
        <row r="4012">
          <cell r="A4012">
            <v>20231</v>
          </cell>
          <cell r="B4012" t="str">
            <v xml:space="preserve">RODAPE OU RODABANCADA EM GRANITO, POLIDO, TIPO ANDORINHA/ QUARTZ/ CASTELO/ CORUMBA OU OUTROS EQUIVALENTES DA REGIAO, H= 10 CM, E=  *2,0* CM                                                                                                                                                                                                                                                                                                                                                               </v>
          </cell>
          <cell r="C4012" t="str">
            <v xml:space="preserve">M     </v>
          </cell>
          <cell r="D4012">
            <v>57.3</v>
          </cell>
        </row>
        <row r="4013">
          <cell r="A4013">
            <v>4804</v>
          </cell>
          <cell r="B4013" t="str">
            <v xml:space="preserve">RODAPE PLANO PARA PISO VINILICO, H = 5 CM                                                                                                                                                                                                                                                                                                                                                                                                                                                                 </v>
          </cell>
          <cell r="C4013" t="str">
            <v xml:space="preserve">M     </v>
          </cell>
          <cell r="D4013">
            <v>31.61</v>
          </cell>
        </row>
        <row r="4014">
          <cell r="A4014">
            <v>34680</v>
          </cell>
          <cell r="B4014" t="str">
            <v xml:space="preserve">RODAPE PRE-MOLDADO DE GRANILITE, MARMORITE OU GRANITINA L = 10 CM                                                                                                                                                                                                                                                                                                                                                                                                                                         </v>
          </cell>
          <cell r="C4014" t="str">
            <v xml:space="preserve">M     </v>
          </cell>
          <cell r="D4014">
            <v>30.26</v>
          </cell>
        </row>
        <row r="4015">
          <cell r="A4015">
            <v>11573</v>
          </cell>
          <cell r="B4015" t="str">
            <v xml:space="preserve">RODIZIO TIPO NAPOLEAO PARA JANELAS DE CORRER, EM ZAMAC, COMPRIMENTO DE APROX 60 CM, COM ROLAMENTO EM ACO                                                                                                                                                                                                                                                                                                                                                                                                  </v>
          </cell>
          <cell r="C4015" t="str">
            <v xml:space="preserve">UN    </v>
          </cell>
          <cell r="D4015">
            <v>6.54</v>
          </cell>
        </row>
        <row r="4016">
          <cell r="A4016">
            <v>38401</v>
          </cell>
          <cell r="B4016" t="str">
            <v xml:space="preserve">RODO PARA CHAO 40 CM COM CABO                                                                                                                                                                                                                                                                                                                                                                                                                                                                             </v>
          </cell>
          <cell r="C4016" t="str">
            <v xml:space="preserve">UN    </v>
          </cell>
          <cell r="D4016">
            <v>21.88</v>
          </cell>
        </row>
        <row r="4017">
          <cell r="A4017">
            <v>11575</v>
          </cell>
          <cell r="B4017" t="str">
            <v xml:space="preserve">ROLDANA CONCAVA DUPLA, 4 RODAS, EM ZAMAC COM CHAPA DE LATAO, ROLAMENTOS EM ACO, PARA PORTAS E JANELAS DE CORRER                                                                                                                                                                                                                                                                                                                                                                                           </v>
          </cell>
          <cell r="C4017" t="str">
            <v xml:space="preserve">UN    </v>
          </cell>
          <cell r="D4017">
            <v>63.07</v>
          </cell>
        </row>
        <row r="4018">
          <cell r="A4018">
            <v>38179</v>
          </cell>
          <cell r="B4018" t="str">
            <v xml:space="preserve">ROLDANA CONCAVA DUPLA, 4 RODAS, PARA PORTA DE CORRER, EM ZAMAC COM CHAPA DE ACO,  ROLAMENTO INTERNO BLINDADO DE ACO REVESTIDO EM NYLON                                                                                                                                                                                                                                                                                                                                                                    </v>
          </cell>
          <cell r="C4018" t="str">
            <v xml:space="preserve">UN    </v>
          </cell>
          <cell r="D4018">
            <v>52.15</v>
          </cell>
        </row>
        <row r="4019">
          <cell r="A4019">
            <v>20256</v>
          </cell>
          <cell r="B4019" t="str">
            <v xml:space="preserve">ROLDANA PLASTICA COM PREGO, TAMANHO 30 X 30 MM, PARA INSTALACAO ELETRICA APARENTE                                                                                                                                                                                                                                                                                                                                                                                                                         </v>
          </cell>
          <cell r="C4019" t="str">
            <v xml:space="preserve">UN    </v>
          </cell>
          <cell r="D4019">
            <v>0.4</v>
          </cell>
        </row>
        <row r="4020">
          <cell r="A4020">
            <v>14511</v>
          </cell>
          <cell r="B4020" t="str">
            <v xml:space="preserve">ROLO COMPACTADOR DE PNEUS, ESTATICO, PRESSAO VARIAVEL, POTENCIA 110 HP, PESO SEM/COM LASTRO 10,8/27 T, LARGURA DE ROLAGEM 2,30 M                                                                                                                                                                                                                                                                                                                                                                          </v>
          </cell>
          <cell r="C4020" t="str">
            <v xml:space="preserve">UN    </v>
          </cell>
          <cell r="D4020">
            <v>968633.71</v>
          </cell>
        </row>
        <row r="4021">
          <cell r="A4021">
            <v>10642</v>
          </cell>
          <cell r="B4021" t="str">
            <v xml:space="preserve">ROLO COMPACTADOR DE PNEUS, ESTATICO, PRESSAO VARIAVEL, POTENCIA 111 HP, PESO SEM/COM LASTRO 9,5/26,0 T, LARGURA DE ROLAGEM 1,90 M                                                                                                                                                                                                                                                                                                                                                                         </v>
          </cell>
          <cell r="C4021" t="str">
            <v xml:space="preserve">UN    </v>
          </cell>
          <cell r="D4021">
            <v>912500</v>
          </cell>
        </row>
        <row r="4022">
          <cell r="A4022">
            <v>14489</v>
          </cell>
          <cell r="B4022" t="str">
            <v xml:space="preserve">ROLO COMPACTADOR PE DE CARNEIRO VIBRATORIO, POTENCIA 125 HP, PESO OPERACIONAL SEM/COM LASTRO 11,95/13,30 T, IMPACTO DINAMICO 38,5/22,5 T, LARGURA DE TRABALHO 2,15 M                                                                                                                                                                                                                                                                                                                                      </v>
          </cell>
          <cell r="C4022" t="str">
            <v xml:space="preserve">UN    </v>
          </cell>
          <cell r="D4022">
            <v>809370.52</v>
          </cell>
        </row>
        <row r="4023">
          <cell r="A4023">
            <v>14513</v>
          </cell>
          <cell r="B4023" t="str">
            <v xml:space="preserve">ROLO COMPACTADOR PE DE CARNEIRO VIBRATORIO, POTENCIA 80 HP, PESO OPERACIONAL SEM/COM LASTRO 7,4/8,8 T, LARGURA DE TRABALHO 1,68 M                                                                                                                                                                                                                                                                                                                                                                         </v>
          </cell>
          <cell r="C4023" t="str">
            <v xml:space="preserve">UN    </v>
          </cell>
          <cell r="D4023">
            <v>607047.1</v>
          </cell>
        </row>
        <row r="4024">
          <cell r="A4024">
            <v>13600</v>
          </cell>
          <cell r="B4024" t="str">
            <v xml:space="preserve">ROLO COMPACTADOR VIBRATORIO DE UM CILINDRO LISO DE ACO, POTENCIA 125 HP, PESO SEM/COM LASTRO 10,75/12,92 T, IMPACTO DINAMICO 31,5/18,5 T, LARGURA TRABALHO 2,15 M                                                                                                                                                                                                                                                                                                                                         </v>
          </cell>
          <cell r="C4024" t="str">
            <v xml:space="preserve">UN    </v>
          </cell>
          <cell r="D4024">
            <v>783261.71</v>
          </cell>
        </row>
        <row r="4025">
          <cell r="A4025">
            <v>10646</v>
          </cell>
          <cell r="B4025" t="str">
            <v xml:space="preserve">ROLO COMPACTADOR VIBRATORIO DE UM CILINDRO, ACO LISO, POTENCIA 80 HP, PESO OPERACIONAL MAXIMO 8,1 T, IMPACTO DINAMICO 16,15/9,5 T, LARGURA TRABALHO 1,68 M                                                                                                                                                                                                                                                                                                                                                </v>
          </cell>
          <cell r="C4025" t="str">
            <v xml:space="preserve">UN    </v>
          </cell>
          <cell r="D4025">
            <v>583869.42000000004</v>
          </cell>
        </row>
        <row r="4026">
          <cell r="A4026">
            <v>6070</v>
          </cell>
          <cell r="B4026" t="str">
            <v xml:space="preserve">ROLO COMPACTADOR VIBRATORIO PE DE CARNEIRO, COM CONTROLE REMOTO POR RADIO, POTENCIA  12,5 KW, PESO OPERACIONAL DE 1,675 T, LARGURA DE TRABALHO 0,85 M                                                                                                                                                                                                                                                                                                                                                     </v>
          </cell>
          <cell r="C4026" t="str">
            <v xml:space="preserve">UN    </v>
          </cell>
          <cell r="D4026">
            <v>797785.7</v>
          </cell>
        </row>
        <row r="4027">
          <cell r="A4027">
            <v>6069</v>
          </cell>
          <cell r="B4027" t="str">
            <v xml:space="preserve">ROLO COMPACTADOR VIBRATORIO REBOCAVEL, CILINDRO DE ACO LISO, POTENCIA DE TRACAO DE 65 CV, PESO DE 4,7 T, IMPACTO DINAMICO TOTAL DE 18,3 T, LARGURA DO ROLO 1,67 M                                                                                                                                                                                                                                                                                                                                         </v>
          </cell>
          <cell r="C4027" t="str">
            <v xml:space="preserve">UN    </v>
          </cell>
          <cell r="D4027">
            <v>176242.89</v>
          </cell>
        </row>
        <row r="4028">
          <cell r="A4028">
            <v>14626</v>
          </cell>
          <cell r="B4028" t="str">
            <v xml:space="preserve">ROLO COMPACTADOR VIBRATORIO TANDEM, ACO LISO, POTENCIA 125 HP, PESO SEM/COM LASTRO 10,20/11,65 T, LARGURA DE TRABALHO 1,73 M                                                                                                                                                                                                                                                                                                                                                                              </v>
          </cell>
          <cell r="C4028" t="str">
            <v xml:space="preserve">UN    </v>
          </cell>
          <cell r="D4028">
            <v>873392.89</v>
          </cell>
        </row>
        <row r="4029">
          <cell r="A4029">
            <v>6067</v>
          </cell>
          <cell r="B4029" t="str">
            <v xml:space="preserve">ROLO COMPACTADOR VIBRATORIO TANDEM, ACO LISO, POTENCIA 58 CV, PESO SEM/COM LASTRO 6,5/9,4 T, LARGURA DE TRABALHO 1,20 M                                                                                                                                                                                                                                                                                                                                                                                   </v>
          </cell>
          <cell r="C4029" t="str">
            <v xml:space="preserve">UN    </v>
          </cell>
          <cell r="D4029">
            <v>716964.29</v>
          </cell>
        </row>
        <row r="4030">
          <cell r="A4030">
            <v>38393</v>
          </cell>
          <cell r="B4030" t="str">
            <v xml:space="preserve">ROLO DE ESPUMA POLIESTER 23 CM (SEM CABO)                                                                                                                                                                                                                                                                                                                                                                                                                                                                 </v>
          </cell>
          <cell r="C4030" t="str">
            <v xml:space="preserve">UN    </v>
          </cell>
          <cell r="D4030">
            <v>18.91</v>
          </cell>
        </row>
        <row r="4031">
          <cell r="A4031">
            <v>38390</v>
          </cell>
          <cell r="B4031" t="str">
            <v xml:space="preserve">ROLO DE LA DE CARNEIRO 23 CM (SEM CABO)                                                                                                                                                                                                                                                                                                                                                                                                                                                                   </v>
          </cell>
          <cell r="C4031" t="str">
            <v xml:space="preserve">UN    </v>
          </cell>
          <cell r="D4031">
            <v>41.94</v>
          </cell>
        </row>
        <row r="4032">
          <cell r="A4032">
            <v>36532</v>
          </cell>
          <cell r="B4032" t="str">
            <v xml:space="preserve">ROMPEDOR ELETRICO PESO 26 KG, POTENCIA OPERACIONAL DE 2,5 KW                                                                                                                                                                                                                                                                                                                                                                                                                                              </v>
          </cell>
          <cell r="C4032" t="str">
            <v xml:space="preserve">UN    </v>
          </cell>
          <cell r="D4032">
            <v>32106.05</v>
          </cell>
        </row>
        <row r="4033">
          <cell r="A4033">
            <v>11578</v>
          </cell>
          <cell r="B4033" t="str">
            <v xml:space="preserve">ROSETA QUADRADA, SEM FUROS, EM ACO INOX POLIDO, LARGURA APROXIMADA DE 50 MM, PARA FECHADURA DE PORTA - PARAFUSOS INCLUIDOS                                                                                                                                                                                                                                                                                                                                                                                </v>
          </cell>
          <cell r="C4033" t="str">
            <v xml:space="preserve">UN    </v>
          </cell>
          <cell r="D4033">
            <v>13.62</v>
          </cell>
        </row>
        <row r="4034">
          <cell r="A4034">
            <v>11577</v>
          </cell>
          <cell r="B4034" t="str">
            <v xml:space="preserve">ROSETA REDONDA DE SOBREPOR, SEM FUROS, EM ACO INOX POLIDO, DIAMETRO APROXIMADO DE 50 MM, PARA FECHADURA DE PORTA - PARAFUSOS INCLUIDOS                                                                                                                                                                                                                                                                                                                                                                    </v>
          </cell>
          <cell r="C4034" t="str">
            <v xml:space="preserve">UN    </v>
          </cell>
          <cell r="D4034">
            <v>13</v>
          </cell>
        </row>
        <row r="4035">
          <cell r="A4035">
            <v>42432</v>
          </cell>
          <cell r="B4035" t="str">
            <v xml:space="preserve">ROTACAO DIAGONAL DUPLA, APARELHO TRIPLO, EM TUBO DE ACO CARBONO, PINTURA NO PROCESSO ELETROSTATICO - EQUIPAMENTO DE GINASTICA PARA ACADEMIA AO AR LIVRE / ACADEMIA DA TERCEIRA IDADE - ATI                                                                                                                                                                                                                                                                                                                </v>
          </cell>
          <cell r="C4035" t="str">
            <v xml:space="preserve">UN    </v>
          </cell>
          <cell r="D4035">
            <v>2380.86</v>
          </cell>
        </row>
        <row r="4036">
          <cell r="A4036">
            <v>42437</v>
          </cell>
          <cell r="B4036" t="str">
            <v xml:space="preserve">ROTACAO VERTICAL DUPLO, EM TUBO DE ACO CARBONO, PINTURA NO PROCESSO ELETROSTATICO - EQUIPAMENTO DE GINASTICA PARA ACADEMIA AO AR LIVRE / ACADEMIA DA TERCEIRA IDADE - ATI                                                                                                                                                                                                                                                                                                                                 </v>
          </cell>
          <cell r="C4036" t="str">
            <v xml:space="preserve">UN    </v>
          </cell>
          <cell r="D4036">
            <v>1810.09</v>
          </cell>
        </row>
        <row r="4037">
          <cell r="A4037">
            <v>1116</v>
          </cell>
          <cell r="B4037" t="str">
            <v xml:space="preserve">RUFO EXTERNO DE CHAPA DE ACO GALVANIZADA NUM 26, CORTE 25 CM                                                                                                                                                                                                                                                                                                                                                                                                                                              </v>
          </cell>
          <cell r="C4037" t="str">
            <v xml:space="preserve">M     </v>
          </cell>
          <cell r="D4037">
            <v>30.08</v>
          </cell>
        </row>
        <row r="4038">
          <cell r="A4038">
            <v>1115</v>
          </cell>
          <cell r="B4038" t="str">
            <v xml:space="preserve">RUFO EXTERNO DE CHAPA DE ACO GALVANIZADA NUM 26, CORTE 28 CM                                                                                                                                                                                                                                                                                                                                                                                                                                              </v>
          </cell>
          <cell r="C4038" t="str">
            <v xml:space="preserve">M     </v>
          </cell>
          <cell r="D4038">
            <v>36.04</v>
          </cell>
        </row>
        <row r="4039">
          <cell r="A4039">
            <v>1113</v>
          </cell>
          <cell r="B4039" t="str">
            <v xml:space="preserve">RUFO EXTERNO/INTERNO DE CHAPA DE ACO GALVANIZADA NUM 26, CORTE 33 CM                                                                                                                                                                                                                                                                                                                                                                                                                                      </v>
          </cell>
          <cell r="C4039" t="str">
            <v xml:space="preserve">M     </v>
          </cell>
          <cell r="D4039">
            <v>42.14</v>
          </cell>
        </row>
        <row r="4040">
          <cell r="A4040">
            <v>1114</v>
          </cell>
          <cell r="B4040" t="str">
            <v xml:space="preserve">RUFO INTERNO DE CHAPA DE ACO GALVANIZADA NUM 26, CORTE 50 CM                                                                                                                                                                                                                                                                                                                                                                                                                                              </v>
          </cell>
          <cell r="C4040" t="str">
            <v xml:space="preserve">M     </v>
          </cell>
          <cell r="D4040">
            <v>50.19</v>
          </cell>
        </row>
        <row r="4041">
          <cell r="A4041">
            <v>40873</v>
          </cell>
          <cell r="B4041" t="str">
            <v xml:space="preserve">RUFO INTERNO/EXTERNO DE CHAPA DE ACO GALVANIZADA NUM 24, CORTE 25 CM                                                                                                                                                                                                                                                                                                                                                                                                                                      </v>
          </cell>
          <cell r="C4041" t="str">
            <v xml:space="preserve">M     </v>
          </cell>
          <cell r="D4041">
            <v>39.28</v>
          </cell>
        </row>
        <row r="4042">
          <cell r="A4042">
            <v>20214</v>
          </cell>
          <cell r="B4042" t="str">
            <v xml:space="preserve">RUFO PARA TELHA ESTRUTURAL DE FIBROCIMENTO 1 ABA (SEM AMIANTO)                                                                                                                                                                                                                                                                                                                                                                                                                                            </v>
          </cell>
          <cell r="C4042" t="str">
            <v xml:space="preserve">UN    </v>
          </cell>
          <cell r="D4042">
            <v>55.25</v>
          </cell>
        </row>
        <row r="4043">
          <cell r="A4043">
            <v>7237</v>
          </cell>
          <cell r="B4043" t="str">
            <v xml:space="preserve">RUFO PARA TELHA ONDULADA DE FIBROCIMENTO, E = 6 MM, ABA *260* MM, COMPRIMENTO 1100 MM (SEM AMIANTO)                                                                                                                                                                                                                                                                                                                                                                                                       </v>
          </cell>
          <cell r="C4043" t="str">
            <v xml:space="preserve">UN    </v>
          </cell>
          <cell r="D4043">
            <v>54.09</v>
          </cell>
        </row>
        <row r="4044">
          <cell r="A4044">
            <v>11757</v>
          </cell>
          <cell r="B4044" t="str">
            <v xml:space="preserve">SABONETEIRA DE PAREDE EM METAL CROMADO                                                                                                                                                                                                                                                                                                                                                                                                                                                                    </v>
          </cell>
          <cell r="C4044" t="str">
            <v xml:space="preserve">UN    </v>
          </cell>
          <cell r="D4044">
            <v>30.95</v>
          </cell>
        </row>
        <row r="4045">
          <cell r="A4045">
            <v>11758</v>
          </cell>
          <cell r="B4045" t="str">
            <v xml:space="preserve">SABONETEIRA PLASTICA TIPO DISPENSER PARA SABONETE LIQUIDO COM RESERVATORIO 800 A 1500 ML                                                                                                                                                                                                                                                                                                                                                                                                                  </v>
          </cell>
          <cell r="C4045" t="str">
            <v xml:space="preserve">UN    </v>
          </cell>
          <cell r="D4045">
            <v>72.62</v>
          </cell>
        </row>
        <row r="4046">
          <cell r="A4046">
            <v>37526</v>
          </cell>
          <cell r="B4046" t="str">
            <v xml:space="preserve">SACO DE RAFIA PARA ENTULHO, NOVO, LISO (SEM CLICHE), *60 x 90* CM                                                                                                                                                                                                                                                                                                                                                                                                                                         </v>
          </cell>
          <cell r="C4046" t="str">
            <v xml:space="preserve">UN    </v>
          </cell>
          <cell r="D4046">
            <v>3.33</v>
          </cell>
        </row>
        <row r="4047">
          <cell r="A4047">
            <v>6076</v>
          </cell>
          <cell r="B4047" t="str">
            <v xml:space="preserve">SAIBRO PARA ARGAMASSA (COLETADO NO COMERCIO)                                                                                                                                                                                                                                                                                                                                                                                                                                                              </v>
          </cell>
          <cell r="C4047" t="str">
            <v xml:space="preserve">M3    </v>
          </cell>
          <cell r="D4047">
            <v>66.36</v>
          </cell>
        </row>
        <row r="4048">
          <cell r="A4048">
            <v>13109</v>
          </cell>
          <cell r="B4048" t="str">
            <v xml:space="preserve">SAPATA DE PVC ADITIVADO NERVURADO D = 6"                                                                                                                                                                                                                                                                                                                                                                                                                                                                  </v>
          </cell>
          <cell r="C4048" t="str">
            <v xml:space="preserve">UN    </v>
          </cell>
          <cell r="D4048">
            <v>343.82</v>
          </cell>
        </row>
        <row r="4049">
          <cell r="A4049">
            <v>13110</v>
          </cell>
          <cell r="B4049" t="str">
            <v xml:space="preserve">SAPATA DE PVC ADITIVADO NERVURADO D = 8"                                                                                                                                                                                                                                                                                                                                                                                                                                                                  </v>
          </cell>
          <cell r="C4049" t="str">
            <v xml:space="preserve">UN    </v>
          </cell>
          <cell r="D4049">
            <v>452.49</v>
          </cell>
        </row>
        <row r="4050">
          <cell r="A4050">
            <v>7581</v>
          </cell>
          <cell r="B4050" t="str">
            <v xml:space="preserve">SAPATILHA EM ACO GALVANIZADO PARA CABOS COM DIAMETRO NOMINAL ATE 5/8"                                                                                                                                                                                                                                                                                                                                                                                                                                     </v>
          </cell>
          <cell r="C4050" t="str">
            <v xml:space="preserve">UN    </v>
          </cell>
          <cell r="D4050">
            <v>4.93</v>
          </cell>
        </row>
        <row r="4051">
          <cell r="A4051">
            <v>4509</v>
          </cell>
          <cell r="B4051" t="str">
            <v xml:space="preserve">SARRAFO *2,5 X 10* CM EM PINUS, MISTA OU EQUIVALENTE DA REGIAO - BRUTA                                                                                                                                                                                                                                                                                                                                                                                                                                    </v>
          </cell>
          <cell r="C4051" t="str">
            <v xml:space="preserve">M     </v>
          </cell>
          <cell r="D4051">
            <v>4.8899999999999997</v>
          </cell>
        </row>
        <row r="4052">
          <cell r="A4052">
            <v>4512</v>
          </cell>
          <cell r="B4052" t="str">
            <v xml:space="preserve">SARRAFO *2,5 X 5* CM EM PINUS, MISTA OU EQUIVALENTE DA REGIAO - BRUTA                                                                                                                                                                                                                                                                                                                                                                                                                                     </v>
          </cell>
          <cell r="C4052" t="str">
            <v xml:space="preserve">M     </v>
          </cell>
          <cell r="D4052">
            <v>2.34</v>
          </cell>
        </row>
        <row r="4053">
          <cell r="A4053">
            <v>4517</v>
          </cell>
          <cell r="B4053" t="str">
            <v xml:space="preserve">SARRAFO *2,5 X 7,5* CM EM PINUS, MISTA OU EQUIVALENTE DA REGIAO - BRUTA                                                                                                                                                                                                                                                                                                                                                                                                                                   </v>
          </cell>
          <cell r="C4053" t="str">
            <v xml:space="preserve">M     </v>
          </cell>
          <cell r="D4053">
            <v>3.37</v>
          </cell>
        </row>
        <row r="4054">
          <cell r="A4054">
            <v>20206</v>
          </cell>
          <cell r="B4054" t="str">
            <v xml:space="preserve">SARRAFO APARELHADO *2 X 10* CM, EM MACARANDUBA, ANGELIM OU EQUIVALENTE DA REGIAO                                                                                                                                                                                                                                                                                                                                                                                                                          </v>
          </cell>
          <cell r="C4054" t="str">
            <v xml:space="preserve">M     </v>
          </cell>
          <cell r="D4054">
            <v>7.92</v>
          </cell>
        </row>
        <row r="4055">
          <cell r="A4055">
            <v>4460</v>
          </cell>
          <cell r="B4055" t="str">
            <v xml:space="preserve">SARRAFO NAO APARELHADO *2,5 X 10* CM, EM MACARANDUBA, ANGELIM OU EQUIVALENTE DA REGIAO -  BRUTA                                                                                                                                                                                                                                                                                                                                                                                                           </v>
          </cell>
          <cell r="C4055" t="str">
            <v xml:space="preserve">M     </v>
          </cell>
          <cell r="D4055">
            <v>8.1300000000000008</v>
          </cell>
        </row>
        <row r="4056">
          <cell r="A4056">
            <v>4417</v>
          </cell>
          <cell r="B4056" t="str">
            <v xml:space="preserve">SARRAFO NAO APARELHADO *2,5 X 7* CM, EM MACARANDUBA, ANGELIM OU EQUIVALENTE DA REGIAO -  BRUTA                                                                                                                                                                                                                                                                                                                                                                                                            </v>
          </cell>
          <cell r="C4056" t="str">
            <v xml:space="preserve">M     </v>
          </cell>
          <cell r="D4056">
            <v>6.27</v>
          </cell>
        </row>
        <row r="4057">
          <cell r="A4057">
            <v>4415</v>
          </cell>
          <cell r="B4057" t="str">
            <v xml:space="preserve">SARRAFO NAO APARELHADO 2,5 X 5 CM, EM MACARANDUBA, ANGELIM OU EQUIVALENTE DA REGIAO -  BRUTA                                                                                                                                                                                                                                                                                                                                                                                                              </v>
          </cell>
          <cell r="C4057" t="str">
            <v xml:space="preserve">M     </v>
          </cell>
          <cell r="D4057">
            <v>4.3600000000000003</v>
          </cell>
        </row>
        <row r="4058">
          <cell r="A4058">
            <v>37373</v>
          </cell>
          <cell r="B4058" t="str">
            <v xml:space="preserve">SEGURO - HORISTA (COLETADO CAIXA)                                                                                                                                                                                                                                                                                                                                                                                                                                                                         </v>
          </cell>
          <cell r="C4058" t="str">
            <v xml:space="preserve">H     </v>
          </cell>
          <cell r="D4058">
            <v>0.06</v>
          </cell>
        </row>
        <row r="4059">
          <cell r="A4059">
            <v>40864</v>
          </cell>
          <cell r="B4059" t="str">
            <v xml:space="preserve">SEGURO - MENSALISTA (COLETADO CAIXA)                                                                                                                                                                                                                                                                                                                                                                                                                                                                      </v>
          </cell>
          <cell r="C4059" t="str">
            <v xml:space="preserve">MES   </v>
          </cell>
          <cell r="D4059">
            <v>11.8</v>
          </cell>
        </row>
        <row r="4060">
          <cell r="A4060">
            <v>4734</v>
          </cell>
          <cell r="B4060" t="str">
            <v xml:space="preserve">SEIXO ROLADO PARA APLICACAO EM CONCRETO (POSTO PEDREIRA/FORNECEDOR, SEM FRETE)                                                                                                                                                                                                                                                                                                                                                                                                                            </v>
          </cell>
          <cell r="C4060" t="str">
            <v xml:space="preserve">M3    </v>
          </cell>
          <cell r="D4060">
            <v>282.52999999999997</v>
          </cell>
        </row>
        <row r="4061">
          <cell r="A4061">
            <v>6085</v>
          </cell>
          <cell r="B4061" t="str">
            <v xml:space="preserve">SELADOR ACRILICO OPACO PREMIUM INTERIOR/EXTERIOR                                                                                                                                                                                                                                                                                                                                                                                                                                                          </v>
          </cell>
          <cell r="C4061" t="str">
            <v xml:space="preserve">L     </v>
          </cell>
          <cell r="D4061">
            <v>5</v>
          </cell>
        </row>
        <row r="4062">
          <cell r="A4062">
            <v>38396</v>
          </cell>
          <cell r="B4062" t="str">
            <v xml:space="preserve">SELADOR HORIZONTAL PARA FITA DE ACO 1 "                                                                                                                                                                                                                                                                                                                                                                                                                                                                   </v>
          </cell>
          <cell r="C4062" t="str">
            <v xml:space="preserve">UN    </v>
          </cell>
          <cell r="D4062">
            <v>546.34</v>
          </cell>
        </row>
        <row r="4063">
          <cell r="A4063">
            <v>11622</v>
          </cell>
          <cell r="B4063" t="str">
            <v xml:space="preserve">SELANTE A BASE DE ALCATRAO E POLIURETANO PARA JUNTAS HORIZONTAIS                                                                                                                                                                                                                                                                                                                                                                                                                                          </v>
          </cell>
          <cell r="C4063" t="str">
            <v xml:space="preserve">KG    </v>
          </cell>
          <cell r="D4063">
            <v>85.27</v>
          </cell>
        </row>
        <row r="4064">
          <cell r="A4064">
            <v>43143</v>
          </cell>
          <cell r="B4064" t="str">
            <v xml:space="preserve">SELANTE ACRILICO PARA TRATAMENTO / ACABAMENTO SUPERFICIAL DE CONCRETO ESTAMPADO, APARENTE, PEDRAS E OUTROS                                                                                                                                                                                                                                                                                                                                                                                                </v>
          </cell>
          <cell r="C4064" t="str">
            <v xml:space="preserve">L     </v>
          </cell>
          <cell r="D4064">
            <v>32.21</v>
          </cell>
        </row>
        <row r="4065">
          <cell r="A4065">
            <v>7317</v>
          </cell>
          <cell r="B4065" t="str">
            <v xml:space="preserve">SELANTE DE BASE ASFALTICA PARA VEDACAO                                                                                                                                                                                                                                                                                                                                                                                                                                                                    </v>
          </cell>
          <cell r="C4065" t="str">
            <v xml:space="preserve">KG    </v>
          </cell>
          <cell r="D4065">
            <v>70.8</v>
          </cell>
        </row>
        <row r="4066">
          <cell r="A4066">
            <v>142</v>
          </cell>
          <cell r="B4066" t="str">
            <v xml:space="preserve">SELANTE ELASTICO MONOCOMPONENTE A BASE DE POLIURETANO (PU) PARA JUNTAS DIVERSAS                                                                                                                                                                                                                                                                                                                                                                                                                           </v>
          </cell>
          <cell r="C4066" t="str">
            <v xml:space="preserve">310ML </v>
          </cell>
          <cell r="D4066">
            <v>40.24</v>
          </cell>
        </row>
        <row r="4067">
          <cell r="A4067">
            <v>43142</v>
          </cell>
          <cell r="B4067" t="str">
            <v xml:space="preserve">SELANTE MONOCOMPONENTE A BASE DE SILICONE DE BAIXO MODULO, PARA JUNTAS DE PAVIMENTACAO                                                                                                                                                                                                                                                                                                                                                                                                                    </v>
          </cell>
          <cell r="C4067" t="str">
            <v xml:space="preserve">L     </v>
          </cell>
          <cell r="D4067">
            <v>182.77</v>
          </cell>
        </row>
        <row r="4068">
          <cell r="A4068">
            <v>38123</v>
          </cell>
          <cell r="B4068" t="str">
            <v xml:space="preserve">SELANTE TIPO VEDA CALHA PARA METAL E FIBROCIMENTO                                                                                                                                                                                                                                                                                                                                                                                                                                                         </v>
          </cell>
          <cell r="C4068" t="str">
            <v xml:space="preserve">KG    </v>
          </cell>
          <cell r="D4068">
            <v>31.61</v>
          </cell>
        </row>
        <row r="4069">
          <cell r="A4069">
            <v>42701</v>
          </cell>
          <cell r="B4069" t="str">
            <v xml:space="preserve">SELIM COMPACTO EM PVC, SEM TRAVA,  DN 150 X 100 MM, PARA REDE COLETORA ESGOTO (NBR 10569)                                                                                                                                                                                                                                                                                                                                                                                                                 </v>
          </cell>
          <cell r="C4069" t="str">
            <v xml:space="preserve">UN    </v>
          </cell>
          <cell r="D4069">
            <v>62.42</v>
          </cell>
        </row>
        <row r="4070">
          <cell r="A4070">
            <v>42702</v>
          </cell>
          <cell r="B4070" t="str">
            <v xml:space="preserve">SELIM COMPACTO EM PVC, SEM TRAVA,  DN 200 X 100 MM, PARA REDE COLETORA ESGOTO (NBR 10569)                                                                                                                                                                                                                                                                                                                                                                                                                 </v>
          </cell>
          <cell r="C4070" t="str">
            <v xml:space="preserve">UN    </v>
          </cell>
          <cell r="D4070">
            <v>110.92</v>
          </cell>
        </row>
        <row r="4071">
          <cell r="A4071">
            <v>37955</v>
          </cell>
          <cell r="B4071" t="str">
            <v xml:space="preserve">SELIM COMPACTO EM PVC, SEM TRAVAS,  DN 300 X 100 MM, PARA REDE COLETORA ESGOTO (NBR 10569)                                                                                                                                                                                                                                                                                                                                                                                                                </v>
          </cell>
          <cell r="C4071" t="str">
            <v xml:space="preserve">UN    </v>
          </cell>
          <cell r="D4071">
            <v>143.75</v>
          </cell>
        </row>
        <row r="4072">
          <cell r="A4072">
            <v>42699</v>
          </cell>
          <cell r="B4072" t="str">
            <v xml:space="preserve">SELIM PVC, COM TRAVA, JE, 90 GRAUS,  DN 125 X 100 MM OU 150 X 100 MM, PARA REDE COLETORA ESGOTO (NBR 10569)                                                                                                                                                                                                                                                                                                                                                                                               </v>
          </cell>
          <cell r="C4072" t="str">
            <v xml:space="preserve">UN    </v>
          </cell>
          <cell r="D4072">
            <v>38.130000000000003</v>
          </cell>
        </row>
        <row r="4073">
          <cell r="A4073">
            <v>42700</v>
          </cell>
          <cell r="B4073" t="str">
            <v xml:space="preserve">SELIM PVC, SOLDAVEL, SEM TRAVA, JE, 90 GRAUS,  DN 200 X 100 MM, PARA REDE COLETORA ESGOTO (NBR 10569)                                                                                                                                                                                                                                                                                                                                                                                                     </v>
          </cell>
          <cell r="C4073" t="str">
            <v xml:space="preserve">UN    </v>
          </cell>
          <cell r="D4073">
            <v>108.7</v>
          </cell>
        </row>
        <row r="4074">
          <cell r="A4074">
            <v>37743</v>
          </cell>
          <cell r="B4074" t="str">
            <v xml:space="preserve">SEMIRREBOQUE COM DOIS EIXOS EM TANDEM TIPO BASCULANTE COM CACAMBA METALICA 14 M3  (INCLUI MONTAGEM, NAO INCLUI CAVALO MECANICO)                                                                                                                                                                                                                                                                                                                                                                           </v>
          </cell>
          <cell r="C4074" t="str">
            <v xml:space="preserve">UN    </v>
          </cell>
          <cell r="D4074">
            <v>209199.3</v>
          </cell>
        </row>
        <row r="4075">
          <cell r="A4075">
            <v>37744</v>
          </cell>
          <cell r="B4075" t="str">
            <v xml:space="preserve">SEMIRREBOQUE COM TRES EIXOS EM TANDEM TIPO BASCULANTE COM CACAMBA METALICA 18 M3 (INCLUI MONTAGEM, NAO INCLUI CAVALO MECANICO)                                                                                                                                                                                                                                                                                                                                                                            </v>
          </cell>
          <cell r="C4075" t="str">
            <v xml:space="preserve">UN    </v>
          </cell>
          <cell r="D4075">
            <v>245979.02</v>
          </cell>
        </row>
        <row r="4076">
          <cell r="A4076">
            <v>37741</v>
          </cell>
          <cell r="B4076" t="str">
            <v xml:space="preserve">SEMIRREBOQUE COM TRES EIXOS, PARA TRANSPORTE DE CARGA SECA, DIMENSOES APROXIMADAS 2,60 X 12,50 X 0,50 M (NAO INCLUI CAVALO MECANICO)                                                                                                                                                                                                                                                                                                                                                                      </v>
          </cell>
          <cell r="C4076" t="str">
            <v xml:space="preserve">UN    </v>
          </cell>
          <cell r="D4076">
            <v>190223.77</v>
          </cell>
        </row>
        <row r="4077">
          <cell r="A4077">
            <v>39396</v>
          </cell>
          <cell r="B4077" t="str">
            <v xml:space="preserve">SENSOR DE PRESENCA BIVOLT COM FOTOCELULA PARA QUALQUER TIPO DE LAMPADA, POTENCIA MAXIMA *1000* W, USO EXTERNO                                                                                                                                                                                                                                                                                                                                                                                             </v>
          </cell>
          <cell r="C4077" t="str">
            <v xml:space="preserve">UN    </v>
          </cell>
          <cell r="D4077">
            <v>106.01</v>
          </cell>
        </row>
        <row r="4078">
          <cell r="A4078">
            <v>39392</v>
          </cell>
          <cell r="B4078" t="str">
            <v xml:space="preserve">SENSOR DE PRESENCA BIVOLT DE PAREDE COM FOTOCELULA PARA QUALQUER TIPO DE LAMPADA POTENCIA MAXIMA *1000* W, USO INTERNO                                                                                                                                                                                                                                                                                                                                                                                    </v>
          </cell>
          <cell r="C4078" t="str">
            <v xml:space="preserve">UN    </v>
          </cell>
          <cell r="D4078">
            <v>119.58</v>
          </cell>
        </row>
        <row r="4079">
          <cell r="A4079">
            <v>39393</v>
          </cell>
          <cell r="B4079" t="str">
            <v xml:space="preserve">SENSOR DE PRESENCA BIVOLT DE PAREDE SEM FOTOCELULA PARA QUALQUER TIPO DE LAMPADA POTENCIA MAXIMA *1000* W, USO INTERNO                                                                                                                                                                                                                                                                                                                                                                                    </v>
          </cell>
          <cell r="C4079" t="str">
            <v xml:space="preserve">UN    </v>
          </cell>
          <cell r="D4079">
            <v>73.95</v>
          </cell>
        </row>
        <row r="4080">
          <cell r="A4080">
            <v>39394</v>
          </cell>
          <cell r="B4080" t="str">
            <v xml:space="preserve">SENSOR DE PRESENCA BIVOLT DE TETO COM FOTOCELULA PARA QUALQUER TIPO DE LAMPADA POTENCIA MAXIMA *1000* W, USO INTERNO                                                                                                                                                                                                                                                                                                                                                                                      </v>
          </cell>
          <cell r="C4080" t="str">
            <v xml:space="preserve">UN    </v>
          </cell>
          <cell r="D4080">
            <v>83.23</v>
          </cell>
        </row>
        <row r="4081">
          <cell r="A4081">
            <v>39395</v>
          </cell>
          <cell r="B4081" t="str">
            <v xml:space="preserve">SENSOR DE PRESENCA BIVOLT DE TETO SEM FOTOCELULA PARA QUALQUER TIPO DE LAMPADA POTENCIA MAXIMA *900* W, USO INTERNO                                                                                                                                                                                                                                                                                                                                                                                       </v>
          </cell>
          <cell r="C4081" t="str">
            <v xml:space="preserve">UN    </v>
          </cell>
          <cell r="D4081">
            <v>77.400000000000006</v>
          </cell>
        </row>
        <row r="4082">
          <cell r="A4082">
            <v>14618</v>
          </cell>
          <cell r="B4082" t="str">
            <v xml:space="preserve">SERRA CIRCULAR DE BANCADA COM MOTOR ELETRICO, POTENCIA DE *1600* W, PARA DISCO DE DIAMETRO DE 10" (250 MM)                                                                                                                                                                                                                                                                                                                                                                                                </v>
          </cell>
          <cell r="C4082" t="str">
            <v xml:space="preserve">UN    </v>
          </cell>
          <cell r="D4082">
            <v>1602.53</v>
          </cell>
        </row>
        <row r="4083">
          <cell r="A4083">
            <v>40269</v>
          </cell>
          <cell r="B4083" t="str">
            <v xml:space="preserve">SERRA CIRCULAR DE BANCADA, MODELO PICA-PAU, DIAMETRO DE 350 MM. CARACTERISTICAS DO MOTOR: TRIFASICO, POTENCIA DE 5 HP, FREQUENCIA DE 60 HZ                                                                                                                                                                                                                                                                                                                                                                </v>
          </cell>
          <cell r="C4083" t="str">
            <v xml:space="preserve">UN    </v>
          </cell>
          <cell r="D4083">
            <v>6456.49</v>
          </cell>
        </row>
        <row r="4084">
          <cell r="A4084">
            <v>6110</v>
          </cell>
          <cell r="B4084" t="str">
            <v xml:space="preserve">SERRALHEIRO (HORISTA)                                                                                                                                                                                                                                                                                                                                                                                                                                                                                     </v>
          </cell>
          <cell r="C4084" t="str">
            <v xml:space="preserve">H     </v>
          </cell>
          <cell r="D4084">
            <v>17.22</v>
          </cell>
        </row>
        <row r="4085">
          <cell r="A4085">
            <v>40910</v>
          </cell>
          <cell r="B4085" t="str">
            <v xml:space="preserve">SERRALHEIRO (MENSALISTA)                                                                                                                                                                                                                                                                                                                                                                                                                                                                                  </v>
          </cell>
          <cell r="C4085" t="str">
            <v xml:space="preserve">MES   </v>
          </cell>
          <cell r="D4085">
            <v>3042.26</v>
          </cell>
        </row>
        <row r="4086">
          <cell r="A4086">
            <v>6111</v>
          </cell>
          <cell r="B4086" t="str">
            <v xml:space="preserve">SERVENTE DE OBRAS                                                                                                                                                                                                                                                                                                                                                                                                                                                                                         </v>
          </cell>
          <cell r="C4086" t="str">
            <v xml:space="preserve">H     </v>
          </cell>
          <cell r="D4086">
            <v>12.82</v>
          </cell>
        </row>
        <row r="4087">
          <cell r="A4087">
            <v>41084</v>
          </cell>
          <cell r="B4087" t="str">
            <v xml:space="preserve">SERVENTE DE OBRAS (MENSALISTA)                                                                                                                                                                                                                                                                                                                                                                                                                                                                            </v>
          </cell>
          <cell r="C4087" t="str">
            <v xml:space="preserve">MES   </v>
          </cell>
          <cell r="D4087">
            <v>2265.59</v>
          </cell>
        </row>
        <row r="4088">
          <cell r="A4088">
            <v>44535</v>
          </cell>
          <cell r="B4088" t="str">
            <v xml:space="preserve">SERVICO DE BOMBEAMENTO DE CONCRETO COM CONSUMO MINIMO DE 40  M3                                                                                                                                                                                                                                                                                                                                                                                                                                           </v>
          </cell>
          <cell r="C4088" t="str">
            <v xml:space="preserve">M3    </v>
          </cell>
          <cell r="D4088">
            <v>59.12</v>
          </cell>
        </row>
        <row r="4089">
          <cell r="A4089">
            <v>38637</v>
          </cell>
          <cell r="B4089" t="str">
            <v xml:space="preserve">SIFAO EM METAL CROMADO PARA PIA AMERICANA, 1.1/2 X 1.1/2 "                                                                                                                                                                                                                                                                                                                                                                                                                                                </v>
          </cell>
          <cell r="C4089" t="str">
            <v xml:space="preserve">UN    </v>
          </cell>
          <cell r="D4089">
            <v>262.99</v>
          </cell>
        </row>
        <row r="4090">
          <cell r="A4090">
            <v>6150</v>
          </cell>
          <cell r="B4090" t="str">
            <v xml:space="preserve">SIFAO EM METAL CROMADO PARA PIA AMERICANA, 1.1/2 X 2 "                                                                                                                                                                                                                                                                                                                                                                                                                                                    </v>
          </cell>
          <cell r="C4090" t="str">
            <v xml:space="preserve">UN    </v>
          </cell>
          <cell r="D4090">
            <v>266.2</v>
          </cell>
        </row>
        <row r="4091">
          <cell r="A4091">
            <v>6136</v>
          </cell>
          <cell r="B4091" t="str">
            <v xml:space="preserve">SIFAO EM METAL CROMADO PARA PIA OU LAVATORIO, 1 X 1.1/2 "                                                                                                                                                                                                                                                                                                                                                                                                                                                 </v>
          </cell>
          <cell r="C4091" t="str">
            <v xml:space="preserve">UN    </v>
          </cell>
          <cell r="D4091">
            <v>209.25</v>
          </cell>
        </row>
        <row r="4092">
          <cell r="A4092">
            <v>38638</v>
          </cell>
          <cell r="B4092" t="str">
            <v xml:space="preserve">SIFAO EM METAL CROMADO PARA TANQUE, 1.1/4 X 1.1/2 "                                                                                                                                                                                                                                                                                                                                                                                                                                                       </v>
          </cell>
          <cell r="C4092" t="str">
            <v xml:space="preserve">UN    </v>
          </cell>
          <cell r="D4092">
            <v>221.61</v>
          </cell>
        </row>
        <row r="4093">
          <cell r="A4093">
            <v>20262</v>
          </cell>
          <cell r="B4093" t="str">
            <v xml:space="preserve">SIFAO PLASTICO EXTENSIVEL UNIVERSAL, TIPO COPO                                                                                                                                                                                                                                                                                                                                                                                                                                                            </v>
          </cell>
          <cell r="C4093" t="str">
            <v xml:space="preserve">UN    </v>
          </cell>
          <cell r="D4093">
            <v>17.760000000000002</v>
          </cell>
        </row>
        <row r="4094">
          <cell r="A4094">
            <v>6148</v>
          </cell>
          <cell r="B4094" t="str">
            <v xml:space="preserve">SIFAO PLASTICO FLEXIVEL SAIDA VERTICAL PARA COLUNA LAVATORIO, 1 X 1.1/2 "                                                                                                                                                                                                                                                                                                                                                                                                                                 </v>
          </cell>
          <cell r="C4094" t="str">
            <v xml:space="preserve">UN    </v>
          </cell>
          <cell r="D4094">
            <v>10.99</v>
          </cell>
        </row>
        <row r="4095">
          <cell r="A4095">
            <v>6145</v>
          </cell>
          <cell r="B4095" t="str">
            <v xml:space="preserve">SIFAO PLASTICO TIPO COPO PARA PIA AMERICANA 1.1/2 X 1.1/2 "                                                                                                                                                                                                                                                                                                                                                                                                                                               </v>
          </cell>
          <cell r="C4095" t="str">
            <v xml:space="preserve">UN    </v>
          </cell>
          <cell r="D4095">
            <v>19.71</v>
          </cell>
        </row>
        <row r="4096">
          <cell r="A4096">
            <v>6149</v>
          </cell>
          <cell r="B4096" t="str">
            <v xml:space="preserve">SIFAO PLASTICO TIPO COPO PARA PIA OU LAVATORIO, 1 X 1.1/2 "                                                                                                                                                                                                                                                                                                                                                                                                                                               </v>
          </cell>
          <cell r="C4096" t="str">
            <v xml:space="preserve">UN    </v>
          </cell>
          <cell r="D4096">
            <v>18.579999999999998</v>
          </cell>
        </row>
        <row r="4097">
          <cell r="A4097">
            <v>6146</v>
          </cell>
          <cell r="B4097" t="str">
            <v xml:space="preserve">SIFAO PLASTICO TIPO COPO PARA TANQUE, 1.1/4 X 1.1/2 "                                                                                                                                                                                                                                                                                                                                                                                                                                                     </v>
          </cell>
          <cell r="C4097" t="str">
            <v xml:space="preserve">UN    </v>
          </cell>
          <cell r="D4097">
            <v>19.72</v>
          </cell>
        </row>
        <row r="4098">
          <cell r="A4098">
            <v>44536</v>
          </cell>
          <cell r="B4098" t="str">
            <v xml:space="preserve">SILICA ATIVA PARA ADICAO EM CONCRETO E  ARGAMASSA                                                                                                                                                                                                                                                                                                                                                                                                                                                         </v>
          </cell>
          <cell r="C4098" t="str">
            <v xml:space="preserve">KG    </v>
          </cell>
          <cell r="D4098">
            <v>3.38</v>
          </cell>
        </row>
        <row r="4099">
          <cell r="A4099">
            <v>39961</v>
          </cell>
          <cell r="B4099" t="str">
            <v xml:space="preserve">SILICONE ACETICO USO GERAL INCOLOR 280 G                                                                                                                                                                                                                                                                                                                                                                                                                                                                  </v>
          </cell>
          <cell r="C4099" t="str">
            <v xml:space="preserve">UN    </v>
          </cell>
          <cell r="D4099">
            <v>26.59</v>
          </cell>
        </row>
        <row r="4100">
          <cell r="A4100">
            <v>42433</v>
          </cell>
          <cell r="B4100" t="str">
            <v xml:space="preserve">SIMULADOR DE CAMINHADA TRIPLO, EM TUBO DE ACO CARBONO, PINTURA NO PROCESSO ELETROSTATICO - EQUIPAMENTO DE GINASTICA PARA ACADEMIA AO AR LIVRE / ACADEMIA DA TERCEIRA IDADE - ATI                                                                                                                                                                                                                                                                                                                          </v>
          </cell>
          <cell r="C4100" t="str">
            <v xml:space="preserve">UN    </v>
          </cell>
          <cell r="D4100">
            <v>4702.72</v>
          </cell>
        </row>
        <row r="4101">
          <cell r="A4101">
            <v>42434</v>
          </cell>
          <cell r="B4101" t="str">
            <v xml:space="preserve">SIMULADOR DE CAVALGADA TRIPLO, EM TUBO DE ACO CARBONO, PINTURA NO PROCESSO ELETROSTATICO - EQUIPAMENTO DE GINASTICA PARA ACADEMIA AO AR LIVRE / ACADEMIA DA TERCEIRA IDADE - ATI                                                                                                                                                                                                                                                                                                                          </v>
          </cell>
          <cell r="C4101" t="str">
            <v xml:space="preserve">UN    </v>
          </cell>
          <cell r="D4101">
            <v>5081.97</v>
          </cell>
        </row>
        <row r="4102">
          <cell r="A4102">
            <v>42435</v>
          </cell>
          <cell r="B4102" t="str">
            <v xml:space="preserve">SIMULADOR DE REMO INDIVIDUAL, EM TUBO DE ACO CARBONO, PINTURA NO PROCESSO ELETROSTATICO - EQUIPAMENTO DE GINASTICA PARA ACADEMIA AO AR LIVRE / ACADEMIA DA TERCEIRA IDADE - ATI                                                                                                                                                                                                                                                                                                                           </v>
          </cell>
          <cell r="C4102" t="str">
            <v xml:space="preserve">UN    </v>
          </cell>
          <cell r="D4102">
            <v>2534.19</v>
          </cell>
        </row>
        <row r="4103">
          <cell r="A4103">
            <v>38061</v>
          </cell>
          <cell r="B4103" t="str">
            <v xml:space="preserve">SINALIZADOR NOTURNO SIMPLES PARA PARA-RAIOS, SEM RELE FOTOELETRICO                                                                                                                                                                                                                                                                                                                                                                                                                                        </v>
          </cell>
          <cell r="C4103" t="str">
            <v xml:space="preserve">UN    </v>
          </cell>
          <cell r="D4103">
            <v>51.07</v>
          </cell>
        </row>
        <row r="4104">
          <cell r="A4104">
            <v>20250</v>
          </cell>
          <cell r="B4104" t="str">
            <v xml:space="preserve">SISAL EM FIBRA                                                                                                                                                                                                                                                                                                                                                                                                                                                                                            </v>
          </cell>
          <cell r="C4104" t="str">
            <v xml:space="preserve">KG    </v>
          </cell>
          <cell r="D4104">
            <v>15</v>
          </cell>
        </row>
        <row r="4105">
          <cell r="A4105">
            <v>13388</v>
          </cell>
          <cell r="B4105" t="str">
            <v xml:space="preserve">SOLDA EM BARRA DE ESTANHO-CHUMBO 50/50                                                                                                                                                                                                                                                                                                                                                                                                                                                                    </v>
          </cell>
          <cell r="C4105" t="str">
            <v xml:space="preserve">KG    </v>
          </cell>
          <cell r="D4105">
            <v>154.26</v>
          </cell>
        </row>
        <row r="4106">
          <cell r="A4106">
            <v>39914</v>
          </cell>
          <cell r="B4106" t="str">
            <v xml:space="preserve">SOLDA EM VARETA FOSCOPER, D = *2,5* MM  X COMPRIMENTO 500 MM                                                                                                                                                                                                                                                                                                                                                                                                                                              </v>
          </cell>
          <cell r="C4106" t="str">
            <v xml:space="preserve">KG    </v>
          </cell>
          <cell r="D4106">
            <v>290.72000000000003</v>
          </cell>
        </row>
        <row r="4107">
          <cell r="A4107">
            <v>12732</v>
          </cell>
          <cell r="B4107" t="str">
            <v xml:space="preserve">SOLDA ESTANHO/COBRE PARA CONEXOES DE COBRE, FIO 2,5 MM, CARRETEL 500 GR (SEM CHUMBO)                                                                                                                                                                                                                                                                                                                                                                                                                      </v>
          </cell>
          <cell r="C4107" t="str">
            <v xml:space="preserve">UN    </v>
          </cell>
          <cell r="D4107">
            <v>335.45</v>
          </cell>
        </row>
        <row r="4108">
          <cell r="A4108">
            <v>6160</v>
          </cell>
          <cell r="B4108" t="str">
            <v xml:space="preserve">SOLDADOR (HORISTA)                                                                                                                                                                                                                                                                                                                                                                                                                                                                                        </v>
          </cell>
          <cell r="C4108" t="str">
            <v xml:space="preserve">H     </v>
          </cell>
          <cell r="D4108">
            <v>17.22</v>
          </cell>
        </row>
        <row r="4109">
          <cell r="A4109">
            <v>41087</v>
          </cell>
          <cell r="B4109" t="str">
            <v xml:space="preserve">SOLDADOR (MENSALISTA)                                                                                                                                                                                                                                                                                                                                                                                                                                                                                     </v>
          </cell>
          <cell r="C4109" t="str">
            <v xml:space="preserve">MES   </v>
          </cell>
          <cell r="D4109">
            <v>3042.26</v>
          </cell>
        </row>
        <row r="4110">
          <cell r="A4110">
            <v>6166</v>
          </cell>
          <cell r="B4110" t="str">
            <v xml:space="preserve">SOLDADOR ELETRICO (PARA SOLDA A SER TESTADA COM RAIOS "X") (HORISTA)                                                                                                                                                                                                                                                                                                                                                                                                                                      </v>
          </cell>
          <cell r="C4110" t="str">
            <v xml:space="preserve">H     </v>
          </cell>
          <cell r="D4110">
            <v>20.22</v>
          </cell>
        </row>
        <row r="4111">
          <cell r="A4111">
            <v>41088</v>
          </cell>
          <cell r="B4111" t="str">
            <v xml:space="preserve">SOLDADOR ELETRICO (PARA SOLDA A SER TESTADA COM RAIOS "X") (MENSALISTA)                                                                                                                                                                                                                                                                                                                                                                                                                                   </v>
          </cell>
          <cell r="C4111" t="str">
            <v xml:space="preserve">MES   </v>
          </cell>
          <cell r="D4111">
            <v>3575.04</v>
          </cell>
        </row>
        <row r="4112">
          <cell r="A4112">
            <v>20232</v>
          </cell>
          <cell r="B4112" t="str">
            <v xml:space="preserve">SOLEIRA EM GRANITO, POLIDO, TIPO ANDORINHA/ QUARTZ/ CASTELO/ CORUMBA OU OUTROS EQUIVALENTES DA REGIAO, L= *15* CM, E=  *2,0* CM                                                                                                                                                                                                                                                                                                                                                                           </v>
          </cell>
          <cell r="C4112" t="str">
            <v xml:space="preserve">M     </v>
          </cell>
          <cell r="D4112">
            <v>81.11</v>
          </cell>
        </row>
        <row r="4113">
          <cell r="A4113">
            <v>10856</v>
          </cell>
          <cell r="B4113" t="str">
            <v xml:space="preserve">SOLEIRA PRE-MOLDADA EM GRANILITE, MARMORITE OU GRANITINA, L = *15 CM                                                                                                                                                                                                                                                                                                                                                                                                                                      </v>
          </cell>
          <cell r="C4113" t="str">
            <v xml:space="preserve">M     </v>
          </cell>
          <cell r="D4113">
            <v>83.21</v>
          </cell>
        </row>
        <row r="4114">
          <cell r="A4114">
            <v>4828</v>
          </cell>
          <cell r="B4114" t="str">
            <v xml:space="preserve">SOLEIRA/ PEITORIL EM MARMORE, POLIDO, BRANCO COMUM, L= *15* CM, E=  *2* CM,  CORTE RETO                                                                                                                                                                                                                                                                                                                                                                                                                   </v>
          </cell>
          <cell r="C4114" t="str">
            <v xml:space="preserve">M     </v>
          </cell>
          <cell r="D4114">
            <v>72.400000000000006</v>
          </cell>
        </row>
        <row r="4115">
          <cell r="A4115">
            <v>20249</v>
          </cell>
          <cell r="B4115" t="str">
            <v xml:space="preserve">SOLEIRA/ TABEIRA EM MARMORE, POLIDO, BRANCO COMUM, L= 5 CM, E=  *2,0* CM                                                                                                                                                                                                                                                                                                                                                                                                                                  </v>
          </cell>
          <cell r="C4115" t="str">
            <v xml:space="preserve">M     </v>
          </cell>
          <cell r="D4115">
            <v>39.64</v>
          </cell>
        </row>
        <row r="4116">
          <cell r="A4116">
            <v>11609</v>
          </cell>
          <cell r="B4116" t="str">
            <v xml:space="preserve">SOLUCAO ASFALTICA ELASTOMERICA PARA IMPRIMACAO, APLICACAO A FRIO                                                                                                                                                                                                                                                                                                                                                                                                                                          </v>
          </cell>
          <cell r="C4116" t="str">
            <v xml:space="preserve">L     </v>
          </cell>
          <cell r="D4116">
            <v>14.17</v>
          </cell>
        </row>
        <row r="4117">
          <cell r="A4117">
            <v>20083</v>
          </cell>
          <cell r="B4117" t="str">
            <v xml:space="preserve">SOLUCAO PREPARADORA / LIMPADORA PARA PVC, FRASCO COM 1000 CM3                                                                                                                                                                                                                                                                                                                                                                                                                                             </v>
          </cell>
          <cell r="C4117" t="str">
            <v xml:space="preserve">UN    </v>
          </cell>
          <cell r="D4117">
            <v>87.08</v>
          </cell>
        </row>
        <row r="4118">
          <cell r="A4118">
            <v>10691</v>
          </cell>
          <cell r="B4118" t="str">
            <v xml:space="preserve">SOLVENTE PARA COLA (PARA LAMINADO MELAMINICO) A BASE DE RESINA SINTETICA                                                                                                                                                                                                                                                                                                                                                                                                                                  </v>
          </cell>
          <cell r="C4118" t="str">
            <v xml:space="preserve">L     </v>
          </cell>
          <cell r="D4118">
            <v>62.78</v>
          </cell>
        </row>
        <row r="4119">
          <cell r="A4119">
            <v>12295</v>
          </cell>
          <cell r="B4119" t="str">
            <v xml:space="preserve">SOQUETE DE BAQUELITE BASE E27, PARA LAMPADAS                                                                                                                                                                                                                                                                                                                                                                                                                                                              </v>
          </cell>
          <cell r="C4119" t="str">
            <v xml:space="preserve">UN    </v>
          </cell>
          <cell r="D4119">
            <v>3.38</v>
          </cell>
        </row>
        <row r="4120">
          <cell r="A4120">
            <v>12296</v>
          </cell>
          <cell r="B4120" t="str">
            <v xml:space="preserve">SOQUETE DE PORCELANA BASE E27, FIXO DE TETO, PARA LAMPADAS                                                                                                                                                                                                                                                                                                                                                                                                                                                </v>
          </cell>
          <cell r="C4120" t="str">
            <v xml:space="preserve">UN    </v>
          </cell>
          <cell r="D4120">
            <v>4.37</v>
          </cell>
        </row>
        <row r="4121">
          <cell r="A4121">
            <v>12294</v>
          </cell>
          <cell r="B4121" t="str">
            <v xml:space="preserve">SOQUETE DE PORCELANA BASE E27, PARA USO AO TEMPO, PARA LAMPADAS                                                                                                                                                                                                                                                                                                                                                                                                                                           </v>
          </cell>
          <cell r="C4121" t="str">
            <v xml:space="preserve">UN    </v>
          </cell>
          <cell r="D4121">
            <v>10.5</v>
          </cell>
        </row>
        <row r="4122">
          <cell r="A4122">
            <v>14543</v>
          </cell>
          <cell r="B4122" t="str">
            <v xml:space="preserve">SOQUETE DE PVC / TERMOPLASTICO BASE E27, COM CHAVE, PARA LAMPADAS                                                                                                                                                                                                                                                                                                                                                                                                                                         </v>
          </cell>
          <cell r="C4122" t="str">
            <v xml:space="preserve">UN    </v>
          </cell>
          <cell r="D4122">
            <v>7.49</v>
          </cell>
        </row>
        <row r="4123">
          <cell r="A4123">
            <v>13329</v>
          </cell>
          <cell r="B4123" t="str">
            <v xml:space="preserve">SOQUETE DE PVC / TERMOPLASTICO BASE E27, COM RABICHO, PARA LAMPADAS                                                                                                                                                                                                                                                                                                                                                                                                                                       </v>
          </cell>
          <cell r="C4123" t="str">
            <v xml:space="preserve">UN    </v>
          </cell>
          <cell r="D4123">
            <v>4.4000000000000004</v>
          </cell>
        </row>
        <row r="4124">
          <cell r="A4124">
            <v>21044</v>
          </cell>
          <cell r="B4124" t="str">
            <v xml:space="preserve">SPRINKLER TIPO PENDENTE, 68 GRAUS CELSIUS (BULBO VERMELHO), ACABAMENTO CROMADO, 1/2" - 15 MM                                                                                                                                                                                                                                                                                                                                                                                                              </v>
          </cell>
          <cell r="C4124" t="str">
            <v xml:space="preserve">UN    </v>
          </cell>
          <cell r="D4124">
            <v>32.700000000000003</v>
          </cell>
        </row>
        <row r="4125">
          <cell r="A4125">
            <v>21045</v>
          </cell>
          <cell r="B4125" t="str">
            <v xml:space="preserve">SPRINKLER TIPO PENDENTE, 68 GRAUS CELSIUS (BULBO VERMELHO), ACABAMENTO CROMADO, 3/4" - 20 MM                                                                                                                                                                                                                                                                                                                                                                                                              </v>
          </cell>
          <cell r="C4125" t="str">
            <v xml:space="preserve">UN    </v>
          </cell>
          <cell r="D4125">
            <v>44.79</v>
          </cell>
        </row>
        <row r="4126">
          <cell r="A4126">
            <v>21040</v>
          </cell>
          <cell r="B4126" t="str">
            <v xml:space="preserve">SPRINKLER TIPO PENDENTE, 68 GRAUS CELSIUS (BULBO VERMELHO), ACABAMENTO NATURAL, 1/2" - 15 MM                                                                                                                                                                                                                                                                                                                                                                                                              </v>
          </cell>
          <cell r="C4126" t="str">
            <v xml:space="preserve">UN    </v>
          </cell>
          <cell r="D4126">
            <v>32</v>
          </cell>
        </row>
        <row r="4127">
          <cell r="A4127">
            <v>21041</v>
          </cell>
          <cell r="B4127" t="str">
            <v xml:space="preserve">SPRINKLER TIPO PENDENTE, 68 GRAUS CELSIUS (BULBO VERMELHO), ACABAMENTO NATURAL, 3/4" - 20 MM                                                                                                                                                                                                                                                                                                                                                                                                              </v>
          </cell>
          <cell r="C4127" t="str">
            <v xml:space="preserve">UN    </v>
          </cell>
          <cell r="D4127">
            <v>38.630000000000003</v>
          </cell>
        </row>
        <row r="4128">
          <cell r="A4128">
            <v>21047</v>
          </cell>
          <cell r="B4128" t="str">
            <v xml:space="preserve">SPRINKLER TIPO PENDENTE, 79 GRAUS CELSIUS (BULBO AMARELO), ACABAMENTO CROMADO, 3/4" - 20 MM                                                                                                                                                                                                                                                                                                                                                                                                               </v>
          </cell>
          <cell r="C4128" t="str">
            <v xml:space="preserve">UN    </v>
          </cell>
          <cell r="D4128">
            <v>48.21</v>
          </cell>
        </row>
        <row r="4129">
          <cell r="A4129">
            <v>21043</v>
          </cell>
          <cell r="B4129" t="str">
            <v xml:space="preserve">SPRINKLER TIPO PENDENTE, 79 GRAUS CELSIUS (BULBO AMARELO), ACABAMENTO NATURAL, 3/4" - 20 MM                                                                                                                                                                                                                                                                                                                                                                                                               </v>
          </cell>
          <cell r="C4129" t="str">
            <v xml:space="preserve">UN    </v>
          </cell>
          <cell r="D4129">
            <v>46.94</v>
          </cell>
        </row>
        <row r="4130">
          <cell r="A4130">
            <v>21042</v>
          </cell>
          <cell r="B4130" t="str">
            <v xml:space="preserve">SPRINKLER TIPO PENDENTE, 79 GRAUS CELSIUS (BULBO AMARELO,) ACABAMENTO NATURAL OU CROMADO, 1/2" - 15 MM                                                                                                                                                                                                                                                                                                                                                                                                    </v>
          </cell>
          <cell r="C4130" t="str">
            <v xml:space="preserve">UN    </v>
          </cell>
          <cell r="D4130">
            <v>37.159999999999997</v>
          </cell>
        </row>
        <row r="4131">
          <cell r="A4131">
            <v>14149</v>
          </cell>
          <cell r="B4131" t="str">
            <v xml:space="preserve">SUPORTE "Y" PARA FITA PERFURADA                                                                                                                                                                                                                                                                                                                                                                                                                                                                           </v>
          </cell>
          <cell r="C4131" t="str">
            <v xml:space="preserve">CENTO </v>
          </cell>
          <cell r="D4131">
            <v>199.6</v>
          </cell>
        </row>
        <row r="4132">
          <cell r="A4132">
            <v>38099</v>
          </cell>
          <cell r="B4132" t="str">
            <v xml:space="preserve">SUPORTE DE FIXACAO PARA ESPELHO / PLACA 4" X 2", PARA 3 MODULOS, PARA INSTALACAO DE TOMADAS E INTERRUPTORES (SOMENTE SUPORTE)                                                                                                                                                                                                                                                                                                                                                                             </v>
          </cell>
          <cell r="C4132" t="str">
            <v xml:space="preserve">UN    </v>
          </cell>
          <cell r="D4132">
            <v>1.31</v>
          </cell>
        </row>
        <row r="4133">
          <cell r="A4133">
            <v>38100</v>
          </cell>
          <cell r="B4133" t="str">
            <v xml:space="preserve">SUPORTE DE FIXACAO PARA ESPELHO / PLACA 4" X 4", PARA 6 MODULOS, PARA INSTALACAO DE TOMADAS E INTERRUPTORES (SOMENTE SUPORTE)                                                                                                                                                                                                                                                                                                                                                                             </v>
          </cell>
          <cell r="C4133" t="str">
            <v xml:space="preserve">UN    </v>
          </cell>
          <cell r="D4133">
            <v>2.15</v>
          </cell>
        </row>
        <row r="4134">
          <cell r="A4134">
            <v>20061</v>
          </cell>
          <cell r="B4134" t="str">
            <v xml:space="preserve">SUPORTE DE PVC PARA CALHA PLUVIAL, DIAMETRO ENTRE 119 E 170 MM, PARA DRENAGEM PREDIAL                                                                                                                                                                                                                                                                                                                                                                                                                     </v>
          </cell>
          <cell r="C4134" t="str">
            <v xml:space="preserve">UN    </v>
          </cell>
          <cell r="D4134">
            <v>3.9</v>
          </cell>
        </row>
        <row r="4135">
          <cell r="A4135">
            <v>7576</v>
          </cell>
          <cell r="B4135" t="str">
            <v xml:space="preserve">SUPORTE EM ACO GALVANIZADO PARA TRANSFORMADOR PARA POSTE DUPLO T 185 X 95 MM, CHAPA DE 5/16"                                                                                                                                                                                                                                                                                                                                                                                                              </v>
          </cell>
          <cell r="C4135" t="str">
            <v xml:space="preserve">UN    </v>
          </cell>
          <cell r="D4135">
            <v>202.44</v>
          </cell>
        </row>
        <row r="4136">
          <cell r="A4136">
            <v>3384</v>
          </cell>
          <cell r="B4136" t="str">
            <v xml:space="preserve">SUPORTE GUIA SIMPLES COM ROLDANA EM POLIPROPILENO PARA CHUMBAR, H = 20 CM                                                                                                                                                                                                                                                                                                                                                                                                                                 </v>
          </cell>
          <cell r="C4136" t="str">
            <v xml:space="preserve">UN    </v>
          </cell>
          <cell r="D4136">
            <v>7.56</v>
          </cell>
        </row>
        <row r="4137">
          <cell r="A4137">
            <v>7572</v>
          </cell>
          <cell r="B4137" t="str">
            <v xml:space="preserve">SUPORTE ISOLADOR REFORCADO DIAMETRO NOMINAL 5/16", COM ROSCA SOBERBA E BUCHA                                                                                                                                                                                                                                                                                                                                                                                                                              </v>
          </cell>
          <cell r="C4137" t="str">
            <v xml:space="preserve">UN    </v>
          </cell>
          <cell r="D4137">
            <v>8.35</v>
          </cell>
        </row>
        <row r="4138">
          <cell r="A4138">
            <v>3396</v>
          </cell>
          <cell r="B4138" t="str">
            <v xml:space="preserve">SUPORTE ISOLADOR SIMPLES DIAMETRO NOMINAL 5/16", COM ROSCA SOBERBA E BUCHA                                                                                                                                                                                                                                                                                                                                                                                                                                </v>
          </cell>
          <cell r="C4138" t="str">
            <v xml:space="preserve">UN    </v>
          </cell>
          <cell r="D4138">
            <v>5.64</v>
          </cell>
        </row>
        <row r="4139">
          <cell r="A4139">
            <v>37590</v>
          </cell>
          <cell r="B4139" t="str">
            <v xml:space="preserve">SUPORTE MAO-FRANCESA EM ACO, ABAS IGUAIS 30 CM, CAPACIDADE MINIMA 60 KG, BRANCO                                                                                                                                                                                                                                                                                                                                                                                                                           </v>
          </cell>
          <cell r="C4139" t="str">
            <v xml:space="preserve">UN    </v>
          </cell>
          <cell r="D4139">
            <v>22.9</v>
          </cell>
        </row>
        <row r="4140">
          <cell r="A4140">
            <v>37591</v>
          </cell>
          <cell r="B4140" t="str">
            <v xml:space="preserve">SUPORTE MAO-FRANCESA EM ACO, ABAS IGUAIS 40 CM, CAPACIDADE MINIMA 70 KG, BRANCO                                                                                                                                                                                                                                                                                                                                                                                                                           </v>
          </cell>
          <cell r="C4140" t="str">
            <v xml:space="preserve">UN    </v>
          </cell>
          <cell r="D4140">
            <v>27.52</v>
          </cell>
        </row>
        <row r="4141">
          <cell r="A4141">
            <v>12626</v>
          </cell>
          <cell r="B4141" t="str">
            <v xml:space="preserve">SUPORTE METALICO PARA CALHA PLUVIAL,  ZINCADO, DOBRADO, DIAMETRO ENTRE 119 E 170 MM, PARA DRENAGEM PREDIAL                                                                                                                                                                                                                                                                                                                                                                                                </v>
          </cell>
          <cell r="C4141" t="str">
            <v xml:space="preserve">UN    </v>
          </cell>
          <cell r="D4141">
            <v>18.71</v>
          </cell>
        </row>
        <row r="4142">
          <cell r="A4142">
            <v>11033</v>
          </cell>
          <cell r="B4142" t="str">
            <v xml:space="preserve">SUPORTE PARA CALHA DE 150 MM EM FERRO GALVANIZADO                                                                                                                                                                                                                                                                                                                                                                                                                                                         </v>
          </cell>
          <cell r="C4142" t="str">
            <v xml:space="preserve">UN    </v>
          </cell>
          <cell r="D4142">
            <v>7.17</v>
          </cell>
        </row>
        <row r="4143">
          <cell r="A4143">
            <v>390</v>
          </cell>
          <cell r="B4143" t="str">
            <v xml:space="preserve">SUPORTE PARA TUBO DIAMETRO NOMINAL 2", COM ROSCA MECANICA                                                                                                                                                                                                                                                                                                                                                                                                                                                 </v>
          </cell>
          <cell r="C4143" t="str">
            <v xml:space="preserve">UN    </v>
          </cell>
          <cell r="D4143">
            <v>10.210000000000001</v>
          </cell>
        </row>
        <row r="4144">
          <cell r="A4144">
            <v>42436</v>
          </cell>
          <cell r="B4144" t="str">
            <v xml:space="preserve">SURF DUPLO, EM TUBO DE ACO CARBONO, PINTURA NO PROCESSO ELETROSTATICO - EQUIPAMENTO DE GINASTICA PARA ACADEMIA AO AR LIVRE / ACADEMIA DA TERCEIRA IDADE - ATI                                                                                                                                                                                                                                                                                                                                             </v>
          </cell>
          <cell r="C4144" t="str">
            <v xml:space="preserve">UN    </v>
          </cell>
          <cell r="D4144">
            <v>2652.57</v>
          </cell>
        </row>
        <row r="4145">
          <cell r="A4145">
            <v>6193</v>
          </cell>
          <cell r="B4145" t="str">
            <v xml:space="preserve">TABUA  NAO  APARELHADA  *2,5 X 20* CM, EM MACARANDUBA, ANGELIM OU EQUIVALENTE DA REGIAO - BRUTA                                                                                                                                                                                                                                                                                                                                                                                                           </v>
          </cell>
          <cell r="C4145" t="str">
            <v xml:space="preserve">M     </v>
          </cell>
          <cell r="D4145">
            <v>16.29</v>
          </cell>
        </row>
        <row r="4146">
          <cell r="A4146">
            <v>6194</v>
          </cell>
          <cell r="B4146" t="str">
            <v xml:space="preserve">TABUA *2,5 X 15 CM EM PINUS, MISTA OU EQUIVALENTE DA REGIAO - BRUTA                                                                                                                                                                                                                                                                                                                                                                                                                                       </v>
          </cell>
          <cell r="C4146" t="str">
            <v xml:space="preserve">M     </v>
          </cell>
          <cell r="D4146">
            <v>6.88</v>
          </cell>
        </row>
        <row r="4147">
          <cell r="A4147">
            <v>10567</v>
          </cell>
          <cell r="B4147" t="str">
            <v xml:space="preserve">TABUA *2,5 X 23* CM EM PINUS, MISTA OU EQUIVALENTE DA REGIAO - BRUTA                                                                                                                                                                                                                                                                                                                                                                                                                                      </v>
          </cell>
          <cell r="C4147" t="str">
            <v xml:space="preserve">M     </v>
          </cell>
          <cell r="D4147">
            <v>10.9</v>
          </cell>
        </row>
        <row r="4148">
          <cell r="A4148">
            <v>6212</v>
          </cell>
          <cell r="B4148" t="str">
            <v xml:space="preserve">TABUA *2,5 X 30 CM EM PINUS, MISTA OU EQUIVALENTE DA REGIAO - BRUTA                                                                                                                                                                                                                                                                                                                                                                                                                                       </v>
          </cell>
          <cell r="C4148" t="str">
            <v xml:space="preserve">M     </v>
          </cell>
          <cell r="D4148">
            <v>16</v>
          </cell>
        </row>
        <row r="4149">
          <cell r="A4149">
            <v>3993</v>
          </cell>
          <cell r="B4149" t="str">
            <v xml:space="preserve">TABUA APARELHADA *2,5 X 15* CM, EM MACARANDUBA, ANGELIM OU EQUIVALENTE DA REGIAO                                                                                                                                                                                                                                                                                                                                                                                                                          </v>
          </cell>
          <cell r="C4149" t="str">
            <v xml:space="preserve">M2    </v>
          </cell>
          <cell r="D4149">
            <v>105.31</v>
          </cell>
        </row>
        <row r="4150">
          <cell r="A4150">
            <v>3990</v>
          </cell>
          <cell r="B4150" t="str">
            <v xml:space="preserve">TABUA APARELHADA *2,5 X 25* CM, EM MACARANDUBA, ANGELIM OU EQUIVALENTE DA REGIAO                                                                                                                                                                                                                                                                                                                                                                                                                          </v>
          </cell>
          <cell r="C4150" t="str">
            <v xml:space="preserve">M     </v>
          </cell>
          <cell r="D4150">
            <v>19.809999999999999</v>
          </cell>
        </row>
        <row r="4151">
          <cell r="A4151">
            <v>3992</v>
          </cell>
          <cell r="B4151" t="str">
            <v xml:space="preserve">TABUA APARELHADA *2,5 X 30* CM, EM MACARANDUBA, ANGELIM OU EQUIVALENTE DA REGIAO                                                                                                                                                                                                                                                                                                                                                                                                                          </v>
          </cell>
          <cell r="C4151" t="str">
            <v xml:space="preserve">M     </v>
          </cell>
          <cell r="D4151">
            <v>26.75</v>
          </cell>
        </row>
        <row r="4152">
          <cell r="A4152">
            <v>6178</v>
          </cell>
          <cell r="B4152" t="str">
            <v xml:space="preserve">TABUA DE  MADEIRA PARA PISO, CUMARU/IPE CHAMPANHE OU EQUIVALENTE DA REGIAO, ENCAIXE MACHO/FEMEA, *10 X 2* CM                                                                                                                                                                                                                                                                                                                                                                                              </v>
          </cell>
          <cell r="C4152" t="str">
            <v xml:space="preserve">M2    </v>
          </cell>
          <cell r="D4152">
            <v>267.77</v>
          </cell>
        </row>
        <row r="4153">
          <cell r="A4153">
            <v>6180</v>
          </cell>
          <cell r="B4153" t="str">
            <v xml:space="preserve">TABUA DE  MADEIRA PARA PISO, CUMARU/IPE CHAMPANHE OU EQUIVALENTE DA REGIAO, ENCAIXE MACHO/FEMEA, *15 X 2* CM                                                                                                                                                                                                                                                                                                                                                                                              </v>
          </cell>
          <cell r="C4153" t="str">
            <v xml:space="preserve">M2    </v>
          </cell>
          <cell r="D4153">
            <v>289</v>
          </cell>
        </row>
        <row r="4154">
          <cell r="A4154">
            <v>6182</v>
          </cell>
          <cell r="B4154" t="str">
            <v xml:space="preserve">TABUA DE  MADEIRA PARA PISO, IPE (CERNE) OU EQUIVALENTE DA REGIAO, ENCAIXE MACHO/FEMEA, *20 X 2* CM                                                                                                                                                                                                                                                                                                                                                                                                       </v>
          </cell>
          <cell r="C4154" t="str">
            <v xml:space="preserve">M2    </v>
          </cell>
          <cell r="D4154">
            <v>358.72</v>
          </cell>
        </row>
        <row r="4155">
          <cell r="A4155">
            <v>43614</v>
          </cell>
          <cell r="B4155" t="str">
            <v xml:space="preserve">TABUA NAO APARELHADA *2,5 X 15* CM, EM MACARANDUBA, ANGELIM OU EQUIVALENTE DA REGIAO - BRUTA                                                                                                                                                                                                                                                                                                                                                                                                              </v>
          </cell>
          <cell r="C4155" t="str">
            <v xml:space="preserve">M     </v>
          </cell>
          <cell r="D4155">
            <v>13.38</v>
          </cell>
        </row>
        <row r="4156">
          <cell r="A4156">
            <v>6189</v>
          </cell>
          <cell r="B4156" t="str">
            <v xml:space="preserve">TABUA NAO APARELHADA *2,5 X 30* CM, EM MACARANDUBA, ANGELIM OU EQUIVALENTE DA REGIAO - BRUTA                                                                                                                                                                                                                                                                                                                                                                                                              </v>
          </cell>
          <cell r="C4156" t="str">
            <v xml:space="preserve">M     </v>
          </cell>
          <cell r="D4156">
            <v>23.78</v>
          </cell>
        </row>
        <row r="4157">
          <cell r="A4157">
            <v>6214</v>
          </cell>
          <cell r="B4157" t="str">
            <v xml:space="preserve">TACO DE MADEIRA PARA PISO, IPE (CERNE) OU EQUIVALENTE DA REGIAO, 7 X 42 CM, E = 2 CM                                                                                                                                                                                                                                                                                                                                                                                                                      </v>
          </cell>
          <cell r="C4157" t="str">
            <v xml:space="preserve">M2    </v>
          </cell>
          <cell r="D4157">
            <v>167.74</v>
          </cell>
        </row>
        <row r="4158">
          <cell r="A4158">
            <v>36153</v>
          </cell>
          <cell r="B4158" t="str">
            <v xml:space="preserve">TALABARTE DE SEGURANCA, 2 MOSQUETOES TRAVA DUPLA *53* MM DE ABERTURA, COM ABSORVEDOR DE ENERGIA                                                                                                                                                                                                                                                                                                                                                                                                           </v>
          </cell>
          <cell r="C4158" t="str">
            <v xml:space="preserve">UN    </v>
          </cell>
          <cell r="D4158">
            <v>188.58</v>
          </cell>
        </row>
        <row r="4159">
          <cell r="A4159">
            <v>10740</v>
          </cell>
          <cell r="B4159" t="str">
            <v xml:space="preserve">TALHA ELETRICA 3 T, VELOCIDADE  2,1 M / MIN, POTENCIA 1,3 KW                                                                                                                                                                                                                                                                                                                                                                                                                                              </v>
          </cell>
          <cell r="C4159" t="str">
            <v xml:space="preserve">UN    </v>
          </cell>
          <cell r="D4159">
            <v>11267.05</v>
          </cell>
        </row>
        <row r="4160">
          <cell r="A4160">
            <v>13914</v>
          </cell>
          <cell r="B4160" t="str">
            <v xml:space="preserve">TALHA MANUAL DE CORRENTE, CAPACIDADE DE 1 T COM ELEVACAO DE 3 M                                                                                                                                                                                                                                                                                                                                                                                                                                           </v>
          </cell>
          <cell r="C4160" t="str">
            <v xml:space="preserve">UN    </v>
          </cell>
          <cell r="D4160">
            <v>815.21</v>
          </cell>
        </row>
        <row r="4161">
          <cell r="A4161">
            <v>10742</v>
          </cell>
          <cell r="B4161" t="str">
            <v xml:space="preserve">TALHA MANUAL DE CORRENTE, CAPACIDADE DE 2 T COM ELEVACAO DE 3 M                                                                                                                                                                                                                                                                                                                                                                                                                                           </v>
          </cell>
          <cell r="C4161" t="str">
            <v xml:space="preserve">UN    </v>
          </cell>
          <cell r="D4161">
            <v>1189</v>
          </cell>
        </row>
        <row r="4162">
          <cell r="A4162">
            <v>38465</v>
          </cell>
          <cell r="B4162" t="str">
            <v xml:space="preserve">TALHADEIRA COM PUNHO DE PROTECAO *20 X 250* MM                                                                                                                                                                                                                                                                                                                                                                                                                                                            </v>
          </cell>
          <cell r="C4162" t="str">
            <v xml:space="preserve">UN    </v>
          </cell>
          <cell r="D4162">
            <v>32.99</v>
          </cell>
        </row>
        <row r="4163">
          <cell r="A4163">
            <v>7543</v>
          </cell>
          <cell r="B4163" t="str">
            <v xml:space="preserve">TAMPA CEGA EM PVC PARA CONDULETE 4 X 2"                                                                                                                                                                                                                                                                                                                                                                                                                                                                   </v>
          </cell>
          <cell r="C4163" t="str">
            <v xml:space="preserve">UN    </v>
          </cell>
          <cell r="D4163">
            <v>5.32</v>
          </cell>
        </row>
        <row r="4164">
          <cell r="A4164">
            <v>43427</v>
          </cell>
          <cell r="B4164" t="str">
            <v xml:space="preserve">TAMPA DE CONCRETO ARMADO PARA FOSSA SEPTICA, DIAMETRO NOMINAL DE 3,00 M E ESPESSURA MINIMA DE 100 MM                                                                                                                                                                                                                                                                                                                                                                                                      </v>
          </cell>
          <cell r="C4164" t="str">
            <v xml:space="preserve">UN    </v>
          </cell>
          <cell r="D4164">
            <v>1791.21</v>
          </cell>
        </row>
        <row r="4165">
          <cell r="A4165">
            <v>41613</v>
          </cell>
          <cell r="B4165" t="str">
            <v xml:space="preserve">TAMPA DE CONCRETO ARMADO PARA FOSSA, D = *0,90* M, E = 0,05 M                                                                                                                                                                                                                                                                                                                                                                                                                                             </v>
          </cell>
          <cell r="C4165" t="str">
            <v xml:space="preserve">UN    </v>
          </cell>
          <cell r="D4165">
            <v>115.14</v>
          </cell>
        </row>
        <row r="4166">
          <cell r="A4166">
            <v>41614</v>
          </cell>
          <cell r="B4166" t="str">
            <v xml:space="preserve">TAMPA DE CONCRETO ARMADO PARA FOSSA, D = *1,10* M, E = 0,05 M                                                                                                                                                                                                                                                                                                                                                                                                                                             </v>
          </cell>
          <cell r="C4166" t="str">
            <v xml:space="preserve">UN    </v>
          </cell>
          <cell r="D4166">
            <v>146.71</v>
          </cell>
        </row>
        <row r="4167">
          <cell r="A4167">
            <v>41615</v>
          </cell>
          <cell r="B4167" t="str">
            <v xml:space="preserve">TAMPA DE CONCRETO ARMADO PARA FOSSA, D = *1,35* M, E = 0,05 M                                                                                                                                                                                                                                                                                                                                                                                                                                             </v>
          </cell>
          <cell r="C4167" t="str">
            <v xml:space="preserve">UN    </v>
          </cell>
          <cell r="D4167">
            <v>226.75</v>
          </cell>
        </row>
        <row r="4168">
          <cell r="A4168">
            <v>41616</v>
          </cell>
          <cell r="B4168" t="str">
            <v xml:space="preserve">TAMPA DE CONCRETO ARMADO PARA FOSSA, D = 1,50 M, E = 0,05 M                                                                                                                                                                                                                                                                                                                                                                                                                                               </v>
          </cell>
          <cell r="C4168" t="str">
            <v xml:space="preserve">UN    </v>
          </cell>
          <cell r="D4168">
            <v>338.8</v>
          </cell>
        </row>
        <row r="4169">
          <cell r="A4169">
            <v>41617</v>
          </cell>
          <cell r="B4169" t="str">
            <v xml:space="preserve">TAMPA DE CONCRETO ARMADO PARA FOSSA, D = 2,00 M, E = 0,05 M                                                                                                                                                                                                                                                                                                                                                                                                                                               </v>
          </cell>
          <cell r="C4169" t="str">
            <v xml:space="preserve">UN    </v>
          </cell>
          <cell r="D4169">
            <v>673.67</v>
          </cell>
        </row>
        <row r="4170">
          <cell r="A4170">
            <v>41618</v>
          </cell>
          <cell r="B4170" t="str">
            <v xml:space="preserve">TAMPA DE CONCRETO ARMADO PARA FOSSA, D = 2,50 M, E = 0,05 M                                                                                                                                                                                                                                                                                                                                                                                                                                               </v>
          </cell>
          <cell r="C4170" t="str">
            <v xml:space="preserve">UN    </v>
          </cell>
          <cell r="D4170">
            <v>1240.19</v>
          </cell>
        </row>
        <row r="4171">
          <cell r="A4171">
            <v>43428</v>
          </cell>
          <cell r="B4171" t="str">
            <v xml:space="preserve">TAMPA DE CONCRETO ARMADO PARA POCO DE INSPECAO, COM FURO E TAMPINHA, DIAMETRO NOMINAL DE 3,00 M E ESPESSURA MINIMA DE 100 MM                                                                                                                                                                                                                                                                                                                                                                              </v>
          </cell>
          <cell r="C4171" t="str">
            <v xml:space="preserve">UN    </v>
          </cell>
          <cell r="D4171">
            <v>2178.42</v>
          </cell>
        </row>
        <row r="4172">
          <cell r="A4172">
            <v>41619</v>
          </cell>
          <cell r="B4172" t="str">
            <v xml:space="preserve">TAMPA DE CONCRETO ARMADO PARA POCO, COM  FURO E TAMPINHA, D = *0,90* M, E = 0,05 M                                                                                                                                                                                                                                                                                                                                                                                                                        </v>
          </cell>
          <cell r="C4172" t="str">
            <v xml:space="preserve">UN    </v>
          </cell>
          <cell r="D4172">
            <v>141.13999999999999</v>
          </cell>
        </row>
        <row r="4173">
          <cell r="A4173">
            <v>41620</v>
          </cell>
          <cell r="B4173" t="str">
            <v xml:space="preserve">TAMPA DE CONCRETO ARMADO PARA POCO, COM  FURO E TAMPINHA, D = *1,10* M, E = 0,05 M                                                                                                                                                                                                                                                                                                                                                                                                                        </v>
          </cell>
          <cell r="C4173" t="str">
            <v xml:space="preserve">UN    </v>
          </cell>
          <cell r="D4173">
            <v>178.28</v>
          </cell>
        </row>
        <row r="4174">
          <cell r="A4174">
            <v>41622</v>
          </cell>
          <cell r="B4174" t="str">
            <v xml:space="preserve">TAMPA DE CONCRETO ARMADO PARA POCO, COM  FURO E TAMPINHA, D = *1,35* M, E = 0,05 M                                                                                                                                                                                                                                                                                                                                                                                                                        </v>
          </cell>
          <cell r="C4174" t="str">
            <v xml:space="preserve">UN    </v>
          </cell>
          <cell r="D4174">
            <v>309.20999999999998</v>
          </cell>
        </row>
        <row r="4175">
          <cell r="A4175">
            <v>41623</v>
          </cell>
          <cell r="B4175" t="str">
            <v xml:space="preserve">TAMPA DE CONCRETO ARMADO PARA POCO, COM  FURO E TAMPINHA, D = 1,50 M, E = 0,05 M                                                                                                                                                                                                                                                                                                                                                                                                                          </v>
          </cell>
          <cell r="C4175" t="str">
            <v xml:space="preserve">UN    </v>
          </cell>
          <cell r="D4175">
            <v>475.42</v>
          </cell>
        </row>
        <row r="4176">
          <cell r="A4176">
            <v>41624</v>
          </cell>
          <cell r="B4176" t="str">
            <v xml:space="preserve">TAMPA DE CONCRETO ARMADO PARA POCO, COM  FURO E TAMPINHA, D = 2,00 M, E = 0,05 M                                                                                                                                                                                                                                                                                                                                                                                                                          </v>
          </cell>
          <cell r="C4176" t="str">
            <v xml:space="preserve">UN    </v>
          </cell>
          <cell r="D4176">
            <v>891.42</v>
          </cell>
        </row>
        <row r="4177">
          <cell r="A4177">
            <v>41625</v>
          </cell>
          <cell r="B4177" t="str">
            <v xml:space="preserve">TAMPA DE CONCRETO ARMADO PARA POCO, COM  FURO E TAMPINHA, D = 2,50 M, E = 0,05 M                                                                                                                                                                                                                                                                                                                                                                                                                          </v>
          </cell>
          <cell r="C4177" t="str">
            <v xml:space="preserve">UN    </v>
          </cell>
          <cell r="D4177">
            <v>1371.5</v>
          </cell>
        </row>
        <row r="4178">
          <cell r="A4178">
            <v>39352</v>
          </cell>
          <cell r="B4178" t="str">
            <v xml:space="preserve">TAMPA PARA CONDULETE, EM PVC, PARA TOMADA HEXAGONAL                                                                                                                                                                                                                                                                                                                                                                                                                                                       </v>
          </cell>
          <cell r="C4178" t="str">
            <v xml:space="preserve">UN    </v>
          </cell>
          <cell r="D4178">
            <v>3.28</v>
          </cell>
        </row>
        <row r="4179">
          <cell r="A4179">
            <v>39346</v>
          </cell>
          <cell r="B4179" t="str">
            <v xml:space="preserve">TAMPA PARA CONDULETE, EM PVC, PARA 1 INTERRUPTOR                                                                                                                                                                                                                                                                                                                                                                                                                                                          </v>
          </cell>
          <cell r="C4179" t="str">
            <v xml:space="preserve">UN    </v>
          </cell>
          <cell r="D4179">
            <v>3.28</v>
          </cell>
        </row>
        <row r="4180">
          <cell r="A4180">
            <v>39350</v>
          </cell>
          <cell r="B4180" t="str">
            <v xml:space="preserve">TAMPA PARA CONDULETE, EM PVC, PARA 1 MODULO RJ                                                                                                                                                                                                                                                                                                                                                                                                                                                            </v>
          </cell>
          <cell r="C4180" t="str">
            <v xml:space="preserve">UN    </v>
          </cell>
          <cell r="D4180">
            <v>3.53</v>
          </cell>
        </row>
        <row r="4181">
          <cell r="A4181">
            <v>39351</v>
          </cell>
          <cell r="B4181" t="str">
            <v xml:space="preserve">TAMPA PARA CONDULETE, EM PVC, PARA 2 MODULOS RJ                                                                                                                                                                                                                                                                                                                                                                                                                                                           </v>
          </cell>
          <cell r="C4181" t="str">
            <v xml:space="preserve">UN    </v>
          </cell>
          <cell r="D4181">
            <v>4.09</v>
          </cell>
        </row>
        <row r="4182">
          <cell r="A4182">
            <v>38952</v>
          </cell>
          <cell r="B4182" t="str">
            <v xml:space="preserve">TAMPAO / CAP, ROSCA FEMEA, METALICO, PARA TUBO PEX, DN 1/2"                                                                                                                                                                                                                                                                                                                                                                                                                                               </v>
          </cell>
          <cell r="C4182" t="str">
            <v xml:space="preserve">UN    </v>
          </cell>
          <cell r="D4182">
            <v>3.02</v>
          </cell>
        </row>
        <row r="4183">
          <cell r="A4183">
            <v>38953</v>
          </cell>
          <cell r="B4183" t="str">
            <v xml:space="preserve">TAMPAO / CAP, ROSCA FEMEA, METALICO, PARA TUBO PEX, DN 3/4"                                                                                                                                                                                                                                                                                                                                                                                                                                               </v>
          </cell>
          <cell r="C4183" t="str">
            <v xml:space="preserve">UN    </v>
          </cell>
          <cell r="D4183">
            <v>4.76</v>
          </cell>
        </row>
        <row r="4184">
          <cell r="A4184">
            <v>38835</v>
          </cell>
          <cell r="B4184" t="str">
            <v xml:space="preserve">TAMPAO / CAP, ROSCA MACHO, PARA TUBO PEX, DN 1/2"                                                                                                                                                                                                                                                                                                                                                                                                                                                         </v>
          </cell>
          <cell r="C4184" t="str">
            <v xml:space="preserve">UN    </v>
          </cell>
          <cell r="D4184">
            <v>4.28</v>
          </cell>
        </row>
        <row r="4185">
          <cell r="A4185">
            <v>38837</v>
          </cell>
          <cell r="B4185" t="str">
            <v xml:space="preserve">TAMPAO / CAP, ROSCA MACHO, PARA TUBO PEX, DN 1"                                                                                                                                                                                                                                                                                                                                                                                                                                                           </v>
          </cell>
          <cell r="C4185" t="str">
            <v xml:space="preserve">UN    </v>
          </cell>
          <cell r="D4185">
            <v>11.13</v>
          </cell>
        </row>
        <row r="4186">
          <cell r="A4186">
            <v>38836</v>
          </cell>
          <cell r="B4186" t="str">
            <v xml:space="preserve">TAMPAO / CAP, ROSCA MACHO, PARA TUBO PEX, DN 3/4"                                                                                                                                                                                                                                                                                                                                                                                                                                                         </v>
          </cell>
          <cell r="C4186" t="str">
            <v xml:space="preserve">UN    </v>
          </cell>
          <cell r="D4186">
            <v>6.16</v>
          </cell>
        </row>
        <row r="4187">
          <cell r="A4187">
            <v>2666</v>
          </cell>
          <cell r="B4187" t="str">
            <v xml:space="preserve">TAMPAO / TERMINAL / PLUG, D = 1 1/4" , PARA DUTO CORRUGADO PEAD (CABEAMENTO SUBTERRANEO)                                                                                                                                                                                                                                                                                                                                                                                                                  </v>
          </cell>
          <cell r="C4187" t="str">
            <v xml:space="preserve">UN    </v>
          </cell>
          <cell r="D4187">
            <v>5.38</v>
          </cell>
        </row>
        <row r="4188">
          <cell r="A4188">
            <v>2668</v>
          </cell>
          <cell r="B4188" t="str">
            <v xml:space="preserve">TAMPAO / TERMINAL / PLUG, D = 2" , PARA DUTO CORRUGADO PEAD (CABEAMENTO SUBTERRANEO)                                                                                                                                                                                                                                                                                                                                                                                                                      </v>
          </cell>
          <cell r="C4188" t="str">
            <v xml:space="preserve">UN    </v>
          </cell>
          <cell r="D4188">
            <v>6.14</v>
          </cell>
        </row>
        <row r="4189">
          <cell r="A4189">
            <v>2664</v>
          </cell>
          <cell r="B4189" t="str">
            <v xml:space="preserve">TAMPAO / TERMINAL / PLUG, D = 3" , PARA DUTO CORRUGADO PEAD (CABEAMENTO SUBTERRANEO)                                                                                                                                                                                                                                                                                                                                                                                                                      </v>
          </cell>
          <cell r="C4189" t="str">
            <v xml:space="preserve">UN    </v>
          </cell>
          <cell r="D4189">
            <v>9.06</v>
          </cell>
        </row>
        <row r="4190">
          <cell r="A4190">
            <v>2662</v>
          </cell>
          <cell r="B4190" t="str">
            <v xml:space="preserve">TAMPAO / TERMINAL / PLUG, D = 4" , PARA DUTO CORRUGADO PEAD (CABEAMENTO SUBTERRANEO)                                                                                                                                                                                                                                                                                                                                                                                                                      </v>
          </cell>
          <cell r="C4190" t="str">
            <v xml:space="preserve">UN    </v>
          </cell>
          <cell r="D4190">
            <v>11.11</v>
          </cell>
        </row>
        <row r="4191">
          <cell r="A4191">
            <v>20964</v>
          </cell>
          <cell r="B4191" t="str">
            <v xml:space="preserve">TAMPAO COM CORRENTE, EM LATAO, ENGATE RAPIDO 1 1/2", PARA INSTALACAO PREDIAL DE COMBATE A INCENDIO                                                                                                                                                                                                                                                                                                                                                                                                        </v>
          </cell>
          <cell r="C4191" t="str">
            <v xml:space="preserve">UN    </v>
          </cell>
          <cell r="D4191">
            <v>61.48</v>
          </cell>
        </row>
        <row r="4192">
          <cell r="A4192">
            <v>10905</v>
          </cell>
          <cell r="B4192" t="str">
            <v xml:space="preserve">TAMPAO COM CORRENTE, EM LATAO, ENGATE RAPIDO 2 1/2", PARA INSTALACAO PREDIAL DE COMBATE A INCENDIO                                                                                                                                                                                                                                                                                                                                                                                                        </v>
          </cell>
          <cell r="C4192" t="str">
            <v xml:space="preserve">UN    </v>
          </cell>
          <cell r="D4192">
            <v>82.47</v>
          </cell>
        </row>
        <row r="4193">
          <cell r="A4193">
            <v>42703</v>
          </cell>
          <cell r="B4193" t="str">
            <v xml:space="preserve">TAMPAO COMPLETO PARA TIL, EM PVC, OCRE, DN 100 MM, PARA REDE COLETORA DE ESGOTO                                                                                                                                                                                                                                                                                                                                                                                                                           </v>
          </cell>
          <cell r="C4193" t="str">
            <v xml:space="preserve">UN    </v>
          </cell>
          <cell r="D4193">
            <v>122.15</v>
          </cell>
        </row>
        <row r="4194">
          <cell r="A4194">
            <v>42704</v>
          </cell>
          <cell r="B4194" t="str">
            <v xml:space="preserve">TAMPAO COMPLETO PARA TIL, EM PVC, OCRE, DN 150 MM, PARA REDE COLETORA DE ESGOTO                                                                                                                                                                                                                                                                                                                                                                                                                           </v>
          </cell>
          <cell r="C4194" t="str">
            <v xml:space="preserve">UN    </v>
          </cell>
          <cell r="D4194">
            <v>187.52</v>
          </cell>
        </row>
        <row r="4195">
          <cell r="A4195">
            <v>42705</v>
          </cell>
          <cell r="B4195" t="str">
            <v xml:space="preserve">TAMPAO COMPLETO PARA TIL, EM PVC, OCRE, DN 200 MM, PARA REDE COLETORA DE ESGOTO                                                                                                                                                                                                                                                                                                                                                                                                                           </v>
          </cell>
          <cell r="C4195" t="str">
            <v xml:space="preserve">UN    </v>
          </cell>
          <cell r="D4195">
            <v>239.25</v>
          </cell>
        </row>
        <row r="4196">
          <cell r="A4196">
            <v>42706</v>
          </cell>
          <cell r="B4196" t="str">
            <v xml:space="preserve">TAMPAO COMPLETO PARA TIL, EM PVC, OCRE, DN 250 MM, PARA REDE COLETORA DE ESGOTO                                                                                                                                                                                                                                                                                                                                                                                                                           </v>
          </cell>
          <cell r="C4196" t="str">
            <v xml:space="preserve">UN    </v>
          </cell>
          <cell r="D4196">
            <v>296.31</v>
          </cell>
        </row>
        <row r="4197">
          <cell r="A4197">
            <v>11289</v>
          </cell>
          <cell r="B4197" t="str">
            <v xml:space="preserve">TAMPAO FOFO ARTICULADO P/ REGISTRO, CLASSE A15 CARGA MAX 1,5 T, *200 X 200* MM                                                                                                                                                                                                                                                                                                                                                                                                                            </v>
          </cell>
          <cell r="C4197" t="str">
            <v xml:space="preserve">UN    </v>
          </cell>
          <cell r="D4197">
            <v>86.82</v>
          </cell>
        </row>
        <row r="4198">
          <cell r="A4198">
            <v>11241</v>
          </cell>
          <cell r="B4198" t="str">
            <v xml:space="preserve">TAMPAO FOFO ARTICULADO P/ REGISTRO, CLASSE A15 CARGA MAXIMA 1,5 T, *400 X 400* MM                                                                                                                                                                                                                                                                                                                                                                                                                         </v>
          </cell>
          <cell r="C4198" t="str">
            <v xml:space="preserve">UN    </v>
          </cell>
          <cell r="D4198">
            <v>217.05</v>
          </cell>
        </row>
        <row r="4199">
          <cell r="A4199">
            <v>11301</v>
          </cell>
          <cell r="B4199" t="str">
            <v xml:space="preserve">TAMPAO FOFO ARTICULADO, CLASSE B125 CARGA MAX 12,5 T, REDONDO, TAMPA 600 MM (COM INSCRICAO EM RELEVO DO TIPO DE REDE)                                                                                                                                                                                                                                                                                                                                                                                     </v>
          </cell>
          <cell r="C4199" t="str">
            <v xml:space="preserve">UN    </v>
          </cell>
          <cell r="D4199">
            <v>550.38</v>
          </cell>
        </row>
        <row r="4200">
          <cell r="A4200">
            <v>21090</v>
          </cell>
          <cell r="B4200" t="str">
            <v xml:space="preserve">TAMPAO FOFO ARTICULADO, CLASSE D400 CARGA MAX 40 T, REDONDO, TAMPA 600 MM (COM INSCRICAO EM RELEVO DO TIPO DE REDE)                                                                                                                                                                                                                                                                                                                                                                                       </v>
          </cell>
          <cell r="C4200" t="str">
            <v xml:space="preserve">UN    </v>
          </cell>
          <cell r="D4200">
            <v>674.41</v>
          </cell>
        </row>
        <row r="4201">
          <cell r="A4201">
            <v>11315</v>
          </cell>
          <cell r="B4201" t="str">
            <v xml:space="preserve">TAMPAO FOFO SIMPLES COM BASE, CLASSE A15 CARGA MAX 1,5 T, 300 X 300 MM (COM INSCRICAO EM RELEVO DO TIPO DE REDE)                                                                                                                                                                                                                                                                                                                                                                                          </v>
          </cell>
          <cell r="C4201" t="str">
            <v xml:space="preserve">UN    </v>
          </cell>
          <cell r="D4201">
            <v>131.78</v>
          </cell>
        </row>
        <row r="4202">
          <cell r="A4202">
            <v>21071</v>
          </cell>
          <cell r="B4202" t="str">
            <v xml:space="preserve">TAMPAO FOFO SIMPLES COM BASE, CLASSE A15 CARGA MAX 1,5 T, 400 X 400 MM (COM INSCRICAO EM RELEVO DO TIPO DE REDE)                                                                                                                                                                                                                                                                                                                                                                                          </v>
          </cell>
          <cell r="C4202" t="str">
            <v xml:space="preserve">UN    </v>
          </cell>
          <cell r="D4202">
            <v>201.55</v>
          </cell>
        </row>
        <row r="4203">
          <cell r="A4203">
            <v>14112</v>
          </cell>
          <cell r="B4203" t="str">
            <v xml:space="preserve">TAMPAO FOFO SIMPLES COM BASE, CLASSE A15 CARGA MAX 1,5 T, 400 X 600 MM (COM INSCRICAO EM RELEVO DO TIPO DE REDE)                                                                                                                                                                                                                                                                                                                                                                                          </v>
          </cell>
          <cell r="C4203" t="str">
            <v xml:space="preserve">UN    </v>
          </cell>
          <cell r="D4203">
            <v>281.39</v>
          </cell>
        </row>
        <row r="4204">
          <cell r="A4204">
            <v>11316</v>
          </cell>
          <cell r="B4204" t="str">
            <v xml:space="preserve">TAMPAO FOFO SIMPLES COM BASE, CLASSE B125 CARGA MAX 12,5 T, REDONDO, TAMPA 500 MM (COM INSCRICAO EM RELEVO DO TIPO DE REDE)                                                                                                                                                                                                                                                                                                                                                                               </v>
          </cell>
          <cell r="C4204" t="str">
            <v xml:space="preserve">UN    </v>
          </cell>
          <cell r="D4204">
            <v>434.1</v>
          </cell>
        </row>
        <row r="4205">
          <cell r="A4205">
            <v>6243</v>
          </cell>
          <cell r="B4205" t="str">
            <v xml:space="preserve">TAMPAO FOFO SIMPLES COM BASE, CLASSE B125 CARGA MAX 12,5 T, REDONDO, TAMPA 600 MM (COM INSCRICAO EM RELEVO DO TIPO DE REDE)                                                                                                                                                                                                                                                                                                                                                                               </v>
          </cell>
          <cell r="C4205" t="str">
            <v xml:space="preserve">UN    </v>
          </cell>
          <cell r="D4205">
            <v>500</v>
          </cell>
        </row>
        <row r="4206">
          <cell r="A4206">
            <v>6240</v>
          </cell>
          <cell r="B4206" t="str">
            <v xml:space="preserve">TAMPAO FOFO SIMPLES COM BASE, CLASSE D400 CARGA MAX 40 T, REDONDO, TAMPA 600 MM, REDE PLUVIAL/ESGOTO (COM INSCRICAO EM RELEVO DO TIPO DE REDE)                                                                                                                                                                                                                                                                                                                                                            </v>
          </cell>
          <cell r="C4206" t="str">
            <v xml:space="preserve">UN    </v>
          </cell>
          <cell r="D4206">
            <v>662.01</v>
          </cell>
        </row>
        <row r="4207">
          <cell r="A4207">
            <v>11296</v>
          </cell>
          <cell r="B4207" t="str">
            <v xml:space="preserve">TAMPAO FOFO SIMPLES COM BASE, CLASSE D400 CARGA MAX 40 T, REDONDO, TAMPA 900 MM (COM INSCRICAO EM RELEVO DO TIPO DE REDE)                                                                                                                                                                                                                                                                                                                                                                                 </v>
          </cell>
          <cell r="C4207" t="str">
            <v xml:space="preserve">UN    </v>
          </cell>
          <cell r="D4207">
            <v>2109.3000000000002</v>
          </cell>
        </row>
        <row r="4208">
          <cell r="A4208">
            <v>11299</v>
          </cell>
          <cell r="B4208" t="str">
            <v xml:space="preserve">TAMPAO FOFO SIMPLES, CLASSE A15 CARGA MAX 1,5 T, 550 X 1100 MM (COM INSCRICAO EM RELEVO DO TIPO DE REDE)                                                                                                                                                                                                                                                                                                                                                                                                  </v>
          </cell>
          <cell r="C4208" t="str">
            <v xml:space="preserve">UN    </v>
          </cell>
          <cell r="D4208">
            <v>713.95</v>
          </cell>
        </row>
        <row r="4209">
          <cell r="A4209">
            <v>11688</v>
          </cell>
          <cell r="B4209" t="str">
            <v xml:space="preserve">TANQUE ACO INOXIDAVEL (ACO 304) COM ESFREGADOR E VALVULA, DE *50 X 40 X 22* CM                                                                                                                                                                                                                                                                                                                                                                                                                            </v>
          </cell>
          <cell r="C4209" t="str">
            <v xml:space="preserve">UN    </v>
          </cell>
          <cell r="D4209">
            <v>551.63</v>
          </cell>
        </row>
        <row r="4210">
          <cell r="A4210">
            <v>37736</v>
          </cell>
          <cell r="B4210" t="str">
            <v xml:space="preserve">TANQUE DE ACO CARBONO NAO REVESTIDO, PARA TRANSPORTE DE AGUA COM CAPACIDADE DE 10 M3, COM BOMBA CENTRIFUGA POR TOMADA DE FORCA, VAZAO MAXIMA *75* M3/H (INCLUI MONTAGEM, NAO INCLUI CAMINHAO)                                                                                                                                                                                                                                                                                                             </v>
          </cell>
          <cell r="C4210" t="str">
            <v xml:space="preserve">UN    </v>
          </cell>
          <cell r="D4210">
            <v>88450</v>
          </cell>
        </row>
        <row r="4211">
          <cell r="A4211">
            <v>37739</v>
          </cell>
          <cell r="B4211" t="str">
            <v xml:space="preserve">TANQUE DE ACO PARA TRANSPORTE DE AGUA COM CAPACIDADE DE 14 M3 (INCLUI MONTAGEM, NAO INCLUI CAMINHAO)                                                                                                                                                                                                                                                                                                                                                                                                      </v>
          </cell>
          <cell r="C4211" t="str">
            <v xml:space="preserve">UN    </v>
          </cell>
          <cell r="D4211">
            <v>108861.53</v>
          </cell>
        </row>
        <row r="4212">
          <cell r="A4212">
            <v>37740</v>
          </cell>
          <cell r="B4212" t="str">
            <v xml:space="preserve">TANQUE DE ACO PARA TRANSPORTE DE AGUA COM CAPACIDADE DE 4 M3 (INCLUI MONTAGEM, NAO INCLUI CAMINHAO)                                                                                                                                                                                                                                                                                                                                                                                                       </v>
          </cell>
          <cell r="C4212" t="str">
            <v xml:space="preserve">UN    </v>
          </cell>
          <cell r="D4212">
            <v>62122.07</v>
          </cell>
        </row>
        <row r="4213">
          <cell r="A4213">
            <v>37738</v>
          </cell>
          <cell r="B4213" t="str">
            <v xml:space="preserve">TANQUE DE ACO PARA TRANSPORTE DE AGUA COM CAPACIDADE DE 6 M3 (INCLUI MONTAGEM, NAO INCLUI CAMINHAO)                                                                                                                                                                                                                                                                                                                                                                                                       </v>
          </cell>
          <cell r="C4213" t="str">
            <v xml:space="preserve">UN    </v>
          </cell>
          <cell r="D4213">
            <v>73806.94</v>
          </cell>
        </row>
        <row r="4214">
          <cell r="A4214">
            <v>37737</v>
          </cell>
          <cell r="B4214" t="str">
            <v xml:space="preserve">TANQUE DE ACO PARA TRANSPORTE DE AGUA COM CAPACIDADE DE 8 M3 (INCLUI MONTAGEM, NAO INCLUI CAMINHAO)                                                                                                                                                                                                                                                                                                                                                                                                       </v>
          </cell>
          <cell r="C4214" t="str">
            <v xml:space="preserve">UN    </v>
          </cell>
          <cell r="D4214">
            <v>58720.15</v>
          </cell>
        </row>
        <row r="4215">
          <cell r="A4215">
            <v>25014</v>
          </cell>
          <cell r="B4215" t="str">
            <v xml:space="preserve">TANQUE DE ASFALTO ESTACIONARIO COM MACARICO, CAPACIDADE 20.000 L                                                                                                                                                                                                                                                                                                                                                                                                                                          </v>
          </cell>
          <cell r="C4215" t="str">
            <v xml:space="preserve">UN    </v>
          </cell>
          <cell r="D4215">
            <v>122986.91</v>
          </cell>
        </row>
        <row r="4216">
          <cell r="A4216">
            <v>25013</v>
          </cell>
          <cell r="B4216" t="str">
            <v xml:space="preserve">TANQUE DE ASFALTO ESTACIONARIO COM SERPENTINA, CAPACIDADE 20.000 L                                                                                                                                                                                                                                                                                                                                                                                                                                        </v>
          </cell>
          <cell r="C4216" t="str">
            <v xml:space="preserve">UN    </v>
          </cell>
          <cell r="D4216">
            <v>128903.3</v>
          </cell>
        </row>
        <row r="4217">
          <cell r="A4217">
            <v>14405</v>
          </cell>
          <cell r="B4217" t="str">
            <v xml:space="preserve">TANQUE DE ASFALTO ESTACIONARIO COM SERPENTINA, CAPACIDADE 30.000 L                                                                                                                                                                                                                                                                                                                                                                                                                                        </v>
          </cell>
          <cell r="C4217" t="str">
            <v xml:space="preserve">UN    </v>
          </cell>
          <cell r="D4217">
            <v>151311.60999999999</v>
          </cell>
        </row>
        <row r="4218">
          <cell r="A4218">
            <v>20271</v>
          </cell>
          <cell r="B4218" t="str">
            <v xml:space="preserve">TANQUE DE LOUCA BRANCA, COM COLUNA, *30* L                                                                                                                                                                                                                                                                                                                                                                                                                                                                </v>
          </cell>
          <cell r="C4218" t="str">
            <v xml:space="preserve">UN    </v>
          </cell>
          <cell r="D4218">
            <v>517.67999999999995</v>
          </cell>
        </row>
        <row r="4219">
          <cell r="A4219">
            <v>10423</v>
          </cell>
          <cell r="B4219" t="str">
            <v xml:space="preserve">TANQUE DE LOUCA BRANCA, SUSPENSO, *20* L                                                                                                                                                                                                                                                                                                                                                                                                                                                                  </v>
          </cell>
          <cell r="C4219" t="str">
            <v xml:space="preserve">UN    </v>
          </cell>
          <cell r="D4219">
            <v>380.09</v>
          </cell>
        </row>
        <row r="4220">
          <cell r="A4220">
            <v>36790</v>
          </cell>
          <cell r="B4220" t="str">
            <v xml:space="preserve">TANQUE DUPLO EM MARMORE SINTETICO COM CUBA LISA E ESFREGADOR, *110 X 60* CM                                                                                                                                                                                                                                                                                                                                                                                                                               </v>
          </cell>
          <cell r="C4220" t="str">
            <v xml:space="preserve">UN    </v>
          </cell>
          <cell r="D4220">
            <v>310.08</v>
          </cell>
        </row>
        <row r="4221">
          <cell r="A4221">
            <v>37589</v>
          </cell>
          <cell r="B4221" t="str">
            <v xml:space="preserve">TANQUE SIMPLES EM MARMORE SINTETICO COM COLUNA, CAPACIDADE *22* L, *60 X 46* CM                                                                                                                                                                                                                                                                                                                                                                                                                           </v>
          </cell>
          <cell r="C4221" t="str">
            <v xml:space="preserve">UN    </v>
          </cell>
          <cell r="D4221">
            <v>379.93</v>
          </cell>
        </row>
        <row r="4222">
          <cell r="A4222">
            <v>11690</v>
          </cell>
          <cell r="B4222" t="str">
            <v xml:space="preserve">TANQUE SIMPLES EM MARMORE SINTETICO DE FIXAR NA PAREDE, CAPACIDADE *22* L, *60 X 46* CM                                                                                                                                                                                                                                                                                                                                                                                                                   </v>
          </cell>
          <cell r="C4222" t="str">
            <v xml:space="preserve">UN    </v>
          </cell>
          <cell r="D4222">
            <v>201.83</v>
          </cell>
        </row>
        <row r="4223">
          <cell r="A4223">
            <v>20234</v>
          </cell>
          <cell r="B4223" t="str">
            <v xml:space="preserve">TANQUE SIMPLES EM MARMORE SINTETICO SUSPENSO, CAPACIDADE *38* L, *60 X 60* CM                                                                                                                                                                                                                                                                                                                                                                                                                             </v>
          </cell>
          <cell r="C4223" t="str">
            <v xml:space="preserve">UN    </v>
          </cell>
          <cell r="D4223">
            <v>255.42</v>
          </cell>
        </row>
        <row r="4224">
          <cell r="A4224">
            <v>4763</v>
          </cell>
          <cell r="B4224" t="str">
            <v xml:space="preserve">TAQUEADOR OU TAQUEIRO (HORISTA)                                                                                                                                                                                                                                                                                                                                                                                                                                                                           </v>
          </cell>
          <cell r="C4224" t="str">
            <v xml:space="preserve">H     </v>
          </cell>
          <cell r="D4224">
            <v>17.22</v>
          </cell>
        </row>
        <row r="4225">
          <cell r="A4225">
            <v>41070</v>
          </cell>
          <cell r="B4225" t="str">
            <v xml:space="preserve">TAQUEADOR OU TAQUEIRO (MENSALISTA)                                                                                                                                                                                                                                                                                                                                                                                                                                                                        </v>
          </cell>
          <cell r="C4225" t="str">
            <v xml:space="preserve">MES   </v>
          </cell>
          <cell r="D4225">
            <v>3042.26</v>
          </cell>
        </row>
        <row r="4226">
          <cell r="A4226">
            <v>44480</v>
          </cell>
          <cell r="B4226" t="str">
            <v xml:space="preserve">TARIFA "A" ENTRE  0 E 20M3 FORNECIMENTO  D'AGUA                                                                                                                                                                                                                                                                                                                                                                                                                                                           </v>
          </cell>
          <cell r="C4226" t="str">
            <v xml:space="preserve">M3    </v>
          </cell>
          <cell r="D4226">
            <v>17.59</v>
          </cell>
        </row>
        <row r="4227">
          <cell r="A4227">
            <v>11457</v>
          </cell>
          <cell r="B4227" t="str">
            <v xml:space="preserve">TARJETA LIVRE / OCUPADO PARA PORTA DE BANHEIRO, CORPO EM ZAMAC E ESPELHO EM LATAO                                                                                                                                                                                                                                                                                                                                                                                                                         </v>
          </cell>
          <cell r="C4227" t="str">
            <v xml:space="preserve">UN    </v>
          </cell>
          <cell r="D4227">
            <v>51.56</v>
          </cell>
        </row>
        <row r="4228">
          <cell r="A4228">
            <v>44073</v>
          </cell>
          <cell r="B4228" t="str">
            <v xml:space="preserve">TARUGO DELIMITADOR DE PROFUNDIDADE EM ESPUMA DE POLIETILENO DE BAIXA DENSIDADE 10 MM, CINZA                                                                                                                                                                                                                                                                                                                                                                                                               </v>
          </cell>
          <cell r="C4228" t="str">
            <v xml:space="preserve">M     </v>
          </cell>
          <cell r="D4228">
            <v>0.55000000000000004</v>
          </cell>
        </row>
        <row r="4229">
          <cell r="A4229">
            <v>21121</v>
          </cell>
          <cell r="B4229" t="str">
            <v xml:space="preserve">TE CPVC, SOLDAVEL, 90 GRAUS, 15 MM, PARA AGUA QUENTE PREDIAL                                                                                                                                                                                                                                                                                                                                                                                                                                              </v>
          </cell>
          <cell r="C4229" t="str">
            <v xml:space="preserve">UN    </v>
          </cell>
          <cell r="D4229">
            <v>3.39</v>
          </cell>
        </row>
        <row r="4230">
          <cell r="A4230">
            <v>38010</v>
          </cell>
          <cell r="B4230" t="str">
            <v xml:space="preserve">TE CPVC, SOLDAVEL, 90 GRAUS, 22 MM, PARA AGUA QUENTE PREDIAL                                                                                                                                                                                                                                                                                                                                                                                                                                              </v>
          </cell>
          <cell r="C4230" t="str">
            <v xml:space="preserve">UN    </v>
          </cell>
          <cell r="D4230">
            <v>5.54</v>
          </cell>
        </row>
        <row r="4231">
          <cell r="A4231">
            <v>38011</v>
          </cell>
          <cell r="B4231" t="str">
            <v xml:space="preserve">TE CPVC, SOLDAVEL, 90 GRAUS, 28 MM, PARA AGUA QUENTE PREDIAL                                                                                                                                                                                                                                                                                                                                                                                                                                              </v>
          </cell>
          <cell r="C4231" t="str">
            <v xml:space="preserve">UN    </v>
          </cell>
          <cell r="D4231">
            <v>10.23</v>
          </cell>
        </row>
        <row r="4232">
          <cell r="A4232">
            <v>38012</v>
          </cell>
          <cell r="B4232" t="str">
            <v xml:space="preserve">TE CPVC, SOLDAVEL, 90 GRAUS, 35 MM, PARA AGUA QUENTE PREDIAL                                                                                                                                                                                                                                                                                                                                                                                                                                              </v>
          </cell>
          <cell r="C4232" t="str">
            <v xml:space="preserve">UN    </v>
          </cell>
          <cell r="D4232">
            <v>34.96</v>
          </cell>
        </row>
        <row r="4233">
          <cell r="A4233">
            <v>38013</v>
          </cell>
          <cell r="B4233" t="str">
            <v xml:space="preserve">TE CPVC, SOLDAVEL, 90 GRAUS, 42 MM, PARA AGUA QUENTE PREDIAL                                                                                                                                                                                                                                                                                                                                                                                                                                              </v>
          </cell>
          <cell r="C4233" t="str">
            <v xml:space="preserve">UN    </v>
          </cell>
          <cell r="D4233">
            <v>45.38</v>
          </cell>
        </row>
        <row r="4234">
          <cell r="A4234">
            <v>38014</v>
          </cell>
          <cell r="B4234" t="str">
            <v xml:space="preserve">TE CPVC, SOLDAVEL, 90 GRAUS, 54 MM, PARA AGUA QUENTE PREDIAL                                                                                                                                                                                                                                                                                                                                                                                                                                              </v>
          </cell>
          <cell r="C4234" t="str">
            <v xml:space="preserve">UN    </v>
          </cell>
          <cell r="D4234">
            <v>73.86</v>
          </cell>
        </row>
        <row r="4235">
          <cell r="A4235">
            <v>38015</v>
          </cell>
          <cell r="B4235" t="str">
            <v xml:space="preserve">TE CPVC, SOLDAVEL, 90 GRAUS, 73 MM, PARA AGUA QUENTE PREDIAL                                                                                                                                                                                                                                                                                                                                                                                                                                              </v>
          </cell>
          <cell r="C4235" t="str">
            <v xml:space="preserve">UN    </v>
          </cell>
          <cell r="D4235">
            <v>178.34</v>
          </cell>
        </row>
        <row r="4236">
          <cell r="A4236">
            <v>38016</v>
          </cell>
          <cell r="B4236" t="str">
            <v xml:space="preserve">TE CPVC, SOLDAVEL, 90 GRAUS, 89 MM, PARA AGUA QUENTE PREDIAL                                                                                                                                                                                                                                                                                                                                                                                                                                              </v>
          </cell>
          <cell r="C4236" t="str">
            <v xml:space="preserve">UN    </v>
          </cell>
          <cell r="D4236">
            <v>217</v>
          </cell>
        </row>
        <row r="4237">
          <cell r="A4237">
            <v>12741</v>
          </cell>
          <cell r="B4237" t="str">
            <v xml:space="preserve">TE DE COBRE (REF 611) SEM ANEL DE SOLDA, BOLSA X BOLSA X BOLSA, 104 MM                                                                                                                                                                                                                                                                                                                                                                                                                                    </v>
          </cell>
          <cell r="C4237" t="str">
            <v xml:space="preserve">UN    </v>
          </cell>
          <cell r="D4237">
            <v>1610.74</v>
          </cell>
        </row>
        <row r="4238">
          <cell r="A4238">
            <v>12733</v>
          </cell>
          <cell r="B4238" t="str">
            <v xml:space="preserve">TE DE COBRE (REF 611) SEM ANEL DE SOLDA, BOLSA X BOLSA X BOLSA, 15 MM                                                                                                                                                                                                                                                                                                                                                                                                                                     </v>
          </cell>
          <cell r="C4238" t="str">
            <v xml:space="preserve">UN    </v>
          </cell>
          <cell r="D4238">
            <v>8.1</v>
          </cell>
        </row>
        <row r="4239">
          <cell r="A4239">
            <v>12734</v>
          </cell>
          <cell r="B4239" t="str">
            <v xml:space="preserve">TE DE COBRE (REF 611) SEM ANEL DE SOLDA, BOLSA X BOLSA X BOLSA, 22 MM                                                                                                                                                                                                                                                                                                                                                                                                                                     </v>
          </cell>
          <cell r="C4239" t="str">
            <v xml:space="preserve">UN    </v>
          </cell>
          <cell r="D4239">
            <v>17.27</v>
          </cell>
        </row>
        <row r="4240">
          <cell r="A4240">
            <v>12735</v>
          </cell>
          <cell r="B4240" t="str">
            <v xml:space="preserve">TE DE COBRE (REF 611) SEM ANEL DE SOLDA, BOLSA X BOLSA X BOLSA, 28 MM                                                                                                                                                                                                                                                                                                                                                                                                                                     </v>
          </cell>
          <cell r="C4240" t="str">
            <v xml:space="preserve">UN    </v>
          </cell>
          <cell r="D4240">
            <v>28.42</v>
          </cell>
        </row>
        <row r="4241">
          <cell r="A4241">
            <v>12736</v>
          </cell>
          <cell r="B4241" t="str">
            <v xml:space="preserve">TE DE COBRE (REF 611) SEM ANEL DE SOLDA, BOLSA X BOLSA X BOLSA, 35 MM                                                                                                                                                                                                                                                                                                                                                                                                                                     </v>
          </cell>
          <cell r="C4241" t="str">
            <v xml:space="preserve">UN    </v>
          </cell>
          <cell r="D4241">
            <v>64.959999999999994</v>
          </cell>
        </row>
        <row r="4242">
          <cell r="A4242">
            <v>12737</v>
          </cell>
          <cell r="B4242" t="str">
            <v xml:space="preserve">TE DE COBRE (REF 611) SEM ANEL DE SOLDA, BOLSA X BOLSA X BOLSA, 42 MM                                                                                                                                                                                                                                                                                                                                                                                                                                     </v>
          </cell>
          <cell r="C4242" t="str">
            <v xml:space="preserve">UN    </v>
          </cell>
          <cell r="D4242">
            <v>83.69</v>
          </cell>
        </row>
        <row r="4243">
          <cell r="A4243">
            <v>12738</v>
          </cell>
          <cell r="B4243" t="str">
            <v xml:space="preserve">TE DE COBRE (REF 611) SEM ANEL DE SOLDA, BOLSA X BOLSA X BOLSA, 54 MM                                                                                                                                                                                                                                                                                                                                                                                                                                     </v>
          </cell>
          <cell r="C4243" t="str">
            <v xml:space="preserve">UN    </v>
          </cell>
          <cell r="D4243">
            <v>165.41</v>
          </cell>
        </row>
        <row r="4244">
          <cell r="A4244">
            <v>12739</v>
          </cell>
          <cell r="B4244" t="str">
            <v xml:space="preserve">TE DE COBRE (REF 611) SEM ANEL DE SOLDA, BOLSA X BOLSA X BOLSA, 66 MM                                                                                                                                                                                                                                                                                                                                                                                                                                     </v>
          </cell>
          <cell r="C4244" t="str">
            <v xml:space="preserve">UN    </v>
          </cell>
          <cell r="D4244">
            <v>470.86</v>
          </cell>
        </row>
        <row r="4245">
          <cell r="A4245">
            <v>12740</v>
          </cell>
          <cell r="B4245" t="str">
            <v xml:space="preserve">TE DE COBRE (REF 611) SEM ANEL DE SOLDA, BOLSA X BOLSA X BOLSA, 79 MM                                                                                                                                                                                                                                                                                                                                                                                                                                     </v>
          </cell>
          <cell r="C4245" t="str">
            <v xml:space="preserve">UN    </v>
          </cell>
          <cell r="D4245">
            <v>736.69</v>
          </cell>
        </row>
        <row r="4246">
          <cell r="A4246">
            <v>6297</v>
          </cell>
          <cell r="B4246" t="str">
            <v xml:space="preserve">TE DE FERRO GALVANIZADO, DE 1 1/2"                                                                                                                                                                                                                                                                                                                                                                                                                                                                        </v>
          </cell>
          <cell r="C4246" t="str">
            <v xml:space="preserve">UN    </v>
          </cell>
          <cell r="D4246">
            <v>30.43</v>
          </cell>
        </row>
        <row r="4247">
          <cell r="A4247">
            <v>6296</v>
          </cell>
          <cell r="B4247" t="str">
            <v xml:space="preserve">TE DE FERRO GALVANIZADO, DE 1 1/4"                                                                                                                                                                                                                                                                                                                                                                                                                                                                        </v>
          </cell>
          <cell r="C4247" t="str">
            <v xml:space="preserve">UN    </v>
          </cell>
          <cell r="D4247">
            <v>24.02</v>
          </cell>
        </row>
        <row r="4248">
          <cell r="A4248">
            <v>6294</v>
          </cell>
          <cell r="B4248" t="str">
            <v xml:space="preserve">TE DE FERRO GALVANIZADO, DE 1/2"                                                                                                                                                                                                                                                                                                                                                                                                                                                                          </v>
          </cell>
          <cell r="C4248" t="str">
            <v xml:space="preserve">UN    </v>
          </cell>
          <cell r="D4248">
            <v>6.85</v>
          </cell>
        </row>
        <row r="4249">
          <cell r="A4249">
            <v>6323</v>
          </cell>
          <cell r="B4249" t="str">
            <v xml:space="preserve">TE DE FERRO GALVANIZADO, DE 1"                                                                                                                                                                                                                                                                                                                                                                                                                                                                            </v>
          </cell>
          <cell r="C4249" t="str">
            <v xml:space="preserve">UN    </v>
          </cell>
          <cell r="D4249">
            <v>15.69</v>
          </cell>
        </row>
        <row r="4250">
          <cell r="A4250">
            <v>6299</v>
          </cell>
          <cell r="B4250" t="str">
            <v xml:space="preserve">TE DE FERRO GALVANIZADO, DE 2 1/2"                                                                                                                                                                                                                                                                                                                                                                                                                                                                        </v>
          </cell>
          <cell r="C4250" t="str">
            <v xml:space="preserve">UN    </v>
          </cell>
          <cell r="D4250">
            <v>91.52</v>
          </cell>
        </row>
        <row r="4251">
          <cell r="A4251">
            <v>6298</v>
          </cell>
          <cell r="B4251" t="str">
            <v xml:space="preserve">TE DE FERRO GALVANIZADO, DE 2"                                                                                                                                                                                                                                                                                                                                                                                                                                                                            </v>
          </cell>
          <cell r="C4251" t="str">
            <v xml:space="preserve">UN    </v>
          </cell>
          <cell r="D4251">
            <v>48.2</v>
          </cell>
        </row>
        <row r="4252">
          <cell r="A4252">
            <v>6295</v>
          </cell>
          <cell r="B4252" t="str">
            <v xml:space="preserve">TE DE FERRO GALVANIZADO, DE 3/4"                                                                                                                                                                                                                                                                                                                                                                                                                                                                          </v>
          </cell>
          <cell r="C4252" t="str">
            <v xml:space="preserve">UN    </v>
          </cell>
          <cell r="D4252">
            <v>9.75</v>
          </cell>
        </row>
        <row r="4253">
          <cell r="A4253">
            <v>6322</v>
          </cell>
          <cell r="B4253" t="str">
            <v xml:space="preserve">TE DE FERRO GALVANIZADO, DE 3"                                                                                                                                                                                                                                                                                                                                                                                                                                                                            </v>
          </cell>
          <cell r="C4253" t="str">
            <v xml:space="preserve">UN    </v>
          </cell>
          <cell r="D4253">
            <v>122.58</v>
          </cell>
        </row>
        <row r="4254">
          <cell r="A4254">
            <v>6300</v>
          </cell>
          <cell r="B4254" t="str">
            <v xml:space="preserve">TE DE FERRO GALVANIZADO, DE 4"                                                                                                                                                                                                                                                                                                                                                                                                                                                                            </v>
          </cell>
          <cell r="C4254" t="str">
            <v xml:space="preserve">UN    </v>
          </cell>
          <cell r="D4254">
            <v>225.99</v>
          </cell>
        </row>
        <row r="4255">
          <cell r="A4255">
            <v>6321</v>
          </cell>
          <cell r="B4255" t="str">
            <v xml:space="preserve">TE DE FERRO GALVANIZADO, DE 5"                                                                                                                                                                                                                                                                                                                                                                                                                                                                            </v>
          </cell>
          <cell r="C4255" t="str">
            <v xml:space="preserve">UN    </v>
          </cell>
          <cell r="D4255">
            <v>322.81</v>
          </cell>
        </row>
        <row r="4256">
          <cell r="A4256">
            <v>6301</v>
          </cell>
          <cell r="B4256" t="str">
            <v xml:space="preserve">TE DE FERRO GALVANIZADO, DE 6"                                                                                                                                                                                                                                                                                                                                                                                                                                                                            </v>
          </cell>
          <cell r="C4256" t="str">
            <v xml:space="preserve">UN    </v>
          </cell>
          <cell r="D4256">
            <v>756.64</v>
          </cell>
        </row>
        <row r="4257">
          <cell r="A4257">
            <v>7105</v>
          </cell>
          <cell r="B4257" t="str">
            <v xml:space="preserve">TE DE INSPECAO, PVC,  100 X 75 MM, SERIE NORMAL PARA ESGOTO PREDIAL                                                                                                                                                                                                                                                                                                                                                                                                                                       </v>
          </cell>
          <cell r="C4257" t="str">
            <v xml:space="preserve">UN    </v>
          </cell>
          <cell r="D4257">
            <v>59.2</v>
          </cell>
        </row>
        <row r="4258">
          <cell r="A4258">
            <v>20183</v>
          </cell>
          <cell r="B4258" t="str">
            <v xml:space="preserve">TE DE INSPECAO, PVC, SERIE R, 100 X 75 MM, PARA ESGOTO OU AGUAS PLUVIAIS PREDIAIS                                                                                                                                                                                                                                                                                                                                                                                                                         </v>
          </cell>
          <cell r="C4258" t="str">
            <v xml:space="preserve">UN    </v>
          </cell>
          <cell r="D4258">
            <v>77.94</v>
          </cell>
        </row>
        <row r="4259">
          <cell r="A4259">
            <v>38448</v>
          </cell>
          <cell r="B4259" t="str">
            <v xml:space="preserve">TE DE INSPECAO, PVC, SERIE R, 150 X 100 MM, PARA ESGOTO OU AGUAS PLUVIAIS PREDIAIS                                                                                                                                                                                                                                                                                                                                                                                                                        </v>
          </cell>
          <cell r="C4259" t="str">
            <v xml:space="preserve">UN    </v>
          </cell>
          <cell r="D4259">
            <v>366.2</v>
          </cell>
        </row>
        <row r="4260">
          <cell r="A4260">
            <v>20182</v>
          </cell>
          <cell r="B4260" t="str">
            <v xml:space="preserve">TE DE INSPECAO, PVC, SERIE R, 75 X 75 MM, PARA ESGOTO OU AGUAS PLUVIAIS PREDIAIS                                                                                                                                                                                                                                                                                                                                                                                                                          </v>
          </cell>
          <cell r="C4260" t="str">
            <v xml:space="preserve">UN    </v>
          </cell>
          <cell r="D4260">
            <v>44.49</v>
          </cell>
        </row>
        <row r="4261">
          <cell r="A4261">
            <v>7119</v>
          </cell>
          <cell r="B4261" t="str">
            <v xml:space="preserve">TE DE REDUCAO COM ROSCA, PVC, 90 GRAUS, 1 X 3/4", PARA AGUA FRIA PREDIAL                                                                                                                                                                                                                                                                                                                                                                                                                                  </v>
          </cell>
          <cell r="C4261" t="str">
            <v xml:space="preserve">UN    </v>
          </cell>
          <cell r="D4261">
            <v>12.74</v>
          </cell>
        </row>
        <row r="4262">
          <cell r="A4262">
            <v>7120</v>
          </cell>
          <cell r="B4262" t="str">
            <v xml:space="preserve">TE DE REDUCAO COM ROSCA, PVC, 90 GRAUS, 3/4 X 1/2", PARA AGUA FRIA PREDIAL                                                                                                                                                                                                                                                                                                                                                                                                                                </v>
          </cell>
          <cell r="C4262" t="str">
            <v xml:space="preserve">UN    </v>
          </cell>
          <cell r="D4262">
            <v>8.74</v>
          </cell>
        </row>
        <row r="4263">
          <cell r="A4263">
            <v>6319</v>
          </cell>
          <cell r="B4263" t="str">
            <v xml:space="preserve">TE DE REDUCAO DE FERRO GALVANIZADO, COM ROSCA BSP, DE 1 1/2" X 1"                                                                                                                                                                                                                                                                                                                                                                                                                                         </v>
          </cell>
          <cell r="C4263" t="str">
            <v xml:space="preserve">UN    </v>
          </cell>
          <cell r="D4263">
            <v>35.75</v>
          </cell>
        </row>
        <row r="4264">
          <cell r="A4264">
            <v>6304</v>
          </cell>
          <cell r="B4264" t="str">
            <v xml:space="preserve">TE DE REDUCAO DE FERRO GALVANIZADO, COM ROSCA BSP, DE 1 1/2" X 3/4"                                                                                                                                                                                                                                                                                                                                                                                                                                       </v>
          </cell>
          <cell r="C4264" t="str">
            <v xml:space="preserve">UN    </v>
          </cell>
          <cell r="D4264">
            <v>35.75</v>
          </cell>
        </row>
        <row r="4265">
          <cell r="A4265">
            <v>21116</v>
          </cell>
          <cell r="B4265" t="str">
            <v xml:space="preserve">TE DE REDUCAO DE FERRO GALVANIZADO, COM ROSCA BSP, DE 1 1/4" X 3/4"                                                                                                                                                                                                                                                                                                                                                                                                                                       </v>
          </cell>
          <cell r="C4265" t="str">
            <v xml:space="preserve">UN    </v>
          </cell>
          <cell r="D4265">
            <v>27.07</v>
          </cell>
        </row>
        <row r="4266">
          <cell r="A4266">
            <v>6320</v>
          </cell>
          <cell r="B4266" t="str">
            <v xml:space="preserve">TE DE REDUCAO DE FERRO GALVANIZADO, COM ROSCA BSP, DE 1" X 1/2"                                                                                                                                                                                                                                                                                                                                                                                                                                           </v>
          </cell>
          <cell r="C4266" t="str">
            <v xml:space="preserve">UN    </v>
          </cell>
          <cell r="D4266">
            <v>18.41</v>
          </cell>
        </row>
        <row r="4267">
          <cell r="A4267">
            <v>6303</v>
          </cell>
          <cell r="B4267" t="str">
            <v xml:space="preserve">TE DE REDUCAO DE FERRO GALVANIZADO, COM ROSCA BSP, DE 1" X 3/4"                                                                                                                                                                                                                                                                                                                                                                                                                                           </v>
          </cell>
          <cell r="C4267" t="str">
            <v xml:space="preserve">UN    </v>
          </cell>
          <cell r="D4267">
            <v>18.41</v>
          </cell>
        </row>
        <row r="4268">
          <cell r="A4268">
            <v>6308</v>
          </cell>
          <cell r="B4268" t="str">
            <v xml:space="preserve">TE DE REDUCAO DE FERRO GALVANIZADO, COM ROSCA BSP, DE 2 1/2" X 1 1/2"                                                                                                                                                                                                                                                                                                                                                                                                                                     </v>
          </cell>
          <cell r="C4268" t="str">
            <v xml:space="preserve">UN    </v>
          </cell>
          <cell r="D4268">
            <v>98.92</v>
          </cell>
        </row>
        <row r="4269">
          <cell r="A4269">
            <v>6317</v>
          </cell>
          <cell r="B4269" t="str">
            <v xml:space="preserve">TE DE REDUCAO DE FERRO GALVANIZADO, COM ROSCA BSP, DE 2 1/2" X 1 1/4"                                                                                                                                                                                                                                                                                                                                                                                                                                     </v>
          </cell>
          <cell r="C4269" t="str">
            <v xml:space="preserve">UN    </v>
          </cell>
          <cell r="D4269">
            <v>98.92</v>
          </cell>
        </row>
        <row r="4270">
          <cell r="A4270">
            <v>6307</v>
          </cell>
          <cell r="B4270" t="str">
            <v xml:space="preserve">TE DE REDUCAO DE FERRO GALVANIZADO, COM ROSCA BSP, DE 2 1/2" X 1"                                                                                                                                                                                                                                                                                                                                                                                                                                         </v>
          </cell>
          <cell r="C4270" t="str">
            <v xml:space="preserve">UN    </v>
          </cell>
          <cell r="D4270">
            <v>98.92</v>
          </cell>
        </row>
        <row r="4271">
          <cell r="A4271">
            <v>6309</v>
          </cell>
          <cell r="B4271" t="str">
            <v xml:space="preserve">TE DE REDUCAO DE FERRO GALVANIZADO, COM ROSCA BSP, DE 2 1/2" X 2"                                                                                                                                                                                                                                                                                                                                                                                                                                         </v>
          </cell>
          <cell r="C4271" t="str">
            <v xml:space="preserve">UN    </v>
          </cell>
          <cell r="D4271">
            <v>101.79</v>
          </cell>
        </row>
        <row r="4272">
          <cell r="A4272">
            <v>6318</v>
          </cell>
          <cell r="B4272" t="str">
            <v xml:space="preserve">TE DE REDUCAO DE FERRO GALVANIZADO, COM ROSCA BSP, DE 2" X 1 1/2"                                                                                                                                                                                                                                                                                                                                                                                                                                         </v>
          </cell>
          <cell r="C4272" t="str">
            <v xml:space="preserve">UN    </v>
          </cell>
          <cell r="D4272">
            <v>53.36</v>
          </cell>
        </row>
        <row r="4273">
          <cell r="A4273">
            <v>6306</v>
          </cell>
          <cell r="B4273" t="str">
            <v xml:space="preserve">TE DE REDUCAO DE FERRO GALVANIZADO, COM ROSCA BSP, DE 2" X 1 1/4"                                                                                                                                                                                                                                                                                                                                                                                                                                         </v>
          </cell>
          <cell r="C4273" t="str">
            <v xml:space="preserve">UN    </v>
          </cell>
          <cell r="D4273">
            <v>53.36</v>
          </cell>
        </row>
        <row r="4274">
          <cell r="A4274">
            <v>6305</v>
          </cell>
          <cell r="B4274" t="str">
            <v xml:space="preserve">TE DE REDUCAO DE FERRO GALVANIZADO, COM ROSCA BSP, DE 2" X 1"                                                                                                                                                                                                                                                                                                                                                                                                                                             </v>
          </cell>
          <cell r="C4274" t="str">
            <v xml:space="preserve">UN    </v>
          </cell>
          <cell r="D4274">
            <v>53.36</v>
          </cell>
        </row>
        <row r="4275">
          <cell r="A4275">
            <v>6302</v>
          </cell>
          <cell r="B4275" t="str">
            <v xml:space="preserve">TE DE REDUCAO DE FERRO GALVANIZADO, COM ROSCA BSP, DE 3/4" X 1/2"                                                                                                                                                                                                                                                                                                                                                                                                                                         </v>
          </cell>
          <cell r="C4275" t="str">
            <v xml:space="preserve">UN    </v>
          </cell>
          <cell r="D4275">
            <v>11.32</v>
          </cell>
        </row>
        <row r="4276">
          <cell r="A4276">
            <v>6312</v>
          </cell>
          <cell r="B4276" t="str">
            <v xml:space="preserve">TE DE REDUCAO DE FERRO GALVANIZADO, COM ROSCA BSP, DE 3" X 1 1/2"                                                                                                                                                                                                                                                                                                                                                                                                                                         </v>
          </cell>
          <cell r="C4276" t="str">
            <v xml:space="preserve">UN    </v>
          </cell>
          <cell r="D4276">
            <v>142.29</v>
          </cell>
        </row>
        <row r="4277">
          <cell r="A4277">
            <v>6311</v>
          </cell>
          <cell r="B4277" t="str">
            <v xml:space="preserve">TE DE REDUCAO DE FERRO GALVANIZADO, COM ROSCA BSP, DE 3" X 1 1/4"                                                                                                                                                                                                                                                                                                                                                                                                                                         </v>
          </cell>
          <cell r="C4277" t="str">
            <v xml:space="preserve">UN    </v>
          </cell>
          <cell r="D4277">
            <v>142.29</v>
          </cell>
        </row>
        <row r="4278">
          <cell r="A4278">
            <v>6310</v>
          </cell>
          <cell r="B4278" t="str">
            <v xml:space="preserve">TE DE REDUCAO DE FERRO GALVANIZADO, COM ROSCA BSP, DE 3" X 1"                                                                                                                                                                                                                                                                                                                                                                                                                                             </v>
          </cell>
          <cell r="C4278" t="str">
            <v xml:space="preserve">UN    </v>
          </cell>
          <cell r="D4278">
            <v>142.29</v>
          </cell>
        </row>
        <row r="4279">
          <cell r="A4279">
            <v>6314</v>
          </cell>
          <cell r="B4279" t="str">
            <v xml:space="preserve">TE DE REDUCAO DE FERRO GALVANIZADO, COM ROSCA BSP, DE 3" X 2 1/2"                                                                                                                                                                                                                                                                                                                                                                                                                                         </v>
          </cell>
          <cell r="C4279" t="str">
            <v xml:space="preserve">UN    </v>
          </cell>
          <cell r="D4279">
            <v>142.29</v>
          </cell>
        </row>
        <row r="4280">
          <cell r="A4280">
            <v>6313</v>
          </cell>
          <cell r="B4280" t="str">
            <v xml:space="preserve">TE DE REDUCAO DE FERRO GALVANIZADO, COM ROSCA BSP, DE 3" X 2"                                                                                                                                                                                                                                                                                                                                                                                                                                             </v>
          </cell>
          <cell r="C4280" t="str">
            <v xml:space="preserve">UN    </v>
          </cell>
          <cell r="D4280">
            <v>142.29</v>
          </cell>
        </row>
        <row r="4281">
          <cell r="A4281">
            <v>6315</v>
          </cell>
          <cell r="B4281" t="str">
            <v xml:space="preserve">TE DE REDUCAO DE FERRO GALVANIZADO, COM ROSCA BSP, DE 4" X 2"                                                                                                                                                                                                                                                                                                                                                                                                                                             </v>
          </cell>
          <cell r="C4281" t="str">
            <v xml:space="preserve">UN    </v>
          </cell>
          <cell r="D4281">
            <v>269.41000000000003</v>
          </cell>
        </row>
        <row r="4282">
          <cell r="A4282">
            <v>6316</v>
          </cell>
          <cell r="B4282" t="str">
            <v xml:space="preserve">TE DE REDUCAO DE FERRO GALVANIZADO, COM ROSCA BSP, DE 4" X 3"                                                                                                                                                                                                                                                                                                                                                                                                                                             </v>
          </cell>
          <cell r="C4282" t="str">
            <v xml:space="preserve">UN    </v>
          </cell>
          <cell r="D4282">
            <v>269.41000000000003</v>
          </cell>
        </row>
        <row r="4283">
          <cell r="A4283">
            <v>38878</v>
          </cell>
          <cell r="B4283" t="str">
            <v xml:space="preserve">TE DE REDUCAO METALICO, PARA CONEXAO COM ANEL DESLIZANTE EM TUBO PEX, DN 16 X 20 X 16 MM                                                                                                                                                                                                                                                                                                                                                                                                                  </v>
          </cell>
          <cell r="C4283" t="str">
            <v xml:space="preserve">UN    </v>
          </cell>
          <cell r="D4283">
            <v>15.66</v>
          </cell>
        </row>
        <row r="4284">
          <cell r="A4284">
            <v>38879</v>
          </cell>
          <cell r="B4284" t="str">
            <v xml:space="preserve">TE DE REDUCAO METALICO, PARA CONEXAO COM ANEL DESLIZANTE EM TUBO PEX, DN 16 X 25 X 16 MM                                                                                                                                                                                                                                                                                                                                                                                                                  </v>
          </cell>
          <cell r="C4284" t="str">
            <v xml:space="preserve">UN    </v>
          </cell>
          <cell r="D4284">
            <v>29.36</v>
          </cell>
        </row>
        <row r="4285">
          <cell r="A4285">
            <v>38881</v>
          </cell>
          <cell r="B4285" t="str">
            <v xml:space="preserve">TE DE REDUCAO METALICO, PARA CONEXAO COM ANEL DESLIZANTE EM TUBO PEX, DN 20 X 16 X 16 MM                                                                                                                                                                                                                                                                                                                                                                                                                  </v>
          </cell>
          <cell r="C4285" t="str">
            <v xml:space="preserve">UN    </v>
          </cell>
          <cell r="D4285">
            <v>15.36</v>
          </cell>
        </row>
        <row r="4286">
          <cell r="A4286">
            <v>38880</v>
          </cell>
          <cell r="B4286" t="str">
            <v xml:space="preserve">TE DE REDUCAO METALICO, PARA CONEXAO COM ANEL DESLIZANTE EM TUBO PEX, DN 20 X 16 X 20 MM                                                                                                                                                                                                                                                                                                                                                                                                                  </v>
          </cell>
          <cell r="C4286" t="str">
            <v xml:space="preserve">UN    </v>
          </cell>
          <cell r="D4286">
            <v>16.100000000000001</v>
          </cell>
        </row>
        <row r="4287">
          <cell r="A4287">
            <v>38882</v>
          </cell>
          <cell r="B4287" t="str">
            <v xml:space="preserve">TE DE REDUCAO METALICO, PARA CONEXAO COM ANEL DESLIZANTE EM TUBO PEX, DN 20 X 20 X 16 MM                                                                                                                                                                                                                                                                                                                                                                                                                  </v>
          </cell>
          <cell r="C4287" t="str">
            <v xml:space="preserve">UN    </v>
          </cell>
          <cell r="D4287">
            <v>16.670000000000002</v>
          </cell>
        </row>
        <row r="4288">
          <cell r="A4288">
            <v>38883</v>
          </cell>
          <cell r="B4288" t="str">
            <v xml:space="preserve">TE DE REDUCAO METALICO, PARA CONEXAO COM ANEL DESLIZANTE EM TUBO PEX, DN 20 X 25 X 20 MM                                                                                                                                                                                                                                                                                                                                                                                                                  </v>
          </cell>
          <cell r="C4288" t="str">
            <v xml:space="preserve">UN    </v>
          </cell>
          <cell r="D4288">
            <v>24.66</v>
          </cell>
        </row>
        <row r="4289">
          <cell r="A4289">
            <v>38884</v>
          </cell>
          <cell r="B4289" t="str">
            <v xml:space="preserve">TE DE REDUCAO METALICO, PARA CONEXAO COM ANEL DESLIZANTE EM TUBO PEX, DN 25 X 16 X 16 MM                                                                                                                                                                                                                                                                                                                                                                                                                  </v>
          </cell>
          <cell r="C4289" t="str">
            <v xml:space="preserve">UN    </v>
          </cell>
          <cell r="D4289">
            <v>26.77</v>
          </cell>
        </row>
        <row r="4290">
          <cell r="A4290">
            <v>38885</v>
          </cell>
          <cell r="B4290" t="str">
            <v xml:space="preserve">TE DE REDUCAO METALICO, PARA CONEXAO COM ANEL DESLIZANTE EM TUBO PEX, DN 25 X 16 X 20 MM                                                                                                                                                                                                                                                                                                                                                                                                                  </v>
          </cell>
          <cell r="C4290" t="str">
            <v xml:space="preserve">UN    </v>
          </cell>
          <cell r="D4290">
            <v>25.9</v>
          </cell>
        </row>
        <row r="4291">
          <cell r="A4291">
            <v>38886</v>
          </cell>
          <cell r="B4291" t="str">
            <v xml:space="preserve">TE DE REDUCAO METALICO, PARA CONEXAO COM ANEL DESLIZANTE EM TUBO PEX, DN 25 X 16 X 25 MM                                                                                                                                                                                                                                                                                                                                                                                                                  </v>
          </cell>
          <cell r="C4291" t="str">
            <v xml:space="preserve">UN    </v>
          </cell>
          <cell r="D4291">
            <v>27.95</v>
          </cell>
        </row>
        <row r="4292">
          <cell r="A4292">
            <v>38887</v>
          </cell>
          <cell r="B4292" t="str">
            <v xml:space="preserve">TE DE REDUCAO METALICO, PARA CONEXAO COM ANEL DESLIZANTE EM TUBO PEX, DN 25 X 20 X 20 MM                                                                                                                                                                                                                                                                                                                                                                                                                  </v>
          </cell>
          <cell r="C4292" t="str">
            <v xml:space="preserve">UN    </v>
          </cell>
          <cell r="D4292">
            <v>25.1</v>
          </cell>
        </row>
        <row r="4293">
          <cell r="A4293">
            <v>38888</v>
          </cell>
          <cell r="B4293" t="str">
            <v xml:space="preserve">TE DE REDUCAO METALICO, PARA CONEXAO COM ANEL DESLIZANTE EM TUBO PEX, DN 25 X 20 X 25 MM                                                                                                                                                                                                                                                                                                                                                                                                                  </v>
          </cell>
          <cell r="C4293" t="str">
            <v xml:space="preserve">UN    </v>
          </cell>
          <cell r="D4293">
            <v>29.84</v>
          </cell>
        </row>
        <row r="4294">
          <cell r="A4294">
            <v>38890</v>
          </cell>
          <cell r="B4294" t="str">
            <v xml:space="preserve">TE DE REDUCAO METALICO, PARA CONEXAO COM ANEL DESLIZANTE EM TUBO PEX, DN 25 X 32 X 25 MM                                                                                                                                                                                                                                                                                                                                                                                                                  </v>
          </cell>
          <cell r="C4294" t="str">
            <v xml:space="preserve">UN    </v>
          </cell>
          <cell r="D4294">
            <v>44.36</v>
          </cell>
        </row>
        <row r="4295">
          <cell r="A4295">
            <v>38893</v>
          </cell>
          <cell r="B4295" t="str">
            <v xml:space="preserve">TE DE REDUCAO METALICO, PARA CONEXAO COM ANEL DESLIZANTE EM TUBO PEX, DN 32 X 20 X 32 MM                                                                                                                                                                                                                                                                                                                                                                                                                  </v>
          </cell>
          <cell r="C4295" t="str">
            <v xml:space="preserve">UN    </v>
          </cell>
          <cell r="D4295">
            <v>35.67</v>
          </cell>
        </row>
        <row r="4296">
          <cell r="A4296">
            <v>38894</v>
          </cell>
          <cell r="B4296" t="str">
            <v xml:space="preserve">TE DE REDUCAO METALICO, PARA CONEXAO COM ANEL DESLIZANTE EM TUBO PEX, DN 32 X 25 X 25 MM                                                                                                                                                                                                                                                                                                                                                                                                                  </v>
          </cell>
          <cell r="C4296" t="str">
            <v xml:space="preserve">UN    </v>
          </cell>
          <cell r="D4296">
            <v>45.3</v>
          </cell>
        </row>
        <row r="4297">
          <cell r="A4297">
            <v>38896</v>
          </cell>
          <cell r="B4297" t="str">
            <v xml:space="preserve">TE DE REDUCAO METALICO, PARA CONEXAO COM ANEL DESLIZANTE EM TUBO PEX, DN 32 X 25 X 32 MM                                                                                                                                                                                                                                                                                                                                                                                                                  </v>
          </cell>
          <cell r="C4297" t="str">
            <v xml:space="preserve">UN    </v>
          </cell>
          <cell r="D4297">
            <v>46.2</v>
          </cell>
        </row>
        <row r="4298">
          <cell r="A4298">
            <v>39324</v>
          </cell>
          <cell r="B4298" t="str">
            <v xml:space="preserve">TE DE REDUCAO, CPVC, 22 X 15 MM, PARA AGUA QUENTE PREDIAL                                                                                                                                                                                                                                                                                                                                                                                                                                                 </v>
          </cell>
          <cell r="C4298" t="str">
            <v xml:space="preserve">UN    </v>
          </cell>
          <cell r="D4298">
            <v>7.51</v>
          </cell>
        </row>
        <row r="4299">
          <cell r="A4299">
            <v>39325</v>
          </cell>
          <cell r="B4299" t="str">
            <v xml:space="preserve">TE DE REDUCAO, CPVC, 28 X 22 MM, PARA AGUA QUENTE PREDIAL                                                                                                                                                                                                                                                                                                                                                                                                                                                 </v>
          </cell>
          <cell r="C4299" t="str">
            <v xml:space="preserve">UN    </v>
          </cell>
          <cell r="D4299">
            <v>11.37</v>
          </cell>
        </row>
        <row r="4300">
          <cell r="A4300">
            <v>39326</v>
          </cell>
          <cell r="B4300" t="str">
            <v xml:space="preserve">TE DE REDUCAO, CPVC, 35 X 28 MM, PARA AGUA QUENTE PREDIAL                                                                                                                                                                                                                                                                                                                                                                                                                                                 </v>
          </cell>
          <cell r="C4300" t="str">
            <v xml:space="preserve">UN    </v>
          </cell>
          <cell r="D4300">
            <v>29.29</v>
          </cell>
        </row>
        <row r="4301">
          <cell r="A4301">
            <v>39327</v>
          </cell>
          <cell r="B4301" t="str">
            <v xml:space="preserve">TE DE REDUCAO, CPVC, 42 X 35 MM, PARA AGUA QUENTE PREDIAL                                                                                                                                                                                                                                                                                                                                                                                                                                                 </v>
          </cell>
          <cell r="C4301" t="str">
            <v xml:space="preserve">UN    </v>
          </cell>
          <cell r="D4301">
            <v>44.38</v>
          </cell>
        </row>
        <row r="4302">
          <cell r="A4302">
            <v>20176</v>
          </cell>
          <cell r="B4302" t="str">
            <v xml:space="preserve">TE DE REDUCAO, PVC LEVE, CURTO, 90 GRAUS, COM BOLSA PARA ANEL, 150 X 100 MM, PARA ESGOTO                                                                                                                                                                                                                                                                                                                                                                                                                  </v>
          </cell>
          <cell r="C4302" t="str">
            <v xml:space="preserve">UN    </v>
          </cell>
          <cell r="D4302">
            <v>67.16</v>
          </cell>
        </row>
        <row r="4303">
          <cell r="A4303">
            <v>11378</v>
          </cell>
          <cell r="B4303" t="str">
            <v xml:space="preserve">TE DE REDUCAO, PVC PBA, BBB, JE, DN 100 X 50 / DE 110 X 60 MM, PARA REDE AGUA (NBR 10351)                                                                                                                                                                                                                                                                                                                                                                                                                 </v>
          </cell>
          <cell r="C4303" t="str">
            <v xml:space="preserve">UN    </v>
          </cell>
          <cell r="D4303">
            <v>112.33</v>
          </cell>
        </row>
        <row r="4304">
          <cell r="A4304">
            <v>11379</v>
          </cell>
          <cell r="B4304" t="str">
            <v xml:space="preserve">TE DE REDUCAO, PVC PBA, BBB, JE, DN 100 X 75 / DE 110 X 85 MM, PARA REDE AGUA (NBR 10351)                                                                                                                                                                                                                                                                                                                                                                                                                 </v>
          </cell>
          <cell r="C4304" t="str">
            <v xml:space="preserve">UN    </v>
          </cell>
          <cell r="D4304">
            <v>94.92</v>
          </cell>
        </row>
        <row r="4305">
          <cell r="A4305">
            <v>11493</v>
          </cell>
          <cell r="B4305" t="str">
            <v xml:space="preserve">TE DE REDUCAO, PVC PBA, BBB, JE, DN 75 X 50 / DE 85 X 60 MM, PARA REDE AGUA (NBR 10351)                                                                                                                                                                                                                                                                                                                                                                                                                   </v>
          </cell>
          <cell r="C4305" t="str">
            <v xml:space="preserve">UN    </v>
          </cell>
          <cell r="D4305">
            <v>54.75</v>
          </cell>
        </row>
        <row r="4306">
          <cell r="A4306">
            <v>42717</v>
          </cell>
          <cell r="B4306" t="str">
            <v xml:space="preserve">TE DE REDUCAO, PVC, BBB, JE, 90 GRAUS, DN 200 X 150 MM, PARA TUBO CORRUGADO E/OU LISO, REDE COLETORA ESGOTO (NBR 10569)                                                                                                                                                                                                                                                                                                                                                                                   </v>
          </cell>
          <cell r="C4306" t="str">
            <v xml:space="preserve">UN    </v>
          </cell>
          <cell r="D4306">
            <v>726.95</v>
          </cell>
        </row>
        <row r="4307">
          <cell r="A4307">
            <v>42718</v>
          </cell>
          <cell r="B4307" t="str">
            <v xml:space="preserve">TE DE REDUCAO, PVC, BBB, JE, 90 GRAUS, DN 250 X 150 MM, PARA TUBO CORRUGADO E/OU LISO, REDE COLETORA ESGOTO (NBR 10569)                                                                                                                                                                                                                                                                                                                                                                                   </v>
          </cell>
          <cell r="C4307" t="str">
            <v xml:space="preserve">UN    </v>
          </cell>
          <cell r="D4307">
            <v>807.06</v>
          </cell>
        </row>
        <row r="4308">
          <cell r="A4308">
            <v>7106</v>
          </cell>
          <cell r="B4308" t="str">
            <v xml:space="preserve">TE DE REDUCAO, PVC, SOLDAVEL, 90 GRAUS, 110 MM X 60 MM, PARA AGUA FRIA PREDIAL                                                                                                                                                                                                                                                                                                                                                                                                                            </v>
          </cell>
          <cell r="C4308" t="str">
            <v xml:space="preserve">UN    </v>
          </cell>
          <cell r="D4308">
            <v>207.26</v>
          </cell>
        </row>
        <row r="4309">
          <cell r="A4309">
            <v>7104</v>
          </cell>
          <cell r="B4309" t="str">
            <v xml:space="preserve">TE DE REDUCAO, PVC, SOLDAVEL, 90 GRAUS, 25 MM X 20 MM, PARA AGUA FRIA PREDIAL                                                                                                                                                                                                                                                                                                                                                                                                                             </v>
          </cell>
          <cell r="C4309" t="str">
            <v xml:space="preserve">UN    </v>
          </cell>
          <cell r="D4309">
            <v>4.32</v>
          </cell>
        </row>
        <row r="4310">
          <cell r="A4310">
            <v>7136</v>
          </cell>
          <cell r="B4310" t="str">
            <v xml:space="preserve">TE DE REDUCAO, PVC, SOLDAVEL, 90 GRAUS, 32 MM X 25 MM, PARA AGUA FRIA PREDIAL                                                                                                                                                                                                                                                                                                                                                                                                                             </v>
          </cell>
          <cell r="C4310" t="str">
            <v xml:space="preserve">UN    </v>
          </cell>
          <cell r="D4310">
            <v>8.1199999999999992</v>
          </cell>
        </row>
        <row r="4311">
          <cell r="A4311">
            <v>7128</v>
          </cell>
          <cell r="B4311" t="str">
            <v xml:space="preserve">TE DE REDUCAO, PVC, SOLDAVEL, 90 GRAUS, 40 MM X 32 MM, PARA AGUA FRIA PREDIAL                                                                                                                                                                                                                                                                                                                                                                                                                             </v>
          </cell>
          <cell r="C4311" t="str">
            <v xml:space="preserve">UN    </v>
          </cell>
          <cell r="D4311">
            <v>13.31</v>
          </cell>
        </row>
        <row r="4312">
          <cell r="A4312">
            <v>7108</v>
          </cell>
          <cell r="B4312" t="str">
            <v xml:space="preserve">TE DE REDUCAO, PVC, SOLDAVEL, 90 GRAUS, 50 MM X 20 MM, PARA AGUA FRIA PREDIAL                                                                                                                                                                                                                                                                                                                                                                                                                             </v>
          </cell>
          <cell r="C4312" t="str">
            <v xml:space="preserve">UN    </v>
          </cell>
          <cell r="D4312">
            <v>14.25</v>
          </cell>
        </row>
        <row r="4313">
          <cell r="A4313">
            <v>7129</v>
          </cell>
          <cell r="B4313" t="str">
            <v xml:space="preserve">TE DE REDUCAO, PVC, SOLDAVEL, 90 GRAUS, 50 MM X 25 MM, PARA AGUA FRIA PREDIAL                                                                                                                                                                                                                                                                                                                                                                                                                             </v>
          </cell>
          <cell r="C4313" t="str">
            <v xml:space="preserve">UN    </v>
          </cell>
          <cell r="D4313">
            <v>11.84</v>
          </cell>
        </row>
        <row r="4314">
          <cell r="A4314">
            <v>7130</v>
          </cell>
          <cell r="B4314" t="str">
            <v xml:space="preserve">TE DE REDUCAO, PVC, SOLDAVEL, 90 GRAUS, 50 MM X 32 MM, PARA AGUA FRIA PREDIAL                                                                                                                                                                                                                                                                                                                                                                                                                             </v>
          </cell>
          <cell r="C4314" t="str">
            <v xml:space="preserve">UN    </v>
          </cell>
          <cell r="D4314">
            <v>19.309999999999999</v>
          </cell>
        </row>
        <row r="4315">
          <cell r="A4315">
            <v>7131</v>
          </cell>
          <cell r="B4315" t="str">
            <v xml:space="preserve">TE DE REDUCAO, PVC, SOLDAVEL, 90 GRAUS, 50 MM X 40 MM, PARA AGUA FRIA PREDIAL                                                                                                                                                                                                                                                                                                                                                                                                                             </v>
          </cell>
          <cell r="C4315" t="str">
            <v xml:space="preserve">UN    </v>
          </cell>
          <cell r="D4315">
            <v>23.69</v>
          </cell>
        </row>
        <row r="4316">
          <cell r="A4316">
            <v>7132</v>
          </cell>
          <cell r="B4316" t="str">
            <v xml:space="preserve">TE DE REDUCAO, PVC, SOLDAVEL, 90 GRAUS, 75 MM X 50 MM, PARA AGUA FRIA PREDIAL                                                                                                                                                                                                                                                                                                                                                                                                                             </v>
          </cell>
          <cell r="C4316" t="str">
            <v xml:space="preserve">UN    </v>
          </cell>
          <cell r="D4316">
            <v>65.77</v>
          </cell>
        </row>
        <row r="4317">
          <cell r="A4317">
            <v>7133</v>
          </cell>
          <cell r="B4317" t="str">
            <v xml:space="preserve">TE DE REDUCAO, PVC, SOLDAVEL, 90 GRAUS, 85 MM X 60 MM, PARA AGUA FRIA PREDIAL                                                                                                                                                                                                                                                                                                                                                                                                                             </v>
          </cell>
          <cell r="C4317" t="str">
            <v xml:space="preserve">UN    </v>
          </cell>
          <cell r="D4317">
            <v>102.16</v>
          </cell>
        </row>
        <row r="4318">
          <cell r="A4318">
            <v>37420</v>
          </cell>
          <cell r="B4318" t="str">
            <v xml:space="preserve">TE DE SERVICO INTEGRADO, EM POLIPROPILENO (PP), PARA TUBOS EM PEAD/PVC, 60 X 20 MM - LIGACAO PREDIAL DE AGUA                                                                                                                                                                                                                                                                                                                                                                                              </v>
          </cell>
          <cell r="C4318" t="str">
            <v xml:space="preserve">UN    </v>
          </cell>
          <cell r="D4318">
            <v>50.41</v>
          </cell>
        </row>
        <row r="4319">
          <cell r="A4319">
            <v>37421</v>
          </cell>
          <cell r="B4319" t="str">
            <v xml:space="preserve">TE DE SERVICO INTEGRADO, EM POLIPROPILENO (PP), PARA TUBOS EM PEAD/PVC, 60 X 32 MM - LIGACAO PREDIAL DE AGUA                                                                                                                                                                                                                                                                                                                                                                                              </v>
          </cell>
          <cell r="C4319" t="str">
            <v xml:space="preserve">UN    </v>
          </cell>
          <cell r="D4319">
            <v>68.900000000000006</v>
          </cell>
        </row>
        <row r="4320">
          <cell r="A4320">
            <v>37422</v>
          </cell>
          <cell r="B4320" t="str">
            <v xml:space="preserve">TE DE SERVICO INTEGRADO, EM POLIPROPILENO (PP), PARA TUBOS EM PEAD, 63 X 20 MM - LIGACAO PREDIAL DE AGUA                                                                                                                                                                                                                                                                                                                                                                                                  </v>
          </cell>
          <cell r="C4320" t="str">
            <v xml:space="preserve">UN    </v>
          </cell>
          <cell r="D4320">
            <v>64.489999999999995</v>
          </cell>
        </row>
        <row r="4321">
          <cell r="A4321">
            <v>37443</v>
          </cell>
          <cell r="B4321" t="str">
            <v xml:space="preserve">TE DE SERVICO, PEAD PE 100, DE 125 X 20 MM, PARA ELETROFUSAO                                                                                                                                                                                                                                                                                                                                                                                                                                              </v>
          </cell>
          <cell r="C4321" t="str">
            <v xml:space="preserve">UN    </v>
          </cell>
          <cell r="D4321">
            <v>210.18</v>
          </cell>
        </row>
        <row r="4322">
          <cell r="A4322">
            <v>37444</v>
          </cell>
          <cell r="B4322" t="str">
            <v xml:space="preserve">TE DE SERVICO, PEAD PE 100, DE 125 X 32 MM, PARA ELETROFUSAO                                                                                                                                                                                                                                                                                                                                                                                                                                              </v>
          </cell>
          <cell r="C4322" t="str">
            <v xml:space="preserve">UN    </v>
          </cell>
          <cell r="D4322">
            <v>213.75</v>
          </cell>
        </row>
        <row r="4323">
          <cell r="A4323">
            <v>37445</v>
          </cell>
          <cell r="B4323" t="str">
            <v xml:space="preserve">TE DE SERVICO, PEAD PE 100, DE 125 X 63 MM, PARA ELETROFUSAO                                                                                                                                                                                                                                                                                                                                                                                                                                              </v>
          </cell>
          <cell r="C4323" t="str">
            <v xml:space="preserve">UN    </v>
          </cell>
          <cell r="D4323">
            <v>323.98</v>
          </cell>
        </row>
        <row r="4324">
          <cell r="A4324">
            <v>37446</v>
          </cell>
          <cell r="B4324" t="str">
            <v xml:space="preserve">TE DE SERVICO, PEAD PE 100, DE 200 X 20 MM, PARA ELETROFUSAO                                                                                                                                                                                                                                                                                                                                                                                                                                              </v>
          </cell>
          <cell r="C4324" t="str">
            <v xml:space="preserve">UN    </v>
          </cell>
          <cell r="D4324">
            <v>353.19</v>
          </cell>
        </row>
        <row r="4325">
          <cell r="A4325">
            <v>37447</v>
          </cell>
          <cell r="B4325" t="str">
            <v xml:space="preserve">TE DE SERVICO, PEAD PE 100, DE 200 X 32 MM, PARA ELETROFUSAO                                                                                                                                                                                                                                                                                                                                                                                                                                              </v>
          </cell>
          <cell r="C4325" t="str">
            <v xml:space="preserve">UN    </v>
          </cell>
          <cell r="D4325">
            <v>358.72</v>
          </cell>
        </row>
        <row r="4326">
          <cell r="A4326">
            <v>37448</v>
          </cell>
          <cell r="B4326" t="str">
            <v xml:space="preserve">TE DE SERVICO, PEAD PE 100, DE 200 X 63 MM, PARA ELETROFUSAO                                                                                                                                                                                                                                                                                                                                                                                                                                              </v>
          </cell>
          <cell r="C4326" t="str">
            <v xml:space="preserve">UN    </v>
          </cell>
          <cell r="D4326">
            <v>492.04</v>
          </cell>
        </row>
        <row r="4327">
          <cell r="A4327">
            <v>37440</v>
          </cell>
          <cell r="B4327" t="str">
            <v xml:space="preserve">TE DE SERVICO, PEAD PE 100, DE 63 X 20 MM, PARA ELETROFUSAO                                                                                                                                                                                                                                                                                                                                                                                                                                               </v>
          </cell>
          <cell r="C4327" t="str">
            <v xml:space="preserve">UN    </v>
          </cell>
          <cell r="D4327">
            <v>166.83</v>
          </cell>
        </row>
        <row r="4328">
          <cell r="A4328">
            <v>37441</v>
          </cell>
          <cell r="B4328" t="str">
            <v xml:space="preserve">TE DE SERVICO, PEAD PE 100, DE 63 X 32 MM, PARA ELETROFUSAO                                                                                                                                                                                                                                                                                                                                                                                                                                               </v>
          </cell>
          <cell r="C4328" t="str">
            <v xml:space="preserve">UN    </v>
          </cell>
          <cell r="D4328">
            <v>166.83</v>
          </cell>
        </row>
        <row r="4329">
          <cell r="A4329">
            <v>37442</v>
          </cell>
          <cell r="B4329" t="str">
            <v xml:space="preserve">TE DE SERVICO, PEAD PE 100, DE 63 X 63 MM, PARA ELETROFUSAO                                                                                                                                                                                                                                                                                                                                                                                                                                               </v>
          </cell>
          <cell r="C4329" t="str">
            <v xml:space="preserve">UN    </v>
          </cell>
          <cell r="D4329">
            <v>200.93</v>
          </cell>
        </row>
        <row r="4330">
          <cell r="A4330">
            <v>38017</v>
          </cell>
          <cell r="B4330" t="str">
            <v xml:space="preserve">TE DE TRANSICAO, CPVC, SOLDAVEL, 15 MM X 1/2", PARA AGUA QUENTE                                                                                                                                                                                                                                                                                                                                                                                                                                           </v>
          </cell>
          <cell r="C4330" t="str">
            <v xml:space="preserve">UN    </v>
          </cell>
          <cell r="D4330">
            <v>10.69</v>
          </cell>
        </row>
        <row r="4331">
          <cell r="A4331">
            <v>38018</v>
          </cell>
          <cell r="B4331" t="str">
            <v xml:space="preserve">TE DE TRANSICAO, CPVC, SOLDAVEL, 22 MM X 1/2", PARA AGUA QUENTE                                                                                                                                                                                                                                                                                                                                                                                                                                           </v>
          </cell>
          <cell r="C4331" t="str">
            <v xml:space="preserve">UN    </v>
          </cell>
          <cell r="D4331">
            <v>11.79</v>
          </cell>
        </row>
        <row r="4332">
          <cell r="A4332">
            <v>39895</v>
          </cell>
          <cell r="B4332" t="str">
            <v xml:space="preserve">TE DUPLA CURVA BRONZE/LATAO (REF 764) SEM ANEL DE SOLDA, ROSCA F X BOLSA X ROSCA F, 1/2" X 15 X 1/2"                                                                                                                                                                                                                                                                                                                                                                                                      </v>
          </cell>
          <cell r="C4332" t="str">
            <v xml:space="preserve">UN    </v>
          </cell>
          <cell r="D4332">
            <v>58.51</v>
          </cell>
        </row>
        <row r="4333">
          <cell r="A4333">
            <v>39896</v>
          </cell>
          <cell r="B4333" t="str">
            <v xml:space="preserve">TE DUPLA CURVA BRONZE/LATAO (REF 764) SEM ANEL DE SOLDA, ROSCA F X BOLSA X ROSCA F, 3/4" X 22 X 3/4"                                                                                                                                                                                                                                                                                                                                                                                                      </v>
          </cell>
          <cell r="C4333" t="str">
            <v xml:space="preserve">UN    </v>
          </cell>
          <cell r="D4333">
            <v>85.76</v>
          </cell>
        </row>
        <row r="4334">
          <cell r="A4334">
            <v>38873</v>
          </cell>
          <cell r="B4334" t="str">
            <v xml:space="preserve">TE METALICO, PARA CONEXAO COM ANEL DESLIZANTE EM TUBO PEX, DN 16 MM                                                                                                                                                                                                                                                                                                                                                                                                                                       </v>
          </cell>
          <cell r="C4334" t="str">
            <v xml:space="preserve">UN    </v>
          </cell>
          <cell r="D4334">
            <v>13.89</v>
          </cell>
        </row>
        <row r="4335">
          <cell r="A4335">
            <v>38874</v>
          </cell>
          <cell r="B4335" t="str">
            <v xml:space="preserve">TE METALICO, PARA CONEXAO COM ANEL DESLIZANTE EM TUBO PEX, DN 20 MM                                                                                                                                                                                                                                                                                                                                                                                                                                       </v>
          </cell>
          <cell r="C4335" t="str">
            <v xml:space="preserve">UN    </v>
          </cell>
          <cell r="D4335">
            <v>16.89</v>
          </cell>
        </row>
        <row r="4336">
          <cell r="A4336">
            <v>38875</v>
          </cell>
          <cell r="B4336" t="str">
            <v xml:space="preserve">TE METALICO, PARA CONEXAO COM ANEL DESLIZANTE EM TUBO PEX, DN 25 MM                                                                                                                                                                                                                                                                                                                                                                                                                                       </v>
          </cell>
          <cell r="C4336" t="str">
            <v xml:space="preserve">UN    </v>
          </cell>
          <cell r="D4336">
            <v>29.86</v>
          </cell>
        </row>
        <row r="4337">
          <cell r="A4337">
            <v>38876</v>
          </cell>
          <cell r="B4337" t="str">
            <v xml:space="preserve">TE METALICO, PARA CONEXAO COM ANEL DESLIZANTE EM TUBO PEX, DN 32 MM                                                                                                                                                                                                                                                                                                                                                                                                                                       </v>
          </cell>
          <cell r="C4337" t="str">
            <v xml:space="preserve">UN    </v>
          </cell>
          <cell r="D4337">
            <v>40.17</v>
          </cell>
        </row>
        <row r="4338">
          <cell r="A4338">
            <v>39000</v>
          </cell>
          <cell r="B4338" t="str">
            <v xml:space="preserve">TE MISTURADOR COM INSERTO METALICO, FEMEA, PPR, DN 25 MM X 3/4", PARA AGUA QUENTE E FRIA PREDIAL                                                                                                                                                                                                                                                                                                                                                                                                          </v>
          </cell>
          <cell r="C4338" t="str">
            <v xml:space="preserve">UN    </v>
          </cell>
          <cell r="D4338">
            <v>42.92</v>
          </cell>
        </row>
        <row r="4339">
          <cell r="A4339">
            <v>38674</v>
          </cell>
          <cell r="B4339" t="str">
            <v xml:space="preserve">TE MISTURADOR DE TRANSICAO, CPVC, COM ROSCA, 22 MM X 3/4", PARA AGUA QUENTE                                                                                                                                                                                                                                                                                                                                                                                                                               </v>
          </cell>
          <cell r="C4339" t="str">
            <v xml:space="preserve">UN    </v>
          </cell>
          <cell r="D4339">
            <v>37.17</v>
          </cell>
        </row>
        <row r="4340">
          <cell r="A4340">
            <v>38911</v>
          </cell>
          <cell r="B4340" t="str">
            <v xml:space="preserve">TE MISTURADOR METALICO, PARA CONEXAO COM ANEL DESLIZANTE EM TUBO PEX, DN 16 MM X 1/2"                                                                                                                                                                                                                                                                                                                                                                                                                     </v>
          </cell>
          <cell r="C4340" t="str">
            <v xml:space="preserve">UN    </v>
          </cell>
          <cell r="D4340">
            <v>49.82</v>
          </cell>
        </row>
        <row r="4341">
          <cell r="A4341">
            <v>38912</v>
          </cell>
          <cell r="B4341" t="str">
            <v xml:space="preserve">TE MISTURADOR METALICO, PARA CONEXAO COM ANEL DESLIZANTE EM TUBO PEX, DN 20 MM X 3/4"                                                                                                                                                                                                                                                                                                                                                                                                                     </v>
          </cell>
          <cell r="C4341" t="str">
            <v xml:space="preserve">UN    </v>
          </cell>
          <cell r="D4341">
            <v>63.32</v>
          </cell>
        </row>
        <row r="4342">
          <cell r="A4342">
            <v>38019</v>
          </cell>
          <cell r="B4342" t="str">
            <v xml:space="preserve">TE MISTURADOR, CPVC, SOLDAVEL, 15 MM, PARA AGUA QUENTE                                                                                                                                                                                                                                                                                                                                                                                                                                                    </v>
          </cell>
          <cell r="C4342" t="str">
            <v xml:space="preserve">UN    </v>
          </cell>
          <cell r="D4342">
            <v>9.32</v>
          </cell>
        </row>
        <row r="4343">
          <cell r="A4343">
            <v>38020</v>
          </cell>
          <cell r="B4343" t="str">
            <v xml:space="preserve">TE MISTURADOR, CPVC, SOLDAVEL, 22 MM, PARA AGUA QUENTE                                                                                                                                                                                                                                                                                                                                                                                                                                                    </v>
          </cell>
          <cell r="C4343" t="str">
            <v xml:space="preserve">UN    </v>
          </cell>
          <cell r="D4343">
            <v>11.79</v>
          </cell>
        </row>
        <row r="4344">
          <cell r="A4344">
            <v>38454</v>
          </cell>
          <cell r="B4344" t="str">
            <v xml:space="preserve">TE MISTURADOR, PPR, F M M, DN 20 X 20 MM, PARA AGUA QUENTE PREDIAL                                                                                                                                                                                                                                                                                                                                                                                                                                        </v>
          </cell>
          <cell r="C4344" t="str">
            <v xml:space="preserve">UN    </v>
          </cell>
          <cell r="D4344">
            <v>7.83</v>
          </cell>
        </row>
        <row r="4345">
          <cell r="A4345">
            <v>38455</v>
          </cell>
          <cell r="B4345" t="str">
            <v xml:space="preserve">TE MISTURADOR, PPR, F M M, DN 25 X 25 MM, PARA AGUA QUENTE PREDIAL                                                                                                                                                                                                                                                                                                                                                                                                                                        </v>
          </cell>
          <cell r="C4345" t="str">
            <v xml:space="preserve">UN    </v>
          </cell>
          <cell r="D4345">
            <v>7.17</v>
          </cell>
        </row>
        <row r="4346">
          <cell r="A4346">
            <v>38462</v>
          </cell>
          <cell r="B4346" t="str">
            <v xml:space="preserve">TE NORMAL, PPR, SOLDAVEL, 90 GRAUS, DN 110 X 110 X 110 MM, PARA AGUA QUENTE PREDIAL                                                                                                                                                                                                                                                                                                                                                                                                                       </v>
          </cell>
          <cell r="C4346" t="str">
            <v xml:space="preserve">UN    </v>
          </cell>
          <cell r="D4346">
            <v>202.41</v>
          </cell>
        </row>
        <row r="4347">
          <cell r="A4347">
            <v>36362</v>
          </cell>
          <cell r="B4347" t="str">
            <v xml:space="preserve">TE NORMAL, PPR, SOLDAVEL, 90 GRAUS, DN 20 X 20 X 20 MM, PARA AGUA QUENTE PREDIAL                                                                                                                                                                                                                                                                                                                                                                                                                          </v>
          </cell>
          <cell r="C4347" t="str">
            <v xml:space="preserve">UN    </v>
          </cell>
          <cell r="D4347">
            <v>3.08</v>
          </cell>
        </row>
        <row r="4348">
          <cell r="A4348">
            <v>36298</v>
          </cell>
          <cell r="B4348" t="str">
            <v xml:space="preserve">TE NORMAL, PPR, SOLDAVEL, 90 GRAUS, DN 25 X 25 X 25 MM, PARA AGUA QUENTE PREDIAL                                                                                                                                                                                                                                                                                                                                                                                                                          </v>
          </cell>
          <cell r="C4348" t="str">
            <v xml:space="preserve">UN    </v>
          </cell>
          <cell r="D4348">
            <v>4.57</v>
          </cell>
        </row>
        <row r="4349">
          <cell r="A4349">
            <v>38456</v>
          </cell>
          <cell r="B4349" t="str">
            <v xml:space="preserve">TE NORMAL, PPR, SOLDAVEL, 90 GRAUS, DN 32 X 32 X 32 MM, PARA AGUA QUENTE PREDIAL                                                                                                                                                                                                                                                                                                                                                                                                                          </v>
          </cell>
          <cell r="C4349" t="str">
            <v xml:space="preserve">UN    </v>
          </cell>
          <cell r="D4349">
            <v>7.45</v>
          </cell>
        </row>
        <row r="4350">
          <cell r="A4350">
            <v>38457</v>
          </cell>
          <cell r="B4350" t="str">
            <v xml:space="preserve">TE NORMAL, PPR, SOLDAVEL, 90 GRAUS, DN 40 X 40 X 40 MM, PARA AGUA QUENTE PREDIAL                                                                                                                                                                                                                                                                                                                                                                                                                          </v>
          </cell>
          <cell r="C4350" t="str">
            <v xml:space="preserve">UN    </v>
          </cell>
          <cell r="D4350">
            <v>16.78</v>
          </cell>
        </row>
        <row r="4351">
          <cell r="A4351">
            <v>38458</v>
          </cell>
          <cell r="B4351" t="str">
            <v xml:space="preserve">TE NORMAL, PPR, SOLDAVEL, 90 GRAUS, DN 50 X 50 X 50 MM, PARA AGUA QUENTE PREDIAL                                                                                                                                                                                                                                                                                                                                                                                                                          </v>
          </cell>
          <cell r="C4351" t="str">
            <v xml:space="preserve">UN    </v>
          </cell>
          <cell r="D4351">
            <v>22.49</v>
          </cell>
        </row>
        <row r="4352">
          <cell r="A4352">
            <v>38459</v>
          </cell>
          <cell r="B4352" t="str">
            <v xml:space="preserve">TE NORMAL, PPR, SOLDAVEL, 90 GRAUS, DN 63 X 63 X 63 MM, PARA AGUA QUENTE PREDIAL                                                                                                                                                                                                                                                                                                                                                                                                                          </v>
          </cell>
          <cell r="C4352" t="str">
            <v xml:space="preserve">UN    </v>
          </cell>
          <cell r="D4352">
            <v>39.700000000000003</v>
          </cell>
        </row>
        <row r="4353">
          <cell r="A4353">
            <v>38460</v>
          </cell>
          <cell r="B4353" t="str">
            <v xml:space="preserve">TE NORMAL, PPR, SOLDAVEL, 90 GRAUS, DN 75 X 75 X 75 MM, PARA AGUA QUENTE PREDIAL                                                                                                                                                                                                                                                                                                                                                                                                                          </v>
          </cell>
          <cell r="C4353" t="str">
            <v xml:space="preserve">UN    </v>
          </cell>
          <cell r="D4353">
            <v>82.92</v>
          </cell>
        </row>
        <row r="4354">
          <cell r="A4354">
            <v>38461</v>
          </cell>
          <cell r="B4354" t="str">
            <v xml:space="preserve">TE NORMAL, PPR, SOLDAVEL, 90 GRAUS, DN 90 X 90 X 90 MM, PARA AGUA QUENTE PREDIAL                                                                                                                                                                                                                                                                                                                                                                                                                          </v>
          </cell>
          <cell r="C4354" t="str">
            <v xml:space="preserve">UN    </v>
          </cell>
          <cell r="D4354">
            <v>126.49</v>
          </cell>
        </row>
        <row r="4355">
          <cell r="A4355">
            <v>7094</v>
          </cell>
          <cell r="B4355" t="str">
            <v xml:space="preserve">TE PVC ROSCAVEL 90 GRAUS, 1", PARA  AGUA FRIA PREDIAL                                                                                                                                                                                                                                                                                                                                                                                                                                                     </v>
          </cell>
          <cell r="C4355" t="str">
            <v xml:space="preserve">UN    </v>
          </cell>
          <cell r="D4355">
            <v>14.93</v>
          </cell>
        </row>
        <row r="4356">
          <cell r="A4356">
            <v>7116</v>
          </cell>
          <cell r="B4356" t="str">
            <v xml:space="preserve">TE PVC SOLDAVEL, BBB, 90 GRAUS, DN 40 MM, PARA ESGOTO SECUNDARIO PREDIAL                                                                                                                                                                                                                                                                                                                                                                                                                                  </v>
          </cell>
          <cell r="C4356" t="str">
            <v xml:space="preserve">UN    </v>
          </cell>
          <cell r="D4356">
            <v>5.0199999999999996</v>
          </cell>
        </row>
        <row r="4357">
          <cell r="A4357">
            <v>7118</v>
          </cell>
          <cell r="B4357" t="str">
            <v xml:space="preserve">TE PVC, ROSCAVEL, 90 GRAUS, 1 1/2", AGUA FRIA PREDIAL                                                                                                                                                                                                                                                                                                                                                                                                                                                     </v>
          </cell>
          <cell r="C4357" t="str">
            <v xml:space="preserve">UN    </v>
          </cell>
          <cell r="D4357">
            <v>32.96</v>
          </cell>
        </row>
        <row r="4358">
          <cell r="A4358">
            <v>7117</v>
          </cell>
          <cell r="B4358" t="str">
            <v xml:space="preserve">TE PVC, ROSCAVEL, 90 GRAUS, 1 1/4", AGUA FRIA PREDIAL                                                                                                                                                                                                                                                                                                                                                                                                                                                     </v>
          </cell>
          <cell r="C4358" t="str">
            <v xml:space="preserve">UN    </v>
          </cell>
          <cell r="D4358">
            <v>29.3</v>
          </cell>
        </row>
        <row r="4359">
          <cell r="A4359">
            <v>7098</v>
          </cell>
          <cell r="B4359" t="str">
            <v xml:space="preserve">TE PVC, ROSCAVEL, 90 GRAUS, 1/2",  AGUA FRIA PREDIAL                                                                                                                                                                                                                                                                                                                                                                                                                                                      </v>
          </cell>
          <cell r="C4359" t="str">
            <v xml:space="preserve">UN    </v>
          </cell>
          <cell r="D4359">
            <v>4.08</v>
          </cell>
        </row>
        <row r="4360">
          <cell r="A4360">
            <v>7110</v>
          </cell>
          <cell r="B4360" t="str">
            <v xml:space="preserve">TE PVC, ROSCAVEL, 90 GRAUS, 2",  AGUA FRIA PREDIAL                                                                                                                                                                                                                                                                                                                                                                                                                                                        </v>
          </cell>
          <cell r="C4360" t="str">
            <v xml:space="preserve">UN    </v>
          </cell>
          <cell r="D4360">
            <v>71.67</v>
          </cell>
        </row>
        <row r="4361">
          <cell r="A4361">
            <v>7123</v>
          </cell>
          <cell r="B4361" t="str">
            <v xml:space="preserve">TE PVC, ROSCAVEL, 90 GRAUS, 3/4", AGUA FRIA PREDIAL                                                                                                                                                                                                                                                                                                                                                                                                                                                       </v>
          </cell>
          <cell r="C4361" t="str">
            <v xml:space="preserve">UN    </v>
          </cell>
          <cell r="D4361">
            <v>5.26</v>
          </cell>
        </row>
        <row r="4362">
          <cell r="A4362">
            <v>7121</v>
          </cell>
          <cell r="B4362" t="str">
            <v xml:space="preserve">TE PVC, SOLDAVEL, COM BUCHA DE LATAO NA BOLSA CENTRAL, 90 GRAUS, 20 MM X 1/2", PARA AGUA FRIA PREDIAL                                                                                                                                                                                                                                                                                                                                                                                                     </v>
          </cell>
          <cell r="C4362" t="str">
            <v xml:space="preserve">UN    </v>
          </cell>
          <cell r="D4362">
            <v>12.95</v>
          </cell>
        </row>
        <row r="4363">
          <cell r="A4363">
            <v>7137</v>
          </cell>
          <cell r="B4363" t="str">
            <v xml:space="preserve">TE PVC, SOLDAVEL, COM BUCHA DE LATAO NA BOLSA CENTRAL, 90 GRAUS, 25 MM X 1/2", PARA AGUA FRIA PREDIAL                                                                                                                                                                                                                                                                                                                                                                                                     </v>
          </cell>
          <cell r="C4363" t="str">
            <v xml:space="preserve">UN    </v>
          </cell>
          <cell r="D4363">
            <v>11.66</v>
          </cell>
        </row>
        <row r="4364">
          <cell r="A4364">
            <v>7122</v>
          </cell>
          <cell r="B4364" t="str">
            <v xml:space="preserve">TE PVC, SOLDAVEL, COM BUCHA DE LATAO NA BOLSA CENTRAL, 90 GRAUS, 25 MM X 3/4", PARA AGUA FRIA PREDIAL                                                                                                                                                                                                                                                                                                                                                                                                     </v>
          </cell>
          <cell r="C4364" t="str">
            <v xml:space="preserve">UN    </v>
          </cell>
          <cell r="D4364">
            <v>14.57</v>
          </cell>
        </row>
        <row r="4365">
          <cell r="A4365">
            <v>7114</v>
          </cell>
          <cell r="B4365" t="str">
            <v xml:space="preserve">TE PVC, SOLDAVEL, COM BUCHA DE LATAO NA BOLSA CENTRAL, 90 GRAUS, 32 MM X 3/4", PARA AGUA FRIA PREDIAL                                                                                                                                                                                                                                                                                                                                                                                                     </v>
          </cell>
          <cell r="C4365" t="str">
            <v xml:space="preserve">UN    </v>
          </cell>
          <cell r="D4365">
            <v>22.46</v>
          </cell>
        </row>
        <row r="4366">
          <cell r="A4366">
            <v>7109</v>
          </cell>
          <cell r="B4366" t="str">
            <v xml:space="preserve">TE PVC, SOLDAVEL, COM ROSCA NA BOLSA CENTRAL, 90 GRAUS, 20 MM X 1/2", PARA AGUA FRIA PREDIAL                                                                                                                                                                                                                                                                                                                                                                                                              </v>
          </cell>
          <cell r="C4366" t="str">
            <v xml:space="preserve">UN    </v>
          </cell>
          <cell r="D4366">
            <v>3.93</v>
          </cell>
        </row>
        <row r="4367">
          <cell r="A4367">
            <v>7135</v>
          </cell>
          <cell r="B4367" t="str">
            <v xml:space="preserve">TE PVC, SOLDAVEL, COM ROSCA NA BOLSA CENTRAL, 90 GRAUS, 25 MM X 1/2", PARA AGUA FRIA PREDIAL                                                                                                                                                                                                                                                                                                                                                                                                              </v>
          </cell>
          <cell r="C4367" t="str">
            <v xml:space="preserve">UN    </v>
          </cell>
          <cell r="D4367">
            <v>6.14</v>
          </cell>
        </row>
        <row r="4368">
          <cell r="A4368">
            <v>37947</v>
          </cell>
          <cell r="B4368" t="str">
            <v xml:space="preserve">TE PVC, SOLDAVEL, COM ROSCA NA BOLSA CENTRAL, 90 GRAUS, 25 MM X 3/4", PARA AGUA FRIA PREDIAL                                                                                                                                                                                                                                                                                                                                                                                                              </v>
          </cell>
          <cell r="C4368" t="str">
            <v xml:space="preserve">UN    </v>
          </cell>
          <cell r="D4368">
            <v>6.22</v>
          </cell>
        </row>
        <row r="4369">
          <cell r="A4369">
            <v>7103</v>
          </cell>
          <cell r="B4369" t="str">
            <v xml:space="preserve">TE PVC, SOLDAVEL, COM ROSCA NA BOLSA CENTRAL, 90 GRAUS, 32 MM X 3/4", PARA AGUA FRIA PREDIAL                                                                                                                                                                                                                                                                                                                                                                                                              </v>
          </cell>
          <cell r="C4369" t="str">
            <v xml:space="preserve">UN    </v>
          </cell>
          <cell r="D4369">
            <v>14.25</v>
          </cell>
        </row>
        <row r="4370">
          <cell r="A4370">
            <v>40419</v>
          </cell>
          <cell r="B4370" t="str">
            <v xml:space="preserve">TE RANHURADO EM FERRO FUNDIDO, DN 50 (2")                                                                                                                                                                                                                                                                                                                                                                                                                                                                 </v>
          </cell>
          <cell r="C4370" t="str">
            <v xml:space="preserve">UN    </v>
          </cell>
          <cell r="D4370">
            <v>44.77</v>
          </cell>
        </row>
        <row r="4371">
          <cell r="A4371">
            <v>40420</v>
          </cell>
          <cell r="B4371" t="str">
            <v xml:space="preserve">TE RANHURADO EM FERRO FUNDIDO, DN 65 (2 1/2")                                                                                                                                                                                                                                                                                                                                                                                                                                                             </v>
          </cell>
          <cell r="C4371" t="str">
            <v xml:space="preserve">UN    </v>
          </cell>
          <cell r="D4371">
            <v>65.319999999999993</v>
          </cell>
        </row>
        <row r="4372">
          <cell r="A4372">
            <v>40421</v>
          </cell>
          <cell r="B4372" t="str">
            <v xml:space="preserve">TE RANHURADO EM FERRO FUNDIDO, DN 80 (3")                                                                                                                                                                                                                                                                                                                                                                                                                                                                 </v>
          </cell>
          <cell r="C4372" t="str">
            <v xml:space="preserve">UN    </v>
          </cell>
          <cell r="D4372">
            <v>69.53</v>
          </cell>
        </row>
        <row r="4373">
          <cell r="A4373">
            <v>7126</v>
          </cell>
          <cell r="B4373" t="str">
            <v xml:space="preserve">TE REDUCAO PVC, ROSCAVEL, 90 GRAUS,  1.1/2" X 3/4",  AGUA FRIA PREDIAL                                                                                                                                                                                                                                                                                                                                                                                                                                    </v>
          </cell>
          <cell r="C4373" t="str">
            <v xml:space="preserve">UN    </v>
          </cell>
          <cell r="D4373">
            <v>29.9</v>
          </cell>
        </row>
        <row r="4374">
          <cell r="A4374">
            <v>38905</v>
          </cell>
          <cell r="B4374" t="str">
            <v xml:space="preserve">TE ROSCA FEMEA, METALICO, PARA CONEXAO COM ANEL DESLIZANTE EM TUBO PEX, DN 16 MM X 1/2"                                                                                                                                                                                                                                                                                                                                                                                                                   </v>
          </cell>
          <cell r="C4374" t="str">
            <v xml:space="preserve">UN    </v>
          </cell>
          <cell r="D4374">
            <v>15.61</v>
          </cell>
        </row>
        <row r="4375">
          <cell r="A4375">
            <v>38907</v>
          </cell>
          <cell r="B4375" t="str">
            <v xml:space="preserve">TE ROSCA FEMEA, METALICO, PARA CONEXAO COM ANEL DESLIZANTE EM TUBO PEX, DN 20 MM X 1/2"                                                                                                                                                                                                                                                                                                                                                                                                                   </v>
          </cell>
          <cell r="C4375" t="str">
            <v xml:space="preserve">UN    </v>
          </cell>
          <cell r="D4375">
            <v>16.61</v>
          </cell>
        </row>
        <row r="4376">
          <cell r="A4376">
            <v>38908</v>
          </cell>
          <cell r="B4376" t="str">
            <v xml:space="preserve">TE ROSCA FEMEA, METALICO, PARA CONEXAO COM ANEL DESLIZANTE EM TUBO PEX, DN 20 MM X 3/4"                                                                                                                                                                                                                                                                                                                                                                                                                   </v>
          </cell>
          <cell r="C4376" t="str">
            <v xml:space="preserve">UN    </v>
          </cell>
          <cell r="D4376">
            <v>18.690000000000001</v>
          </cell>
        </row>
        <row r="4377">
          <cell r="A4377">
            <v>38909</v>
          </cell>
          <cell r="B4377" t="str">
            <v xml:space="preserve">TE ROSCA FEMEA, METALICO, PARA CONEXAO COM ANEL DESLIZANTE EM TUBO PEX, DN 25 MM X 1/2"                                                                                                                                                                                                                                                                                                                                                                                                                   </v>
          </cell>
          <cell r="C4377" t="str">
            <v xml:space="preserve">UN    </v>
          </cell>
          <cell r="D4377">
            <v>26.87</v>
          </cell>
        </row>
        <row r="4378">
          <cell r="A4378">
            <v>38910</v>
          </cell>
          <cell r="B4378" t="str">
            <v xml:space="preserve">TE ROSCA FEMEA, METALICO, PARA CONEXAO COM ANEL DESLIZANTE EM TUBO PEX, DN 25 MM X 3/4"                                                                                                                                                                                                                                                                                                                                                                                                                   </v>
          </cell>
          <cell r="C4378" t="str">
            <v xml:space="preserve">UN    </v>
          </cell>
          <cell r="D4378">
            <v>29.02</v>
          </cell>
        </row>
        <row r="4379">
          <cell r="A4379">
            <v>38897</v>
          </cell>
          <cell r="B4379" t="str">
            <v xml:space="preserve">TE ROSCA MACHO, METALICO, PARA CONEXAO COM ANEL DESLIZANTE EM TUBO PEX, DN 16 MM X 1/2"                                                                                                                                                                                                                                                                                                                                                                                                                   </v>
          </cell>
          <cell r="C4379" t="str">
            <v xml:space="preserve">UN    </v>
          </cell>
          <cell r="D4379">
            <v>15.68</v>
          </cell>
        </row>
        <row r="4380">
          <cell r="A4380">
            <v>38899</v>
          </cell>
          <cell r="B4380" t="str">
            <v xml:space="preserve">TE ROSCA MACHO, METALICO, PARA CONEXAO COM ANEL DESLIZANTE EM TUBO PEX, DN 20 MM X 1/2"                                                                                                                                                                                                                                                                                                                                                                                                                   </v>
          </cell>
          <cell r="C4380" t="str">
            <v xml:space="preserve">UN    </v>
          </cell>
          <cell r="D4380">
            <v>17.63</v>
          </cell>
        </row>
        <row r="4381">
          <cell r="A4381">
            <v>38900</v>
          </cell>
          <cell r="B4381" t="str">
            <v xml:space="preserve">TE ROSCA MACHO, METALICO, PARA CONEXAO COM ANEL DESLIZANTE EM TUBO PEX, DN 20 MM X 3/4"                                                                                                                                                                                                                                                                                                                                                                                                                   </v>
          </cell>
          <cell r="C4381" t="str">
            <v xml:space="preserve">UN    </v>
          </cell>
          <cell r="D4381">
            <v>18.38</v>
          </cell>
        </row>
        <row r="4382">
          <cell r="A4382">
            <v>38901</v>
          </cell>
          <cell r="B4382" t="str">
            <v xml:space="preserve">TE ROSCA MACHO, METALICO, PARA CONEXAO COM ANEL DESLIZANTE EM TUBO PEX, DN 25 MM X 3/4"                                                                                                                                                                                                                                                                                                                                                                                                                   </v>
          </cell>
          <cell r="C4382" t="str">
            <v xml:space="preserve">UN    </v>
          </cell>
          <cell r="D4382">
            <v>30.08</v>
          </cell>
        </row>
        <row r="4383">
          <cell r="A4383">
            <v>38904</v>
          </cell>
          <cell r="B4383" t="str">
            <v xml:space="preserve">TE ROSCA MACHO, METALICO, PARA CONEXAO COM ANEL DESLIZANTE EM TUBO PEX, DN 32 MM X 1"                                                                                                                                                                                                                                                                                                                                                                                                                     </v>
          </cell>
          <cell r="C4383" t="str">
            <v xml:space="preserve">UN    </v>
          </cell>
          <cell r="D4383">
            <v>48.86</v>
          </cell>
        </row>
        <row r="4384">
          <cell r="A4384">
            <v>38903</v>
          </cell>
          <cell r="B4384" t="str">
            <v xml:space="preserve">TE ROSCA MACHO, METALICO, PARA CONEXAO COM ANEL DESLIZANTE EM TUBO PEX, DN 32 MM X 3/4"                                                                                                                                                                                                                                                                                                                                                                                                                   </v>
          </cell>
          <cell r="C4384" t="str">
            <v xml:space="preserve">UN    </v>
          </cell>
          <cell r="D4384">
            <v>48.55</v>
          </cell>
        </row>
        <row r="4385">
          <cell r="A4385">
            <v>7091</v>
          </cell>
          <cell r="B4385" t="str">
            <v xml:space="preserve">TE SANITARIO, PVC, DN 100 X 100 MM, SERIE NORMAL, PARA ESGOTO PREDIAL                                                                                                                                                                                                                                                                                                                                                                                                                                     </v>
          </cell>
          <cell r="C4385" t="str">
            <v xml:space="preserve">UN    </v>
          </cell>
          <cell r="D4385">
            <v>23.64</v>
          </cell>
        </row>
        <row r="4386">
          <cell r="A4386">
            <v>11655</v>
          </cell>
          <cell r="B4386" t="str">
            <v xml:space="preserve">TE SANITARIO, PVC, DN 100 X 50 MM, SERIE NORMAL, PARA ESGOTO PREDIAL                                                                                                                                                                                                                                                                                                                                                                                                                                      </v>
          </cell>
          <cell r="C4386" t="str">
            <v xml:space="preserve">UN    </v>
          </cell>
          <cell r="D4386">
            <v>22.58</v>
          </cell>
        </row>
        <row r="4387">
          <cell r="A4387">
            <v>11656</v>
          </cell>
          <cell r="B4387" t="str">
            <v xml:space="preserve">TE SANITARIO, PVC, DN 100 X 75 MM, SERIE NORMAL PARA ESGOTO PREDIAL                                                                                                                                                                                                                                                                                                                                                                                                                                       </v>
          </cell>
          <cell r="C4387" t="str">
            <v xml:space="preserve">UN    </v>
          </cell>
          <cell r="D4387">
            <v>23.62</v>
          </cell>
        </row>
        <row r="4388">
          <cell r="A4388">
            <v>37948</v>
          </cell>
          <cell r="B4388" t="str">
            <v xml:space="preserve">TE SANITARIO, PVC, DN 40 X 40 MM, SERIE NORMAL, PARA ESGOTO PREDIAL                                                                                                                                                                                                                                                                                                                                                                                                                                       </v>
          </cell>
          <cell r="C4388" t="str">
            <v xml:space="preserve">UN    </v>
          </cell>
          <cell r="D4388">
            <v>4.78</v>
          </cell>
        </row>
        <row r="4389">
          <cell r="A4389">
            <v>7097</v>
          </cell>
          <cell r="B4389" t="str">
            <v xml:space="preserve">TE SANITARIO, PVC, DN 50 X 50 MM, SERIE NORMAL, PARA ESGOTO PREDIAL                                                                                                                                                                                                                                                                                                                                                                                                                                       </v>
          </cell>
          <cell r="C4389" t="str">
            <v xml:space="preserve">UN    </v>
          </cell>
          <cell r="D4389">
            <v>10.5</v>
          </cell>
        </row>
        <row r="4390">
          <cell r="A4390">
            <v>11657</v>
          </cell>
          <cell r="B4390" t="str">
            <v xml:space="preserve">TE SANITARIO, PVC, DN 75 X 50 MM, SERIE NORMAL PARA ESGOTO PREDIAL                                                                                                                                                                                                                                                                                                                                                                                                                                        </v>
          </cell>
          <cell r="C4390" t="str">
            <v xml:space="preserve">UN    </v>
          </cell>
          <cell r="D4390">
            <v>20.59</v>
          </cell>
        </row>
        <row r="4391">
          <cell r="A4391">
            <v>11658</v>
          </cell>
          <cell r="B4391" t="str">
            <v xml:space="preserve">TE SANITARIO, PVC, DN 75 X 75 MM, SERIE NORMAL PARA ESGOTO PREDIAL                                                                                                                                                                                                                                                                                                                                                                                                                                        </v>
          </cell>
          <cell r="C4391" t="str">
            <v xml:space="preserve">UN    </v>
          </cell>
          <cell r="D4391">
            <v>20.97</v>
          </cell>
        </row>
        <row r="4392">
          <cell r="A4392">
            <v>7146</v>
          </cell>
          <cell r="B4392" t="str">
            <v xml:space="preserve">TE SOLDAVEL, PVC, 90 GRAUS, 110 MM, PARA AGUA FRIA PREDIAL (NBR 5648)                                                                                                                                                                                                                                                                                                                                                                                                                                     </v>
          </cell>
          <cell r="C4392" t="str">
            <v xml:space="preserve">UN    </v>
          </cell>
          <cell r="D4392">
            <v>221.95</v>
          </cell>
        </row>
        <row r="4393">
          <cell r="A4393">
            <v>7138</v>
          </cell>
          <cell r="B4393" t="str">
            <v xml:space="preserve">TE SOLDAVEL, PVC, 90 GRAUS, 20 MM, PARA AGUA FRIA PREDIAL (NBR 5648)                                                                                                                                                                                                                                                                                                                                                                                                                                      </v>
          </cell>
          <cell r="C4393" t="str">
            <v xml:space="preserve">UN    </v>
          </cell>
          <cell r="D4393">
            <v>1.25</v>
          </cell>
        </row>
        <row r="4394">
          <cell r="A4394">
            <v>7139</v>
          </cell>
          <cell r="B4394" t="str">
            <v xml:space="preserve">TE SOLDAVEL, PVC, 90 GRAUS, 25 MM, PARA AGUA FRIA PREDIAL (NBR 5648)                                                                                                                                                                                                                                                                                                                                                                                                                                      </v>
          </cell>
          <cell r="C4394" t="str">
            <v xml:space="preserve">UN    </v>
          </cell>
          <cell r="D4394">
            <v>1.64</v>
          </cell>
        </row>
        <row r="4395">
          <cell r="A4395">
            <v>7140</v>
          </cell>
          <cell r="B4395" t="str">
            <v xml:space="preserve">TE SOLDAVEL, PVC, 90 GRAUS, 32 MM, PARA AGUA FRIA PREDIAL (NBR 5648)                                                                                                                                                                                                                                                                                                                                                                                                                                      </v>
          </cell>
          <cell r="C4395" t="str">
            <v xml:space="preserve">UN    </v>
          </cell>
          <cell r="D4395">
            <v>5.47</v>
          </cell>
        </row>
        <row r="4396">
          <cell r="A4396">
            <v>7141</v>
          </cell>
          <cell r="B4396" t="str">
            <v xml:space="preserve">TE SOLDAVEL, PVC, 90 GRAUS, 40 MM, PARA AGUA FRIA PREDIAL (NBR 5648)                                                                                                                                                                                                                                                                                                                                                                                                                                      </v>
          </cell>
          <cell r="C4396" t="str">
            <v xml:space="preserve">UN    </v>
          </cell>
          <cell r="D4396">
            <v>11.97</v>
          </cell>
        </row>
        <row r="4397">
          <cell r="A4397">
            <v>7143</v>
          </cell>
          <cell r="B4397" t="str">
            <v xml:space="preserve">TE SOLDAVEL, PVC, 90 GRAUS, 60 MM, PARA AGUA FRIA PREDIAL (NBR 5648)                                                                                                                                                                                                                                                                                                                                                                                                                                      </v>
          </cell>
          <cell r="C4397" t="str">
            <v xml:space="preserve">UN    </v>
          </cell>
          <cell r="D4397">
            <v>39.89</v>
          </cell>
        </row>
        <row r="4398">
          <cell r="A4398">
            <v>7144</v>
          </cell>
          <cell r="B4398" t="str">
            <v xml:space="preserve">TE SOLDAVEL, PVC, 90 GRAUS, 75 MM, PARA AGUA FRIA PREDIAL (NBR 5648)                                                                                                                                                                                                                                                                                                                                                                                                                                      </v>
          </cell>
          <cell r="C4398" t="str">
            <v xml:space="preserve">UN    </v>
          </cell>
          <cell r="D4398">
            <v>79.8</v>
          </cell>
        </row>
        <row r="4399">
          <cell r="A4399">
            <v>7145</v>
          </cell>
          <cell r="B4399" t="str">
            <v xml:space="preserve">TE SOLDAVEL, PVC, 90 GRAUS, 85 MM, PARA AGUA FRIA PREDIAL (NBR 5648)                                                                                                                                                                                                                                                                                                                                                                                                                                      </v>
          </cell>
          <cell r="C4399" t="str">
            <v xml:space="preserve">UN    </v>
          </cell>
          <cell r="D4399">
            <v>130.87</v>
          </cell>
        </row>
        <row r="4400">
          <cell r="A4400">
            <v>7142</v>
          </cell>
          <cell r="B4400" t="str">
            <v xml:space="preserve">TE SOLDAVEL, PVC, 90 GRAUS,50 MM, PARA AGUA FRIA PREDIAL (NBR 5648)                                                                                                                                                                                                                                                                                                                                                                                                                                       </v>
          </cell>
          <cell r="C4400" t="str">
            <v xml:space="preserve">UN    </v>
          </cell>
          <cell r="D4400">
            <v>13.39</v>
          </cell>
        </row>
        <row r="4401">
          <cell r="A4401">
            <v>3593</v>
          </cell>
          <cell r="B4401" t="str">
            <v xml:space="preserve">TE 45 GRAUS DE FERRO GALVANIZADO, COM ROSCA BSP, DE 1 1/2"                                                                                                                                                                                                                                                                                                                                                                                                                                                </v>
          </cell>
          <cell r="C4401" t="str">
            <v xml:space="preserve">UN    </v>
          </cell>
          <cell r="D4401">
            <v>66.040000000000006</v>
          </cell>
        </row>
        <row r="4402">
          <cell r="A4402">
            <v>3588</v>
          </cell>
          <cell r="B4402" t="str">
            <v xml:space="preserve">TE 45 GRAUS DE FERRO GALVANIZADO, COM ROSCA BSP, DE 1 1/4"                                                                                                                                                                                                                                                                                                                                                                                                                                                </v>
          </cell>
          <cell r="C4402" t="str">
            <v xml:space="preserve">UN    </v>
          </cell>
          <cell r="D4402">
            <v>50.9</v>
          </cell>
        </row>
        <row r="4403">
          <cell r="A4403">
            <v>3585</v>
          </cell>
          <cell r="B4403" t="str">
            <v xml:space="preserve">TE 45 GRAUS DE FERRO GALVANIZADO, COM ROSCA BSP, DE 1/2"                                                                                                                                                                                                                                                                                                                                                                                                                                                  </v>
          </cell>
          <cell r="C4403" t="str">
            <v xml:space="preserve">UN    </v>
          </cell>
          <cell r="D4403">
            <v>15.72</v>
          </cell>
        </row>
        <row r="4404">
          <cell r="A4404">
            <v>3587</v>
          </cell>
          <cell r="B4404" t="str">
            <v xml:space="preserve">TE 45 GRAUS DE FERRO GALVANIZADO, COM ROSCA BSP, DE 1"                                                                                                                                                                                                                                                                                                                                                                                                                                                    </v>
          </cell>
          <cell r="C4404" t="str">
            <v xml:space="preserve">UN    </v>
          </cell>
          <cell r="D4404">
            <v>31.59</v>
          </cell>
        </row>
        <row r="4405">
          <cell r="A4405">
            <v>3590</v>
          </cell>
          <cell r="B4405" t="str">
            <v xml:space="preserve">TE 45 GRAUS DE FERRO GALVANIZADO, COM ROSCA BSP, DE 2 1/2"                                                                                                                                                                                                                                                                                                                                                                                                                                                </v>
          </cell>
          <cell r="C4405" t="str">
            <v xml:space="preserve">UN    </v>
          </cell>
          <cell r="D4405">
            <v>187.51</v>
          </cell>
        </row>
        <row r="4406">
          <cell r="A4406">
            <v>3589</v>
          </cell>
          <cell r="B4406" t="str">
            <v xml:space="preserve">TE 45 GRAUS DE FERRO GALVANIZADO, COM ROSCA BSP, DE 2"                                                                                                                                                                                                                                                                                                                                                                                                                                                    </v>
          </cell>
          <cell r="C4406" t="str">
            <v xml:space="preserve">UN    </v>
          </cell>
          <cell r="D4406">
            <v>100.65</v>
          </cell>
        </row>
        <row r="4407">
          <cell r="A4407">
            <v>3586</v>
          </cell>
          <cell r="B4407" t="str">
            <v xml:space="preserve">TE 45 GRAUS DE FERRO GALVANIZADO, COM ROSCA BSP, DE 3/4"                                                                                                                                                                                                                                                                                                                                                                                                                                                  </v>
          </cell>
          <cell r="C4407" t="str">
            <v xml:space="preserve">UN    </v>
          </cell>
          <cell r="D4407">
            <v>20.59</v>
          </cell>
        </row>
        <row r="4408">
          <cell r="A4408">
            <v>3592</v>
          </cell>
          <cell r="B4408" t="str">
            <v xml:space="preserve">TE 45 GRAUS DE FERRO GALVANIZADO, COM ROSCA BSP, DE 3"                                                                                                                                                                                                                                                                                                                                                                                                                                                    </v>
          </cell>
          <cell r="C4408" t="str">
            <v xml:space="preserve">UN    </v>
          </cell>
          <cell r="D4408">
            <v>296.39999999999998</v>
          </cell>
        </row>
        <row r="4409">
          <cell r="A4409">
            <v>3591</v>
          </cell>
          <cell r="B4409" t="str">
            <v xml:space="preserve">TE 45 GRAUS DE FERRO GALVANIZADO, COM ROSCA BSP, DE 4"                                                                                                                                                                                                                                                                                                                                                                                                                                                    </v>
          </cell>
          <cell r="C4409" t="str">
            <v xml:space="preserve">UN    </v>
          </cell>
          <cell r="D4409">
            <v>475.15</v>
          </cell>
        </row>
        <row r="4410">
          <cell r="A4410">
            <v>40396</v>
          </cell>
          <cell r="B4410" t="str">
            <v xml:space="preserve">TE 90 GRAUS EM ACO CARBONO, SOLDAVEL, PRESSAO 3.000 LBS, DN 1 1/2"                                                                                                                                                                                                                                                                                                                                                                                                                                        </v>
          </cell>
          <cell r="C4410" t="str">
            <v xml:space="preserve">UN    </v>
          </cell>
          <cell r="D4410">
            <v>140.97</v>
          </cell>
        </row>
        <row r="4411">
          <cell r="A4411">
            <v>40395</v>
          </cell>
          <cell r="B4411" t="str">
            <v xml:space="preserve">TE 90 GRAUS EM ACO CARBONO, SOLDAVEL, PRESSAO 3.000 LBS, DN 1 1/4"                                                                                                                                                                                                                                                                                                                                                                                                                                        </v>
          </cell>
          <cell r="C4411" t="str">
            <v xml:space="preserve">UN    </v>
          </cell>
          <cell r="D4411">
            <v>108.19</v>
          </cell>
        </row>
        <row r="4412">
          <cell r="A4412">
            <v>40392</v>
          </cell>
          <cell r="B4412" t="str">
            <v xml:space="preserve">TE 90 GRAUS EM ACO CARBONO, SOLDAVEL, PRESSAO 3.000 LBS, DN 1/2"                                                                                                                                                                                                                                                                                                                                                                                                                                          </v>
          </cell>
          <cell r="C4412" t="str">
            <v xml:space="preserve">UN    </v>
          </cell>
          <cell r="D4412">
            <v>34.81</v>
          </cell>
        </row>
        <row r="4413">
          <cell r="A4413">
            <v>40394</v>
          </cell>
          <cell r="B4413" t="str">
            <v xml:space="preserve">TE 90 GRAUS EM ACO CARBONO, SOLDAVEL, PRESSAO 3.000 LBS, DN 1"                                                                                                                                                                                                                                                                                                                                                                                                                                            </v>
          </cell>
          <cell r="C4413" t="str">
            <v xml:space="preserve">UN    </v>
          </cell>
          <cell r="D4413">
            <v>70.44</v>
          </cell>
        </row>
        <row r="4414">
          <cell r="A4414">
            <v>40398</v>
          </cell>
          <cell r="B4414" t="str">
            <v xml:space="preserve">TE 90 GRAUS EM ACO CARBONO, SOLDAVEL, PRESSAO 3.000 LBS, DN 2 1/2"                                                                                                                                                                                                                                                                                                                                                                                                                                        </v>
          </cell>
          <cell r="C4414" t="str">
            <v xml:space="preserve">UN    </v>
          </cell>
          <cell r="D4414">
            <v>452.27</v>
          </cell>
        </row>
        <row r="4415">
          <cell r="A4415">
            <v>40397</v>
          </cell>
          <cell r="B4415" t="str">
            <v xml:space="preserve">TE 90 GRAUS EM ACO CARBONO, SOLDAVEL, PRESSAO 3.000 LBS, DN 2"                                                                                                                                                                                                                                                                                                                                                                                                                                            </v>
          </cell>
          <cell r="C4415" t="str">
            <v xml:space="preserve">UN    </v>
          </cell>
          <cell r="D4415">
            <v>231.61</v>
          </cell>
        </row>
        <row r="4416">
          <cell r="A4416">
            <v>40393</v>
          </cell>
          <cell r="B4416" t="str">
            <v xml:space="preserve">TE 90 GRAUS EM ACO CARBONO, SOLDAVEL, PRESSAO 3.000 LBS, DN 3/4"                                                                                                                                                                                                                                                                                                                                                                                                                                          </v>
          </cell>
          <cell r="C4416" t="str">
            <v xml:space="preserve">UN    </v>
          </cell>
          <cell r="D4416">
            <v>44.84</v>
          </cell>
        </row>
        <row r="4417">
          <cell r="A4417">
            <v>40399</v>
          </cell>
          <cell r="B4417" t="str">
            <v xml:space="preserve">TE 90 GRAUS EM ACO CARBONO, SOLDAVEL, PRESSAO 3.000 LBS, DN 3"                                                                                                                                                                                                                                                                                                                                                                                                                                            </v>
          </cell>
          <cell r="C4417" t="str">
            <v xml:space="preserve">UN    </v>
          </cell>
          <cell r="D4417">
            <v>739.91</v>
          </cell>
        </row>
        <row r="4418">
          <cell r="A4418">
            <v>39322</v>
          </cell>
          <cell r="B4418" t="str">
            <v xml:space="preserve">TE, PLASTICO, DN 16 MM, PARA CONEXAO COM CRIMPAGEM EM TUBO PEX                                                                                                                                                                                                                                                                                                                                                                                                                                            </v>
          </cell>
          <cell r="C4418" t="str">
            <v xml:space="preserve">UN    </v>
          </cell>
          <cell r="D4418">
            <v>18.940000000000001</v>
          </cell>
        </row>
        <row r="4419">
          <cell r="A4419">
            <v>39289</v>
          </cell>
          <cell r="B4419" t="str">
            <v xml:space="preserve">TE, PLASTICO, DN 20 MM, PARA CONEXAO COM CRIMPAGEM EM TUBO PEX                                                                                                                                                                                                                                                                                                                                                                                                                                            </v>
          </cell>
          <cell r="C4419" t="str">
            <v xml:space="preserve">UN    </v>
          </cell>
          <cell r="D4419">
            <v>22.69</v>
          </cell>
        </row>
        <row r="4420">
          <cell r="A4420">
            <v>39290</v>
          </cell>
          <cell r="B4420" t="str">
            <v xml:space="preserve">TE, PLASTICO, DN 25 MM, PARA CONEXAO COM CRIMPAGEM EM TUBO PEX                                                                                                                                                                                                                                                                                                                                                                                                                                            </v>
          </cell>
          <cell r="C4420" t="str">
            <v xml:space="preserve">UN    </v>
          </cell>
          <cell r="D4420">
            <v>38.51</v>
          </cell>
        </row>
        <row r="4421">
          <cell r="A4421">
            <v>39291</v>
          </cell>
          <cell r="B4421" t="str">
            <v xml:space="preserve">TE, PLASTICO, DN 32 MM, PARA CONEXAO COM CRIMPAGEM EM TUBO PEX                                                                                                                                                                                                                                                                                                                                                                                                                                            </v>
          </cell>
          <cell r="C4421" t="str">
            <v xml:space="preserve">UN    </v>
          </cell>
          <cell r="D4421">
            <v>57.65</v>
          </cell>
        </row>
        <row r="4422">
          <cell r="A4422">
            <v>20174</v>
          </cell>
          <cell r="B4422" t="str">
            <v xml:space="preserve">TE, PVC LEVE, CURTO, 90 GRAUS, 150 MM, PARA ESGOTO                                                                                                                                                                                                                                                                                                                                                                                                                                                        </v>
          </cell>
          <cell r="C4422" t="str">
            <v xml:space="preserve">UN    </v>
          </cell>
          <cell r="D4422">
            <v>57.6</v>
          </cell>
        </row>
        <row r="4423">
          <cell r="A4423">
            <v>41892</v>
          </cell>
          <cell r="B4423" t="str">
            <v xml:space="preserve">TE, PVC PBA, BBB, 90 GRAUS, DN 100 / DE 110 MM, PARA REDE  AGUA (NBR 10351)                                                                                                                                                                                                                                                                                                                                                                                                                               </v>
          </cell>
          <cell r="C4423" t="str">
            <v xml:space="preserve">UN    </v>
          </cell>
          <cell r="D4423">
            <v>141.36000000000001</v>
          </cell>
        </row>
        <row r="4424">
          <cell r="A4424">
            <v>7048</v>
          </cell>
          <cell r="B4424" t="str">
            <v xml:space="preserve">TE, PVC PBA, BBB, 90 GRAUS, DN 50 / DE 60 MM, PARA REDE AGUA (NBR 10351)                                                                                                                                                                                                                                                                                                                                                                                                                                  </v>
          </cell>
          <cell r="C4424" t="str">
            <v xml:space="preserve">UN    </v>
          </cell>
          <cell r="D4424">
            <v>30.51</v>
          </cell>
        </row>
        <row r="4425">
          <cell r="A4425">
            <v>7088</v>
          </cell>
          <cell r="B4425" t="str">
            <v xml:space="preserve">TE, PVC PBA, BBB, 90 GRAUS, DN 75 / DE 85 MM, PARA REDE AGUA (NBR 10351)                                                                                                                                                                                                                                                                                                                                                                                                                                  </v>
          </cell>
          <cell r="C4425" t="str">
            <v xml:space="preserve">UN    </v>
          </cell>
          <cell r="D4425">
            <v>66.72</v>
          </cell>
        </row>
        <row r="4426">
          <cell r="A4426">
            <v>20179</v>
          </cell>
          <cell r="B4426" t="str">
            <v xml:space="preserve">TE, PVC, SERIE R, 100 X 100 MM, PARA ESGOTO OU AGUAS PLUVIAIS PREDIAIS                                                                                                                                                                                                                                                                                                                                                                                                                                    </v>
          </cell>
          <cell r="C4426" t="str">
            <v xml:space="preserve">UN    </v>
          </cell>
          <cell r="D4426">
            <v>77.55</v>
          </cell>
        </row>
        <row r="4427">
          <cell r="A4427">
            <v>20178</v>
          </cell>
          <cell r="B4427" t="str">
            <v xml:space="preserve">TE, PVC, SERIE R, 100 X 75 MM, PARA ESGOTO OU AGUAS PLUVIAIS PREDIAIS                                                                                                                                                                                                                                                                                                                                                                                                                                     </v>
          </cell>
          <cell r="C4427" t="str">
            <v xml:space="preserve">UN    </v>
          </cell>
          <cell r="D4427">
            <v>68.53</v>
          </cell>
        </row>
        <row r="4428">
          <cell r="A4428">
            <v>20180</v>
          </cell>
          <cell r="B4428" t="str">
            <v xml:space="preserve">TE, PVC, SERIE R, 150 X 100 MM, PARA ESGOTO OU AGUAS PLUVIAIS PREDIAIS                                                                                                                                                                                                                                                                                                                                                                                                                                    </v>
          </cell>
          <cell r="C4428" t="str">
            <v xml:space="preserve">UN    </v>
          </cell>
          <cell r="D4428">
            <v>125.93</v>
          </cell>
        </row>
        <row r="4429">
          <cell r="A4429">
            <v>20181</v>
          </cell>
          <cell r="B4429" t="str">
            <v xml:space="preserve">TE, PVC, SERIE R, 150 X 150 MM, PARA ESGOTO OU AGUAS PLUVIAIS PREDIAIS                                                                                                                                                                                                                                                                                                                                                                                                                                    </v>
          </cell>
          <cell r="C4429" t="str">
            <v xml:space="preserve">UN    </v>
          </cell>
          <cell r="D4429">
            <v>186.81</v>
          </cell>
        </row>
        <row r="4430">
          <cell r="A4430">
            <v>20177</v>
          </cell>
          <cell r="B4430" t="str">
            <v xml:space="preserve">TE, PVC, SERIE R, 75 X 75 MM, PARA ESGOTO OU AGUAS PLUVIAIS PREDIAIS                                                                                                                                                                                                                                                                                                                                                                                                                                      </v>
          </cell>
          <cell r="C4430" t="str">
            <v xml:space="preserve">UN    </v>
          </cell>
          <cell r="D4430">
            <v>44.91</v>
          </cell>
        </row>
        <row r="4431">
          <cell r="A4431">
            <v>7082</v>
          </cell>
          <cell r="B4431" t="str">
            <v xml:space="preserve">TE, PVC, 90 GRAUS, BBB, JE, DN 100 MM, PARA REDE COLETORA ESGOTO (NBR 10569)                                                                                                                                                                                                                                                                                                                                                                                                                              </v>
          </cell>
          <cell r="C4431" t="str">
            <v xml:space="preserve">UN    </v>
          </cell>
          <cell r="D4431">
            <v>78.31</v>
          </cell>
        </row>
        <row r="4432">
          <cell r="A4432">
            <v>42707</v>
          </cell>
          <cell r="B4432" t="str">
            <v xml:space="preserve">TE, PVC, 90 GRAUS, BBB, JE, DN 100 MM, PARA TUBO CORRUGADO E/OU LISO, REDE COLETORA ESGOTO (NBR 10569                                                                                                                                                                                                                                                                                                                                                                                                     </v>
          </cell>
          <cell r="C4432" t="str">
            <v xml:space="preserve">UN    </v>
          </cell>
          <cell r="D4432">
            <v>212.66</v>
          </cell>
        </row>
        <row r="4433">
          <cell r="A4433">
            <v>7069</v>
          </cell>
          <cell r="B4433" t="str">
            <v xml:space="preserve">TE, PVC, 90 GRAUS, BBB, JE, DN 150 MM, PARA REDE COLETORA ESGOTO (NBR 10569)                                                                                                                                                                                                                                                                                                                                                                                                                              </v>
          </cell>
          <cell r="C4433" t="str">
            <v xml:space="preserve">UN    </v>
          </cell>
          <cell r="D4433">
            <v>173.79</v>
          </cell>
        </row>
        <row r="4434">
          <cell r="A4434">
            <v>42708</v>
          </cell>
          <cell r="B4434" t="str">
            <v xml:space="preserve">TE, PVC, 90 GRAUS, BBB, JE, DN 150 MM, PARA TUBO CORRUGADO E/OU LISO, REDE COLETORA ESGOTO (NBR 10569)                                                                                                                                                                                                                                                                                                                                                                                                    </v>
          </cell>
          <cell r="C4434" t="str">
            <v xml:space="preserve">UN    </v>
          </cell>
          <cell r="D4434">
            <v>558.17999999999995</v>
          </cell>
        </row>
        <row r="4435">
          <cell r="A4435">
            <v>7070</v>
          </cell>
          <cell r="B4435" t="str">
            <v xml:space="preserve">TE, PVC, 90 GRAUS, BBB, JE, DN 200 MM, PARA REDE COLETORA ESGOTO (NBR 10569)                                                                                                                                                                                                                                                                                                                                                                                                                              </v>
          </cell>
          <cell r="C4435" t="str">
            <v xml:space="preserve">UN    </v>
          </cell>
          <cell r="D4435">
            <v>248.87</v>
          </cell>
        </row>
        <row r="4436">
          <cell r="A4436">
            <v>42709</v>
          </cell>
          <cell r="B4436" t="str">
            <v xml:space="preserve">TE, PVC, 90 GRAUS, BBB, JE, DN 200 MM, PARA TUBO CORRUGADO E/OU LISO, REDE COLETORA ESGOTO (NBR 10569)                                                                                                                                                                                                                                                                                                                                                                                                    </v>
          </cell>
          <cell r="C4436" t="str">
            <v xml:space="preserve">UN    </v>
          </cell>
          <cell r="D4436">
            <v>834.79</v>
          </cell>
        </row>
        <row r="4437">
          <cell r="A4437">
            <v>42710</v>
          </cell>
          <cell r="B4437" t="str">
            <v xml:space="preserve">TE, PVC, 90 GRAUS, BBB, JE, DN 250 MM, PARA TUBO CORRUGADO E/OU LISO, REDE COLETORA ESGOTO (NBR 10569)                                                                                                                                                                                                                                                                                                                                                                                                    </v>
          </cell>
          <cell r="C4437" t="str">
            <v xml:space="preserve">UN    </v>
          </cell>
          <cell r="D4437">
            <v>2399.61</v>
          </cell>
        </row>
        <row r="4438">
          <cell r="A4438">
            <v>42716</v>
          </cell>
          <cell r="B4438" t="str">
            <v xml:space="preserve">TE, PVC, 90 GRAUS, BBB, JE, DN 300 MM, PARA TUBO CORRUGADO E/OU LISO, REDE COLETORA ESGOTO (NBR 10569)                                                                                                                                                                                                                                                                                                                                                                                                    </v>
          </cell>
          <cell r="C4438" t="str">
            <v xml:space="preserve">UN    </v>
          </cell>
          <cell r="D4438">
            <v>2986.72</v>
          </cell>
        </row>
        <row r="4439">
          <cell r="A4439">
            <v>20172</v>
          </cell>
          <cell r="B4439" t="str">
            <v xml:space="preserve">TE, PVC, 90 GRAUS, BBP, JE, DN 100 MM, PARA REDE COLETORA ESGOTO (NBR 10569)                                                                                                                                                                                                                                                                                                                                                                                                                              </v>
          </cell>
          <cell r="C4439" t="str">
            <v xml:space="preserve">UN    </v>
          </cell>
          <cell r="D4439">
            <v>57.43</v>
          </cell>
        </row>
        <row r="4440">
          <cell r="A4440">
            <v>40945</v>
          </cell>
          <cell r="B4440" t="str">
            <v xml:space="preserve">TECNICO DE EDIFICACOES (HORISTA)                                                                                                                                                                                                                                                                                                                                                                                                                                                                          </v>
          </cell>
          <cell r="C4440" t="str">
            <v xml:space="preserve">H     </v>
          </cell>
          <cell r="D4440">
            <v>13.59</v>
          </cell>
        </row>
        <row r="4441">
          <cell r="A4441">
            <v>40946</v>
          </cell>
          <cell r="B4441" t="str">
            <v xml:space="preserve">TECNICO DE EDIFICACOES (MENSALISTA)                                                                                                                                                                                                                                                                                                                                                                                                                                                                       </v>
          </cell>
          <cell r="C4441" t="str">
            <v xml:space="preserve">MES   </v>
          </cell>
          <cell r="D4441">
            <v>2403.75</v>
          </cell>
        </row>
        <row r="4442">
          <cell r="A4442">
            <v>7153</v>
          </cell>
          <cell r="B4442" t="str">
            <v xml:space="preserve">TECNICO EM LABORATORIO E CAMPO DE CONSTRUCAO CIVIL (HORISTA)                                                                                                                                                                                                                                                                                                                                                                                                                                              </v>
          </cell>
          <cell r="C4442" t="str">
            <v xml:space="preserve">H     </v>
          </cell>
          <cell r="D4442">
            <v>23.67</v>
          </cell>
        </row>
        <row r="4443">
          <cell r="A4443">
            <v>41089</v>
          </cell>
          <cell r="B4443" t="str">
            <v xml:space="preserve">TECNICO EM LABORATORIO E CAMPO DE CONSTRUCAO CIVIL (MENSALISTA)                                                                                                                                                                                                                                                                                                                                                                                                                                           </v>
          </cell>
          <cell r="C4443" t="str">
            <v xml:space="preserve">MES   </v>
          </cell>
          <cell r="D4443">
            <v>4183.1000000000004</v>
          </cell>
        </row>
        <row r="4444">
          <cell r="A4444">
            <v>40943</v>
          </cell>
          <cell r="B4444" t="str">
            <v xml:space="preserve">TECNICO EM SEGURANCA DO TRABALHO (HORISTA)                                                                                                                                                                                                                                                                                                                                                                                                                                                                </v>
          </cell>
          <cell r="C4444" t="str">
            <v xml:space="preserve">H     </v>
          </cell>
          <cell r="D4444">
            <v>23.43</v>
          </cell>
        </row>
        <row r="4445">
          <cell r="A4445">
            <v>40944</v>
          </cell>
          <cell r="B4445" t="str">
            <v xml:space="preserve">TECNICO EM SEGURANCA DO TRABALHO (MENSALISTA)                                                                                                                                                                                                                                                                                                                                                                                                                                                             </v>
          </cell>
          <cell r="C4445" t="str">
            <v xml:space="preserve">MES   </v>
          </cell>
          <cell r="D4445">
            <v>4142.08</v>
          </cell>
        </row>
        <row r="4446">
          <cell r="A4446">
            <v>6175</v>
          </cell>
          <cell r="B4446" t="str">
            <v xml:space="preserve">TECNICO EM SONDAGEM                                                                                                                                                                                                                                                                                                                                                                                                                                                                                       </v>
          </cell>
          <cell r="C4446" t="str">
            <v xml:space="preserve">H     </v>
          </cell>
          <cell r="D4446">
            <v>22.81</v>
          </cell>
        </row>
        <row r="4447">
          <cell r="A4447">
            <v>41092</v>
          </cell>
          <cell r="B4447" t="str">
            <v xml:space="preserve">TECNICO EM SONDAGEM (MENSALISTA)                                                                                                                                                                                                                                                                                                                                                                                                                                                                          </v>
          </cell>
          <cell r="C4447" t="str">
            <v xml:space="preserve">MES   </v>
          </cell>
          <cell r="D4447">
            <v>4034.86</v>
          </cell>
        </row>
        <row r="4448">
          <cell r="A4448">
            <v>37712</v>
          </cell>
          <cell r="B4448" t="str">
            <v xml:space="preserve">TELA ARAME GALVANIZADO REVESTIDO COM POLIMERO, MALHA HEXAGONAL DUPLA TORCAO, 8 X 10 CM (ZN/AL REVESTIDO COM POLIMERO), FIO *2,4* MM                                                                                                                                                                                                                                                                                                                                                                       </v>
          </cell>
          <cell r="C4448" t="str">
            <v xml:space="preserve">M2    </v>
          </cell>
          <cell r="D4448">
            <v>67.2</v>
          </cell>
        </row>
        <row r="4449">
          <cell r="A4449">
            <v>34547</v>
          </cell>
          <cell r="B4449" t="str">
            <v xml:space="preserve">TELA DE ACO SOLDADA GALVANIZADA/ZINCADA PARA ALVENARIA, FIO  D = *1,20 A 1,70* MM, MALHA 15 X 15 MM, (C X L) *50 X 12* CM                                                                                                                                                                                                                                                                                                                                                                                 </v>
          </cell>
          <cell r="C4449" t="str">
            <v xml:space="preserve">M     </v>
          </cell>
          <cell r="D4449">
            <v>5.77</v>
          </cell>
        </row>
        <row r="4450">
          <cell r="A4450">
            <v>34548</v>
          </cell>
          <cell r="B4450" t="str">
            <v xml:space="preserve">TELA DE ACO SOLDADA GALVANIZADA/ZINCADA PARA ALVENARIA, FIO  D = *1,20 A 1,70* MM, MALHA 15 X 15 MM, (C X L) *50 X 17,5* CM                                                                                                                                                                                                                                                                                                                                                                               </v>
          </cell>
          <cell r="C4450" t="str">
            <v xml:space="preserve">M     </v>
          </cell>
          <cell r="D4450">
            <v>9.4600000000000009</v>
          </cell>
        </row>
        <row r="4451">
          <cell r="A4451">
            <v>34558</v>
          </cell>
          <cell r="B4451" t="str">
            <v xml:space="preserve">TELA DE ACO SOLDADA GALVANIZADA/ZINCADA PARA ALVENARIA, FIO D = *1,20 A 1,70* MM, MALHA 15 X 15 MM, (C X L) *50 X 10,5* CM                                                                                                                                                                                                                                                                                                                                                                                </v>
          </cell>
          <cell r="C4451" t="str">
            <v xml:space="preserve">M     </v>
          </cell>
          <cell r="D4451">
            <v>4.6900000000000004</v>
          </cell>
        </row>
        <row r="4452">
          <cell r="A4452">
            <v>34550</v>
          </cell>
          <cell r="B4452" t="str">
            <v xml:space="preserve">TELA DE ACO SOLDADA GALVANIZADA/ZINCADA PARA ALVENARIA, FIO D = *1,20 A 1,70* MM, MALHA 15 X 15 MM, (C X L) *50 X 6* CM                                                                                                                                                                                                                                                                                                                                                                                   </v>
          </cell>
          <cell r="C4452" t="str">
            <v xml:space="preserve">M     </v>
          </cell>
          <cell r="D4452">
            <v>2.4900000000000002</v>
          </cell>
        </row>
        <row r="4453">
          <cell r="A4453">
            <v>34557</v>
          </cell>
          <cell r="B4453" t="str">
            <v xml:space="preserve">TELA DE ACO SOLDADA GALVANIZADA/ZINCADA PARA ALVENARIA, FIO D = *1,20 A 1,70* MM, MALHA 15 X 15 MM, (C X L) *50 X 7,5* CM                                                                                                                                                                                                                                                                                                                                                                                 </v>
          </cell>
          <cell r="C4453" t="str">
            <v xml:space="preserve">M     </v>
          </cell>
          <cell r="D4453">
            <v>3.65</v>
          </cell>
        </row>
        <row r="4454">
          <cell r="A4454">
            <v>37411</v>
          </cell>
          <cell r="B4454" t="str">
            <v xml:space="preserve">TELA DE ACO SOLDADA GALVANIZADA/ZINCADA PARA ALVENARIA, FIO D = *1,24 MM, MALHA 25 X 25 MM                                                                                                                                                                                                                                                                                                                                                                                                                </v>
          </cell>
          <cell r="C4454" t="str">
            <v xml:space="preserve">M2    </v>
          </cell>
          <cell r="D4454">
            <v>26.71</v>
          </cell>
        </row>
        <row r="4455">
          <cell r="A4455">
            <v>39508</v>
          </cell>
          <cell r="B4455" t="str">
            <v xml:space="preserve">TELA DE ACO SOLDADA NERVURADA, CA-60, L-159, (1,69 KG/M2), DIAMETRO DO FIO = 4,5 MM, LARGURA = 2,45 M, ESPACAMENTO DA MALHA = 30 X 10 CM                                                                                                                                                                                                                                                                                                                                                                  </v>
          </cell>
          <cell r="C4455" t="str">
            <v xml:space="preserve">M2    </v>
          </cell>
          <cell r="D4455">
            <v>15</v>
          </cell>
        </row>
        <row r="4456">
          <cell r="A4456">
            <v>39507</v>
          </cell>
          <cell r="B4456" t="str">
            <v xml:space="preserve">TELA DE ACO SOLDADA NERVURADA, CA-60, Q-113, (1,8 KG/M2), DIAMETRO DO FIO = 3,8 MM, LARGURA = 2,45 M, ESPACAMENTO DA MALHA = 10 X 10 CM                                                                                                                                                                                                                                                                                                                                                                   </v>
          </cell>
          <cell r="C4456" t="str">
            <v xml:space="preserve">M2    </v>
          </cell>
          <cell r="D4456">
            <v>22.38</v>
          </cell>
        </row>
        <row r="4457">
          <cell r="A4457">
            <v>7155</v>
          </cell>
          <cell r="B4457" t="str">
            <v xml:space="preserve">TELA DE ACO SOLDADA NERVURADA, CA-60, Q-138, (2,20 KG/M2), DIAMETRO DO FIO = 4,2 MM, LARGURA = 2,45 M, ESPACAMENTO DA MALHA = 10  X 10 CM                                                                                                                                                                                                                                                                                                                                                                 </v>
          </cell>
          <cell r="C4457" t="str">
            <v xml:space="preserve">M2    </v>
          </cell>
          <cell r="D4457">
            <v>28.73</v>
          </cell>
        </row>
        <row r="4458">
          <cell r="A4458">
            <v>42406</v>
          </cell>
          <cell r="B4458" t="str">
            <v xml:space="preserve">TELA DE ACO SOLDADA NERVURADA, CA-60, Q-159, (2,52 KG/M2), DIAMETRO DO FIO = 4,5 MM, LARGURA =  2,45 M, ESPACAMENTO DA MALHA = 10 X 10 CM                                                                                                                                                                                                                                                                                                                                                                 </v>
          </cell>
          <cell r="C4458" t="str">
            <v xml:space="preserve">M2    </v>
          </cell>
          <cell r="D4458">
            <v>32.94</v>
          </cell>
        </row>
        <row r="4459">
          <cell r="A4459">
            <v>7156</v>
          </cell>
          <cell r="B4459" t="str">
            <v xml:space="preserve">TELA DE ACO SOLDADA NERVURADA, CA-60, Q-196, (3,11 KG/M2), DIAMETRO DO FIO = 5,0 MM, LARGURA = 2,45 M, ESPACAMENTO DA MALHA = 10 X 10 CM                                                                                                                                                                                                                                                                                                                                                                  </v>
          </cell>
          <cell r="C4459" t="str">
            <v xml:space="preserve">M2    </v>
          </cell>
          <cell r="D4459">
            <v>41.22</v>
          </cell>
        </row>
        <row r="4460">
          <cell r="A4460">
            <v>43127</v>
          </cell>
          <cell r="B4460" t="str">
            <v xml:space="preserve">TELA DE ACO SOLDADA NERVURADA, CA-60, Q-283 (4,48 KG/M2), DIAMETRO DO FIO = 6,0 MM, LARGURA = 2,45 X 6,00 M DE COMPRIMENTO, ESPACAMENTO DA MALHA = 10 X 10 CM                                                                                                                                                                                                                                                                                                                                             </v>
          </cell>
          <cell r="C4460" t="str">
            <v xml:space="preserve">M2    </v>
          </cell>
          <cell r="D4460">
            <v>58.99</v>
          </cell>
        </row>
        <row r="4461">
          <cell r="A4461">
            <v>10917</v>
          </cell>
          <cell r="B4461" t="str">
            <v xml:space="preserve">TELA DE ACO SOLDADA NERVURADA, CA-60, Q-61, (0,97 KG/M2), DIAMETRO DO FIO = 3,4 MM, LARGURA = 2,45 M, ESPACAMENTO DA MALHA = 15 X 15 CM                                                                                                                                                                                                                                                                                                                                                                   </v>
          </cell>
          <cell r="C4461" t="str">
            <v xml:space="preserve">M2    </v>
          </cell>
          <cell r="D4461">
            <v>12.45</v>
          </cell>
        </row>
        <row r="4462">
          <cell r="A4462">
            <v>21141</v>
          </cell>
          <cell r="B4462" t="str">
            <v xml:space="preserve">TELA DE ACO SOLDADA NERVURADA, CA-60, Q-92, (1,48 KG/M2), DIAMETRO DO FIO = 4,2 MM, LARGURA = 2,45 X 60 M DE COMPRIMENTO, ESPACAMENTO DA MALHA = 15  X 15 CM                                                                                                                                                                                                                                                                                                                                              </v>
          </cell>
          <cell r="C4462" t="str">
            <v xml:space="preserve">M2    </v>
          </cell>
          <cell r="D4462">
            <v>19.28</v>
          </cell>
        </row>
        <row r="4463">
          <cell r="A4463">
            <v>39509</v>
          </cell>
          <cell r="B4463" t="str">
            <v xml:space="preserve">TELA DE ACO SOLDADA NERVURADA, CA-60, T-196, (2,11 KG/M2), DIAMETRO DO FIO = 5,0 MM, LARGURA = 2,45 M, ESPACAMENTO DA MALHA = 30 X 10 CM                                                                                                                                                                                                                                                                                                                                                                  </v>
          </cell>
          <cell r="C4463" t="str">
            <v xml:space="preserve">M2    </v>
          </cell>
          <cell r="D4463">
            <v>18.54</v>
          </cell>
        </row>
        <row r="4464">
          <cell r="A4464">
            <v>44529</v>
          </cell>
          <cell r="B4464" t="str">
            <v xml:space="preserve">TELA DE ANIAGEM ( JUTA)                                                                                                                                                                                                                                                                                                                                                                                                                                                                                   </v>
          </cell>
          <cell r="C4464" t="str">
            <v xml:space="preserve">M2    </v>
          </cell>
          <cell r="D4464">
            <v>13.47</v>
          </cell>
        </row>
        <row r="4465">
          <cell r="A4465">
            <v>7167</v>
          </cell>
          <cell r="B4465" t="str">
            <v xml:space="preserve">TELA DE ARAME GALVANIZADA QUADRANGULAR / LOSANGULAR, FIO 2,11 MM (14 BWG), MALHA 5 X 5 CM, H = 2 M                                                                                                                                                                                                                                                                                                                                                                                                        </v>
          </cell>
          <cell r="C4465" t="str">
            <v xml:space="preserve">M2    </v>
          </cell>
          <cell r="D4465">
            <v>28.91</v>
          </cell>
        </row>
        <row r="4466">
          <cell r="A4466">
            <v>10928</v>
          </cell>
          <cell r="B4466" t="str">
            <v xml:space="preserve">TELA DE ARAME GALVANIZADA QUADRANGULAR / LOSANGULAR, FIO 2,11 MM (14 BWG), MALHA 8 X 8 CM, H = 2 M                                                                                                                                                                                                                                                                                                                                                                                                        </v>
          </cell>
          <cell r="C4466" t="str">
            <v xml:space="preserve">M2    </v>
          </cell>
          <cell r="D4466">
            <v>16.61</v>
          </cell>
        </row>
        <row r="4467">
          <cell r="A4467">
            <v>10933</v>
          </cell>
          <cell r="B4467" t="str">
            <v xml:space="preserve">TELA DE ARAME GALVANIZADA QUADRANGULAR / LOSANGULAR, FIO 2,77 MM (12 BWG), MALHA 10 X 10 CM, H = 2 M                                                                                                                                                                                                                                                                                                                                                                                                      </v>
          </cell>
          <cell r="C4467" t="str">
            <v xml:space="preserve">M2    </v>
          </cell>
          <cell r="D4467">
            <v>25.06</v>
          </cell>
        </row>
        <row r="4468">
          <cell r="A4468">
            <v>7158</v>
          </cell>
          <cell r="B4468" t="str">
            <v xml:space="preserve">TELA DE ARAME GALVANIZADA QUADRANGULAR / LOSANGULAR, FIO 2,77 MM (12 BWG), MALHA 5 X 5 CM, H = 2 M                                                                                                                                                                                                                                                                                                                                                                                                        </v>
          </cell>
          <cell r="C4468" t="str">
            <v xml:space="preserve">M2    </v>
          </cell>
          <cell r="D4468">
            <v>42.5</v>
          </cell>
        </row>
        <row r="4469">
          <cell r="A4469">
            <v>10927</v>
          </cell>
          <cell r="B4469" t="str">
            <v xml:space="preserve">TELA DE ARAME GALVANIZADA QUADRANGULAR / LOSANGULAR, FIO 2,77 MM (12 BWG), MALHA 8 X 8 CM, H = 2 M                                                                                                                                                                                                                                                                                                                                                                                                        </v>
          </cell>
          <cell r="C4469" t="str">
            <v xml:space="preserve">M2    </v>
          </cell>
          <cell r="D4469">
            <v>27.18</v>
          </cell>
        </row>
        <row r="4470">
          <cell r="A4470">
            <v>7162</v>
          </cell>
          <cell r="B4470" t="str">
            <v xml:space="preserve">TELA DE ARAME GALVANIZADA QUADRANGULAR / LOSANGULAR, FIO 3,4 MM (10 BWG), MALHA 5 X 5 CM, H = 2 M                                                                                                                                                                                                                                                                                                                                                                                                         </v>
          </cell>
          <cell r="C4470" t="str">
            <v xml:space="preserve">M2    </v>
          </cell>
          <cell r="D4470">
            <v>66.510000000000005</v>
          </cell>
        </row>
        <row r="4471">
          <cell r="A4471">
            <v>10932</v>
          </cell>
          <cell r="B4471" t="str">
            <v xml:space="preserve">TELA DE ARAME GALVANIZADA QUADRANGULAR / LOSANGULAR, FIO 4,19 MM (8 BWG), MALHA 5 X 5 CM, H = 2 M                                                                                                                                                                                                                                                                                                                                                                                                         </v>
          </cell>
          <cell r="C4471" t="str">
            <v xml:space="preserve">M2    </v>
          </cell>
          <cell r="D4471">
            <v>115.68</v>
          </cell>
        </row>
        <row r="4472">
          <cell r="A4472">
            <v>10937</v>
          </cell>
          <cell r="B4472" t="str">
            <v xml:space="preserve">TELA DE ARAME GALVANIZADA REVESTIDA EM PVC, QUADRANGULAR / LOSANGULAR, FIO 2,11 MM (14 BWG), BITOLA FINAL = *2,8* MM, MALHA *8 X 8* CM, H = 2 M                                                                                                                                                                                                                                                                                                                                                           </v>
          </cell>
          <cell r="C4472" t="str">
            <v xml:space="preserve">M2    </v>
          </cell>
          <cell r="D4472">
            <v>29.73</v>
          </cell>
        </row>
        <row r="4473">
          <cell r="A4473">
            <v>10935</v>
          </cell>
          <cell r="B4473" t="str">
            <v xml:space="preserve">TELA DE ARAME GALVANIZADA REVESTIDA EM PVC, QUADRANGULAR / LOSANGULAR, FIO 2,77 MM (12 BWG), BITOLA FINAL = *3,8* MM, MALHA 7,5 X 7,5 CM, H = 2 M                                                                                                                                                                                                                                                                                                                                                         </v>
          </cell>
          <cell r="C4473" t="str">
            <v xml:space="preserve">M2    </v>
          </cell>
          <cell r="D4473">
            <v>51.57</v>
          </cell>
        </row>
        <row r="4474">
          <cell r="A4474">
            <v>10931</v>
          </cell>
          <cell r="B4474" t="str">
            <v xml:space="preserve">TELA DE ARAME GALVANIZADA, HEXAGONAL, FIO 0,56 MM (24 BWG), MALHA 1/2", H = 1 M                                                                                                                                                                                                                                                                                                                                                                                                                           </v>
          </cell>
          <cell r="C4474" t="str">
            <v xml:space="preserve">M2    </v>
          </cell>
          <cell r="D4474">
            <v>14.5</v>
          </cell>
        </row>
        <row r="4475">
          <cell r="A4475">
            <v>7164</v>
          </cell>
          <cell r="B4475" t="str">
            <v xml:space="preserve">TELA DE ARAME ONDULADA, FIO *2,77* MM (12 BWG), MALHA 5 X 5 CM, H = 2 M                                                                                                                                                                                                                                                                                                                                                                                                                                   </v>
          </cell>
          <cell r="C4475" t="str">
            <v xml:space="preserve">M2    </v>
          </cell>
          <cell r="D4475">
            <v>48</v>
          </cell>
        </row>
        <row r="4476">
          <cell r="A4476">
            <v>36887</v>
          </cell>
          <cell r="B4476" t="str">
            <v xml:space="preserve">TELA DE FIBRA DE VIDRO, ACABAMENTO ANTI-ALCALINO, MALHA 10 X 10 MM                                                                                                                                                                                                                                                                                                                                                                                                                                        </v>
          </cell>
          <cell r="C4476" t="str">
            <v xml:space="preserve">M2    </v>
          </cell>
          <cell r="D4476">
            <v>12.05</v>
          </cell>
        </row>
        <row r="4477">
          <cell r="A4477">
            <v>34630</v>
          </cell>
          <cell r="B4477" t="str">
            <v xml:space="preserve">TELA EM MALHA HEXAGONAL DE DUPLA TORCAO 8 X 10 CM (ZN/AL REVESTIDO COM POLIMERO), FIO 2,7 MM, COM GEOMANTA OU BIOMANTA, DIMENSOES 4,0 X 2,0 X 0,6 M, COM INCLINACAO DE 70 GRAUS, PARA SOLO REFORCADO                                                                                                                                                                                                                                                                                                      </v>
          </cell>
          <cell r="C4477" t="str">
            <v xml:space="preserve">UN    </v>
          </cell>
          <cell r="D4477">
            <v>1092.26</v>
          </cell>
        </row>
        <row r="4478">
          <cell r="A4478">
            <v>7161</v>
          </cell>
          <cell r="B4478" t="str">
            <v xml:space="preserve">TELA EM METAL PARA ESTUQUE (DEPLOYE)                                                                                                                                                                                                                                                                                                                                                                                                                                                                      </v>
          </cell>
          <cell r="C4478" t="str">
            <v xml:space="preserve">M2    </v>
          </cell>
          <cell r="D4478">
            <v>5.97</v>
          </cell>
        </row>
        <row r="4479">
          <cell r="A4479">
            <v>7170</v>
          </cell>
          <cell r="B4479" t="str">
            <v xml:space="preserve">TELA FACHADEIRA EM POLIETILENO, ROLO DE 3 X 100 M (L X C), COR BRANCA, SEM LOGOMARCA - PARA PROTECAO DE OBRAS                                                                                                                                                                                                                                                                                                                                                                                             </v>
          </cell>
          <cell r="C4479" t="str">
            <v xml:space="preserve">M2    </v>
          </cell>
          <cell r="D4479">
            <v>2.91</v>
          </cell>
        </row>
        <row r="4480">
          <cell r="A4480">
            <v>37524</v>
          </cell>
          <cell r="B4480" t="str">
            <v xml:space="preserve">TELA PLASTICA LARANJA, TIPO TAPUME PARA SINALIZACAO, MALHA RETANGULAR, ROLO 1.20 X 50 M (L X C)                                                                                                                                                                                                                                                                                                                                                                                                           </v>
          </cell>
          <cell r="C4480" t="str">
            <v xml:space="preserve">M     </v>
          </cell>
          <cell r="D4480">
            <v>2.66</v>
          </cell>
        </row>
        <row r="4481">
          <cell r="A4481">
            <v>37525</v>
          </cell>
          <cell r="B4481" t="str">
            <v xml:space="preserve">TELA PLASTICA TECIDA LISTRADA BRANCA E LARANJA, TIPO GUARDA CORPO, EM POLIETILENO MONOFILADO, ROLO 1,20 X 50 M (L X C)                                                                                                                                                                                                                                                                                                                                                                                    </v>
          </cell>
          <cell r="C4481" t="str">
            <v xml:space="preserve">M     </v>
          </cell>
          <cell r="D4481">
            <v>3.64</v>
          </cell>
        </row>
        <row r="4482">
          <cell r="A4482">
            <v>36789</v>
          </cell>
          <cell r="B4482" t="str">
            <v xml:space="preserve">TELHA CERAMICA TIPO AMERICANA, COMPRIMENTO DE *45* CM, RENDIMENTO DE *12* TELHAS/M2                                                                                                                                                                                                                                                                                                                                                                                                                       </v>
          </cell>
          <cell r="C4482" t="str">
            <v xml:space="preserve">UN    </v>
          </cell>
          <cell r="D4482">
            <v>2.77</v>
          </cell>
        </row>
        <row r="4483">
          <cell r="A4483">
            <v>7173</v>
          </cell>
          <cell r="B4483" t="str">
            <v xml:space="preserve">TELHA DE BARRO / CERAMICA, NAO ESMALTADA, TIPO COLONIAL, CANAL, PLAN, PAULISTA, COMPRIMENTO DE *44 A 50* CM, RENDIMENTO DE COBERTURA DE *26* TELHAS/M2                                                                                                                                                                                                                                                                                                                                                    </v>
          </cell>
          <cell r="C4483" t="str">
            <v xml:space="preserve">MIL   </v>
          </cell>
          <cell r="D4483">
            <v>1789.99</v>
          </cell>
        </row>
        <row r="4484">
          <cell r="A4484">
            <v>7175</v>
          </cell>
          <cell r="B4484" t="str">
            <v xml:space="preserve">TELHA DE BARRO / CERAMICA, NAO ESMALTADA, TIPO ROMANA, AMERICANA, PORTUGUESA, FRANCESA, COMPRIMENTO DE *41* CM,  RENDIMENTO DE *16* TELHAS/M2                                                                                                                                                                                                                                                                                                                                                             </v>
          </cell>
          <cell r="C4484" t="str">
            <v xml:space="preserve">UN    </v>
          </cell>
          <cell r="D4484">
            <v>2.02</v>
          </cell>
        </row>
        <row r="4485">
          <cell r="A4485">
            <v>40741</v>
          </cell>
          <cell r="B4485" t="str">
            <v xml:space="preserve">TELHA DE CONCRETO TIPO CLASSICA, COR CINZA, COMPRIMENTO DE *42* CM,  RENDIMENTO DE *10* TELHAS/M2                                                                                                                                                                                                                                                                                                                                                                                                         </v>
          </cell>
          <cell r="C4485" t="str">
            <v xml:space="preserve">UN    </v>
          </cell>
          <cell r="D4485">
            <v>2.9</v>
          </cell>
        </row>
        <row r="4486">
          <cell r="A4486">
            <v>7184</v>
          </cell>
          <cell r="B4486" t="str">
            <v xml:space="preserve">TELHA DE FIBRA DE VIDRO ONDULADA INCOLOR, E = 0,6 MM, DE *0,50 X 2,44* M                                                                                                                                                                                                                                                                                                                                                                                                                                  </v>
          </cell>
          <cell r="C4486" t="str">
            <v xml:space="preserve">M2    </v>
          </cell>
          <cell r="D4486">
            <v>48.79</v>
          </cell>
        </row>
        <row r="4487">
          <cell r="A4487">
            <v>34458</v>
          </cell>
          <cell r="B4487" t="str">
            <v xml:space="preserve">TELHA DE FIBROCIMENTO E = 6 MM, DE 3,00 X 1,06 M (SEM AMIANTO)                                                                                                                                                                                                                                                                                                                                                                                                                                            </v>
          </cell>
          <cell r="C4487" t="str">
            <v xml:space="preserve">UN    </v>
          </cell>
          <cell r="D4487">
            <v>150.88999999999999</v>
          </cell>
        </row>
        <row r="4488">
          <cell r="A4488">
            <v>34464</v>
          </cell>
          <cell r="B4488" t="str">
            <v xml:space="preserve">TELHA DE FIBROCIMENTO E = 6 MM, DE 4,10 X 1,06 M (SEM AMIANTO)                                                                                                                                                                                                                                                                                                                                                                                                                                            </v>
          </cell>
          <cell r="C4488" t="str">
            <v xml:space="preserve">UN    </v>
          </cell>
          <cell r="D4488">
            <v>224.61</v>
          </cell>
        </row>
        <row r="4489">
          <cell r="A4489">
            <v>34468</v>
          </cell>
          <cell r="B4489" t="str">
            <v xml:space="preserve">TELHA DE FIBROCIMENTO E = 6 MM, DE 4,60 X 1,06 M (SEM AMIANTO)                                                                                                                                                                                                                                                                                                                                                                                                                                            </v>
          </cell>
          <cell r="C4489" t="str">
            <v xml:space="preserve">UN    </v>
          </cell>
          <cell r="D4489">
            <v>283.17</v>
          </cell>
        </row>
        <row r="4490">
          <cell r="A4490">
            <v>34473</v>
          </cell>
          <cell r="B4490" t="str">
            <v xml:space="preserve">TELHA DE FIBROCIMENTO E = 8 MM, DE 3,00 X 1,06 M (SEM AMIANTO)                                                                                                                                                                                                                                                                                                                                                                                                                                            </v>
          </cell>
          <cell r="C4490" t="str">
            <v xml:space="preserve">UN    </v>
          </cell>
          <cell r="D4490">
            <v>171.78</v>
          </cell>
        </row>
        <row r="4491">
          <cell r="A4491">
            <v>34480</v>
          </cell>
          <cell r="B4491" t="str">
            <v xml:space="preserve">TELHA DE FIBROCIMENTO E = 8 MM, DE 4,10 X 1,06 M (SEM AMIANTO)                                                                                                                                                                                                                                                                                                                                                                                                                                            </v>
          </cell>
          <cell r="C4491" t="str">
            <v xml:space="preserve">UN    </v>
          </cell>
          <cell r="D4491">
            <v>317.45</v>
          </cell>
        </row>
        <row r="4492">
          <cell r="A4492">
            <v>34486</v>
          </cell>
          <cell r="B4492" t="str">
            <v xml:space="preserve">TELHA DE FIBROCIMENTO E = 8 MM, DE 4,60 X 1,06 M (SEM AMIANTO)                                                                                                                                                                                                                                                                                                                                                                                                                                            </v>
          </cell>
          <cell r="C4492" t="str">
            <v xml:space="preserve">UN    </v>
          </cell>
          <cell r="D4492">
            <v>375.85</v>
          </cell>
        </row>
        <row r="4493">
          <cell r="A4493">
            <v>7190</v>
          </cell>
          <cell r="B4493" t="str">
            <v xml:space="preserve">TELHA DE FIBROCIMENTO ONDULADA E = 4 MM, DE 1,22 X 0,50 M (SEM AMIANTO)                                                                                                                                                                                                                                                                                                                                                                                                                                   </v>
          </cell>
          <cell r="C4493" t="str">
            <v xml:space="preserve">UN    </v>
          </cell>
          <cell r="D4493">
            <v>12.55</v>
          </cell>
        </row>
        <row r="4494">
          <cell r="A4494">
            <v>34417</v>
          </cell>
          <cell r="B4494" t="str">
            <v xml:space="preserve">TELHA DE FIBROCIMENTO ONDULADA E = 4 MM, DE 2,13 X 0,50 M (SEM AMIANTO)                                                                                                                                                                                                                                                                                                                                                                                                                                   </v>
          </cell>
          <cell r="C4494" t="str">
            <v xml:space="preserve">UN    </v>
          </cell>
          <cell r="D4494">
            <v>20.079999999999998</v>
          </cell>
        </row>
        <row r="4495">
          <cell r="A4495">
            <v>7213</v>
          </cell>
          <cell r="B4495" t="str">
            <v xml:space="preserve">TELHA DE FIBROCIMENTO ONDULADA E = 4 MM, DE 2,44 X 0,50 M (SEM AMIANTO)                                                                                                                                                                                                                                                                                                                                                                                                                                   </v>
          </cell>
          <cell r="C4495" t="str">
            <v xml:space="preserve">M2    </v>
          </cell>
          <cell r="D4495">
            <v>18.41</v>
          </cell>
        </row>
        <row r="4496">
          <cell r="A4496">
            <v>7195</v>
          </cell>
          <cell r="B4496" t="str">
            <v xml:space="preserve">TELHA DE FIBROCIMENTO ONDULADA E = 6 MM, DE 1,53 X 1,10 M (SEM AMIANTO)                                                                                                                                                                                                                                                                                                                                                                                                                                   </v>
          </cell>
          <cell r="C4496" t="str">
            <v xml:space="preserve">UN    </v>
          </cell>
          <cell r="D4496">
            <v>54.07</v>
          </cell>
        </row>
        <row r="4497">
          <cell r="A4497">
            <v>7186</v>
          </cell>
          <cell r="B4497" t="str">
            <v xml:space="preserve">TELHA DE FIBROCIMENTO ONDULADA E = 6 MM, DE 1,83 X 1,10 M (SEM AMIANTO)                                                                                                                                                                                                                                                                                                                                                                                                                                   </v>
          </cell>
          <cell r="C4497" t="str">
            <v xml:space="preserve">UN    </v>
          </cell>
          <cell r="D4497">
            <v>58.9</v>
          </cell>
        </row>
        <row r="4498">
          <cell r="A4498">
            <v>7194</v>
          </cell>
          <cell r="B4498" t="str">
            <v xml:space="preserve">TELHA DE FIBROCIMENTO ONDULADA E = 6 MM, DE 2,44 X 1,10 M (SEM AMIANTO)                                                                                                                                                                                                                                                                                                                                                                                                                                   </v>
          </cell>
          <cell r="C4498" t="str">
            <v xml:space="preserve">M2    </v>
          </cell>
          <cell r="D4498">
            <v>27.16</v>
          </cell>
        </row>
        <row r="4499">
          <cell r="A4499">
            <v>7197</v>
          </cell>
          <cell r="B4499" t="str">
            <v xml:space="preserve">TELHA DE FIBROCIMENTO ONDULADA E = 6 MM, DE 3,66 X 1,10 M (SEM AMIANTO)                                                                                                                                                                                                                                                                                                                                                                                                                                   </v>
          </cell>
          <cell r="C4499" t="str">
            <v xml:space="preserve">UN    </v>
          </cell>
          <cell r="D4499">
            <v>114.62</v>
          </cell>
        </row>
        <row r="4500">
          <cell r="A4500">
            <v>7192</v>
          </cell>
          <cell r="B4500" t="str">
            <v xml:space="preserve">TELHA DE FIBROCIMENTO ONDULADA E = 8 MM, DE 1,53 X 1,10 M (SEM AMIANTO)                                                                                                                                                                                                                                                                                                                                                                                                                                   </v>
          </cell>
          <cell r="C4500" t="str">
            <v xml:space="preserve">UN    </v>
          </cell>
          <cell r="D4500">
            <v>102.69</v>
          </cell>
        </row>
        <row r="4501">
          <cell r="A4501">
            <v>7193</v>
          </cell>
          <cell r="B4501" t="str">
            <v xml:space="preserve">TELHA DE FIBROCIMENTO ONDULADA E = 8 MM, DE 1,83 X 1,10 M (SEM AMIANTO)                                                                                                                                                                                                                                                                                                                                                                                                                                   </v>
          </cell>
          <cell r="C4501" t="str">
            <v xml:space="preserve">UN    </v>
          </cell>
          <cell r="D4501">
            <v>115.61</v>
          </cell>
        </row>
        <row r="4502">
          <cell r="A4502">
            <v>7189</v>
          </cell>
          <cell r="B4502" t="str">
            <v xml:space="preserve">TELHA DE FIBROCIMENTO ONDULADA E = 8 MM, DE 2,44 X 1,10 M (SEM AMIANTO)                                                                                                                                                                                                                                                                                                                                                                                                                                   </v>
          </cell>
          <cell r="C4502" t="str">
            <v xml:space="preserve">UN    </v>
          </cell>
          <cell r="D4502">
            <v>134.35</v>
          </cell>
        </row>
        <row r="4503">
          <cell r="A4503">
            <v>34402</v>
          </cell>
          <cell r="B4503" t="str">
            <v xml:space="preserve">TELHA DE FIBROCIMENTO ONDULADA E = 8 MM, DE 3,66 X 1,10 M (SEM AMIANTO)                                                                                                                                                                                                                                                                                                                                                                                                                                   </v>
          </cell>
          <cell r="C4503" t="str">
            <v xml:space="preserve">UN    </v>
          </cell>
          <cell r="D4503">
            <v>189.68</v>
          </cell>
        </row>
        <row r="4504">
          <cell r="A4504">
            <v>7245</v>
          </cell>
          <cell r="B4504" t="str">
            <v xml:space="preserve">TELHA DE VIDRO TIPO FRANCESA, *39 X 23* CM                                                                                                                                                                                                                                                                                                                                                                                                                                                                </v>
          </cell>
          <cell r="C4504" t="str">
            <v xml:space="preserve">UN    </v>
          </cell>
          <cell r="D4504">
            <v>45.79</v>
          </cell>
        </row>
        <row r="4505">
          <cell r="A4505">
            <v>34425</v>
          </cell>
          <cell r="B4505" t="str">
            <v xml:space="preserve">TELHA ESTRUTURAL DE FIBROCIMENTO 1 ABA, DE 0,52 X 2,00 M (SEM AMIANTO)                                                                                                                                                                                                                                                                                                                                                                                                                                    </v>
          </cell>
          <cell r="C4505" t="str">
            <v xml:space="preserve">UN    </v>
          </cell>
          <cell r="D4505">
            <v>121.85</v>
          </cell>
        </row>
        <row r="4506">
          <cell r="A4506">
            <v>7223</v>
          </cell>
          <cell r="B4506" t="str">
            <v xml:space="preserve">TELHA ESTRUTURAL DE FIBROCIMENTO 1 ABA, DE 0,52 X 2,50 M (SEM AMIANTO)                                                                                                                                                                                                                                                                                                                                                                                                                                    </v>
          </cell>
          <cell r="C4506" t="str">
            <v xml:space="preserve">UN    </v>
          </cell>
          <cell r="D4506">
            <v>135.79</v>
          </cell>
        </row>
        <row r="4507">
          <cell r="A4507">
            <v>7234</v>
          </cell>
          <cell r="B4507" t="str">
            <v xml:space="preserve">TELHA ESTRUTURAL DE FIBROCIMENTO 1 ABA, DE 0,52 X 3,60 M (SEM AMIANTO)                                                                                                                                                                                                                                                                                                                                                                                                                                    </v>
          </cell>
          <cell r="C4507" t="str">
            <v xml:space="preserve">UN    </v>
          </cell>
          <cell r="D4507">
            <v>204.9</v>
          </cell>
        </row>
        <row r="4508">
          <cell r="A4508">
            <v>7224</v>
          </cell>
          <cell r="B4508" t="str">
            <v xml:space="preserve">TELHA ESTRUTURAL DE FIBROCIMENTO 1 ABA, DE 0,52 X 4,00 M (SEM AMIANTO)                                                                                                                                                                                                                                                                                                                                                                                                                                    </v>
          </cell>
          <cell r="C4508" t="str">
            <v xml:space="preserve">UN    </v>
          </cell>
          <cell r="D4508">
            <v>249.63</v>
          </cell>
        </row>
        <row r="4509">
          <cell r="A4509">
            <v>7225</v>
          </cell>
          <cell r="B4509" t="str">
            <v xml:space="preserve">TELHA ESTRUTURAL DE FIBROCIMENTO 1 ABA, DE 0,52 X 5,00 M (SEM AMIANTO)                                                                                                                                                                                                                                                                                                                                                                                                                                    </v>
          </cell>
          <cell r="C4509" t="str">
            <v xml:space="preserve">UN    </v>
          </cell>
          <cell r="D4509">
            <v>267.67</v>
          </cell>
        </row>
        <row r="4510">
          <cell r="A4510">
            <v>7226</v>
          </cell>
          <cell r="B4510" t="str">
            <v xml:space="preserve">TELHA ESTRUTURAL DE FIBROCIMENTO 1 ABA, DE 0,52 X 5,50 M (SEM AMIANTO)                                                                                                                                                                                                                                                                                                                                                                                                                                    </v>
          </cell>
          <cell r="C4510" t="str">
            <v xml:space="preserve">UN    </v>
          </cell>
          <cell r="D4510">
            <v>285.64</v>
          </cell>
        </row>
        <row r="4511">
          <cell r="A4511">
            <v>7227</v>
          </cell>
          <cell r="B4511" t="str">
            <v xml:space="preserve">TELHA ESTRUTURAL DE FIBROCIMENTO 1 ABA, DE 0,52 X 6,50 M (SEM AMIANTO)                                                                                                                                                                                                                                                                                                                                                                                                                                    </v>
          </cell>
          <cell r="C4511" t="str">
            <v xml:space="preserve">UN    </v>
          </cell>
          <cell r="D4511">
            <v>325.13</v>
          </cell>
        </row>
        <row r="4512">
          <cell r="A4512">
            <v>7212</v>
          </cell>
          <cell r="B4512" t="str">
            <v xml:space="preserve">TELHA ESTRUTURAL DE FIBROCIMENTO 1 ABA, DE 0,52 X 7,20 M (SEM AMIANTO)                                                                                                                                                                                                                                                                                                                                                                                                                                    </v>
          </cell>
          <cell r="C4512" t="str">
            <v xml:space="preserve">UN    </v>
          </cell>
          <cell r="D4512">
            <v>357.24</v>
          </cell>
        </row>
        <row r="4513">
          <cell r="A4513">
            <v>7229</v>
          </cell>
          <cell r="B4513" t="str">
            <v xml:space="preserve">TELHA ESTRUTURAL DE FIBROCIMENTO 2 ABAS, DE 1,00 X 3,00 M (SEM AMIANTO)                                                                                                                                                                                                                                                                                                                                                                                                                                   </v>
          </cell>
          <cell r="C4513" t="str">
            <v xml:space="preserve">UN    </v>
          </cell>
          <cell r="D4513">
            <v>226.44</v>
          </cell>
        </row>
        <row r="4514">
          <cell r="A4514">
            <v>7230</v>
          </cell>
          <cell r="B4514" t="str">
            <v xml:space="preserve">TELHA ESTRUTURAL DE FIBROCIMENTO 2 ABAS, DE 1,00 X 4,60 M (SEM AMIANTO)                                                                                                                                                                                                                                                                                                                                                                                                                                   </v>
          </cell>
          <cell r="C4514" t="str">
            <v xml:space="preserve">UN    </v>
          </cell>
          <cell r="D4514">
            <v>376.98</v>
          </cell>
        </row>
        <row r="4515">
          <cell r="A4515">
            <v>7231</v>
          </cell>
          <cell r="B4515" t="str">
            <v xml:space="preserve">TELHA ESTRUTURAL DE FIBROCIMENTO 2 ABAS, DE 1,00 X 6,00 M (SEM AMIANTO)                                                                                                                                                                                                                                                                                                                                                                                                                                   </v>
          </cell>
          <cell r="C4515" t="str">
            <v xml:space="preserve">UN    </v>
          </cell>
          <cell r="D4515">
            <v>534.78</v>
          </cell>
        </row>
        <row r="4516">
          <cell r="A4516">
            <v>7220</v>
          </cell>
          <cell r="B4516" t="str">
            <v xml:space="preserve">TELHA ESTRUTURAL DE FIBROCIMENTO 2 ABAS, DE 1,00 X 7,40 M (SEM AMIANTO)                                                                                                                                                                                                                                                                                                                                                                                                                                   </v>
          </cell>
          <cell r="C4516" t="str">
            <v xml:space="preserve">UN    </v>
          </cell>
          <cell r="D4516">
            <v>660.13</v>
          </cell>
        </row>
        <row r="4517">
          <cell r="A4517">
            <v>34447</v>
          </cell>
          <cell r="B4517" t="str">
            <v xml:space="preserve">TELHA ESTRUTURAL DE FIBROCIMENTO 2 ABAS, DE 1,00 X 8,20 M (SEM AMIANTO)                                                                                                                                                                                                                                                                                                                                                                                                                                   </v>
          </cell>
          <cell r="C4517" t="str">
            <v xml:space="preserve">UN    </v>
          </cell>
          <cell r="D4517">
            <v>738.12</v>
          </cell>
        </row>
        <row r="4518">
          <cell r="A4518">
            <v>7233</v>
          </cell>
          <cell r="B4518" t="str">
            <v xml:space="preserve">TELHA ESTRUTURAL DE FIBROCIMENTO 2 ABAS, DE 1,00 X 9,20 M (SEM AMIANTO)                                                                                                                                                                                                                                                                                                                                                                                                                                   </v>
          </cell>
          <cell r="C4518" t="str">
            <v xml:space="preserve">UN    </v>
          </cell>
          <cell r="D4518">
            <v>846.75</v>
          </cell>
        </row>
        <row r="4519">
          <cell r="A4519">
            <v>40740</v>
          </cell>
          <cell r="B4519" t="str">
            <v xml:space="preserve">TELHA GALVALUME COM ISOLAMENTO TERMOACUSTICO EM ESPUMA RIGIDA DE POLIURETANO (PU) INJETADO, ESPESSURA DE 30 MM, DENSIDADE DE 35 KG/M3, REVESTIMENTO EM TELHA TRAPEZOIDAL NAS DUAS FACES COM ESPESSURA DE 0,50 MM CADA, ACABAMENTO NATURAL (NAO INCLUI ACESSORIOS DE FIXACAO)                                                                                                                                                                                                                              </v>
          </cell>
          <cell r="C4519" t="str">
            <v xml:space="preserve">M2    </v>
          </cell>
          <cell r="D4519">
            <v>209.68</v>
          </cell>
        </row>
        <row r="4520">
          <cell r="A4520">
            <v>25007</v>
          </cell>
          <cell r="B4520" t="str">
            <v xml:space="preserve">TELHA ONDULADA EM ACO ZINCADO, ALTURA DE 17 MM, ESPESSURA DE 0,50 MM, LARGURA UTIL DE APROXIMADAMENTE 985 MM, SEM PINTURA                                                                                                                                                                                                                                                                                                                                                                                 </v>
          </cell>
          <cell r="C4520" t="str">
            <v xml:space="preserve">M2    </v>
          </cell>
          <cell r="D4520">
            <v>60</v>
          </cell>
        </row>
        <row r="4521">
          <cell r="A4521">
            <v>43071</v>
          </cell>
          <cell r="B4521" t="str">
            <v xml:space="preserve">TELHA TERMOISOLANTE REVESTIDA EM ACO GALVALUME, FACE SUPERIOR TRAPEZOIDAL E FACE INFERIOR PLANA (NAO INCLUI ACESSORIOS DE FIXACAO), REVEST COM ESPESSURA DE 0,50 MM, COM PRE-PINTURA DE COR BRANCA NAS DUAS FACES, NUCLEO EM POLIIOCIANURATO (PIR) COM ESPESSURA DE 50 MM                                                                                                                                                                                                                                 </v>
          </cell>
          <cell r="C4521" t="str">
            <v xml:space="preserve">M2    </v>
          </cell>
          <cell r="D4521">
            <v>236.1</v>
          </cell>
        </row>
        <row r="4522">
          <cell r="A4522">
            <v>39520</v>
          </cell>
          <cell r="B4522" t="str">
            <v xml:space="preserve">TELHA TERMOISOLANTE REVESTIDA EM ACO GALVANIZADO, FACE SUPERIOR EM TELHA TRAPEZOIDAL E FACE INFERIOR EM CHAPA PLANA (SEM ACESSORIOS DE FIXACAO), REVESTIMENTO COM ESPESSURA DE 0,50 MM COM PRE-PINTURA NAS DUAS FACES, NUCLEO EM POLIESTIRENO (EPS) DE 30 MM                                                                                                                                                                                                                                              </v>
          </cell>
          <cell r="C4522" t="str">
            <v xml:space="preserve">M2    </v>
          </cell>
          <cell r="D4522">
            <v>192.62</v>
          </cell>
        </row>
        <row r="4523">
          <cell r="A4523">
            <v>39521</v>
          </cell>
          <cell r="B4523" t="str">
            <v xml:space="preserve">TELHA TERMOISOLANTE REVESTIDA EM ACO GALVANIZADO, FACE SUPERIOR EM TELHA TRAPEZOIDAL E FACE INFERIOR EM CHAPA PLANA (SEM ACESSORIOS DE FIXACAO), REVESTIMENTO COM ESPESSURA DE 0,50 MM COM PRE-PINTURA NAS DUAS FACES, NUCLEO EM POLIESTIRENO (EPS) DE 50 MM                                                                                                                                                                                                                                              </v>
          </cell>
          <cell r="C4523" t="str">
            <v xml:space="preserve">M2    </v>
          </cell>
          <cell r="D4523">
            <v>198.91</v>
          </cell>
        </row>
        <row r="4524">
          <cell r="A4524">
            <v>39522</v>
          </cell>
          <cell r="B4524" t="str">
            <v xml:space="preserve">TELHA TERMOISOLANTE REVESTIDA EM ACO GALVANIZADO, FACES SUPERIOR E INFERIOR EM TELHA TRAPEZOIDAL (SEM ACESSORIOS DE FIXACAO), REVESTIMENTO COM ESPESSURA DE 0,50 MM COM PRE-PINTURA NAS DUAS FACES, NUCLEO EM POLIESTIRENO (EPS) DE 50 MM                                                                                                                                                                                                                                                                 </v>
          </cell>
          <cell r="C4524" t="str">
            <v xml:space="preserve">M2    </v>
          </cell>
          <cell r="D4524">
            <v>205.4</v>
          </cell>
        </row>
        <row r="4525">
          <cell r="A4525">
            <v>7243</v>
          </cell>
          <cell r="B4525" t="str">
            <v xml:space="preserve">TELHA TRAPEZOIDAL EM ACO ZINCADO, SEM PINTURA, ALTURA DE APROXIMADAMENTE 40 MM, ESPESSURA DE 0,50 MM E LARGURA UTIL DE 980 MM                                                                                                                                                                                                                                                                                                                                                                             </v>
          </cell>
          <cell r="C4525" t="str">
            <v xml:space="preserve">M2    </v>
          </cell>
          <cell r="D4525">
            <v>62.7</v>
          </cell>
        </row>
        <row r="4526">
          <cell r="A4526">
            <v>11067</v>
          </cell>
          <cell r="B4526" t="str">
            <v xml:space="preserve">TELHA TRAPEZOIDAL EM ALUMINIO, ALTURA DE *38* MM E ESPESSURA DE 0,5 MM (LARGURA TOTAL DE 1056 MM E COMPRIMENTO DE 5000 MM)                                                                                                                                                                                                                                                                                                                                                                                </v>
          </cell>
          <cell r="C4526" t="str">
            <v xml:space="preserve">UN    </v>
          </cell>
          <cell r="D4526">
            <v>519.39</v>
          </cell>
        </row>
        <row r="4527">
          <cell r="A4527">
            <v>11068</v>
          </cell>
          <cell r="B4527" t="str">
            <v xml:space="preserve">TELHA TRAPEZOIDAL EM ALUMINIO, ALTURA DE *38* MM E ESPESSURA DE 0,7 MM (LARGURA TOTAL DE 1056 MM E COMPRIMENTO DE 5000 MM)                                                                                                                                                                                                                                                                                                                                                                                </v>
          </cell>
          <cell r="C4527" t="str">
            <v xml:space="preserve">UN    </v>
          </cell>
          <cell r="D4527">
            <v>656.17</v>
          </cell>
        </row>
        <row r="4528">
          <cell r="A4528">
            <v>7246</v>
          </cell>
          <cell r="B4528" t="str">
            <v xml:space="preserve">TELHA VIDRO TIPO CANAL OU COLONIAL, C = 46 A 50 CM                                                                                                                                                                                                                                                                                                                                                                                                                                                        </v>
          </cell>
          <cell r="C4528" t="str">
            <v xml:space="preserve">UN    </v>
          </cell>
          <cell r="D4528">
            <v>50.57</v>
          </cell>
        </row>
        <row r="4529">
          <cell r="A4529">
            <v>41097</v>
          </cell>
          <cell r="B4529" t="str">
            <v xml:space="preserve">TELHADOR  (MENSALISTA)                                                                                                                                                                                                                                                                                                                                                                                                                                                                                    </v>
          </cell>
          <cell r="C4529" t="str">
            <v xml:space="preserve">MES   </v>
          </cell>
          <cell r="D4529">
            <v>3006.09</v>
          </cell>
        </row>
        <row r="4530">
          <cell r="A4530">
            <v>12869</v>
          </cell>
          <cell r="B4530" t="str">
            <v xml:space="preserve">TELHADOR (HORISTA)                                                                                                                                                                                                                                                                                                                                                                                                                                                                                        </v>
          </cell>
          <cell r="C4530" t="str">
            <v xml:space="preserve">H     </v>
          </cell>
          <cell r="D4530">
            <v>17</v>
          </cell>
        </row>
        <row r="4531">
          <cell r="A4531">
            <v>1574</v>
          </cell>
          <cell r="B4531" t="str">
            <v xml:space="preserve">TERMINAL A COMPRESSAO EM COBRE ESTANHADO PARA CABO 10 MM2, 1 FURO E 1 COMPRESSAO, PARA PARAFUSO DE FIXACAO M6                                                                                                                                                                                                                                                                                                                                                                                             </v>
          </cell>
          <cell r="C4531" t="str">
            <v xml:space="preserve">UN    </v>
          </cell>
          <cell r="D4531">
            <v>1.46</v>
          </cell>
        </row>
        <row r="4532">
          <cell r="A4532">
            <v>1581</v>
          </cell>
          <cell r="B4532" t="str">
            <v xml:space="preserve">TERMINAL A COMPRESSAO EM COBRE ESTANHADO PARA CABO 120 MM2, 1 FURO E 1 COMPRESSAO, PARA PARAFUSO DE FIXACAO M12                                                                                                                                                                                                                                                                                                                                                                                           </v>
          </cell>
          <cell r="C4532" t="str">
            <v xml:space="preserve">UN    </v>
          </cell>
          <cell r="D4532">
            <v>10.11</v>
          </cell>
        </row>
        <row r="4533">
          <cell r="A4533">
            <v>1575</v>
          </cell>
          <cell r="B4533" t="str">
            <v xml:space="preserve">TERMINAL A COMPRESSAO EM COBRE ESTANHADO PARA CABO 16 MM2, 1 FURO E 1 COMPRESSAO, PARA PARAFUSO DE FIXACAO M6                                                                                                                                                                                                                                                                                                                                                                                             </v>
          </cell>
          <cell r="C4533" t="str">
            <v xml:space="preserve">UN    </v>
          </cell>
          <cell r="D4533">
            <v>1.73</v>
          </cell>
        </row>
        <row r="4534">
          <cell r="A4534">
            <v>1570</v>
          </cell>
          <cell r="B4534" t="str">
            <v xml:space="preserve">TERMINAL A COMPRESSAO EM COBRE ESTANHADO PARA CABO 2,5 MM2, 1 FURO E 1 COMPRESSAO, PARA PARAFUSO DE FIXACAO M5                                                                                                                                                                                                                                                                                                                                                                                            </v>
          </cell>
          <cell r="C4534" t="str">
            <v xml:space="preserve">UN    </v>
          </cell>
          <cell r="D4534">
            <v>0.87</v>
          </cell>
        </row>
        <row r="4535">
          <cell r="A4535">
            <v>1576</v>
          </cell>
          <cell r="B4535" t="str">
            <v xml:space="preserve">TERMINAL A COMPRESSAO EM COBRE ESTANHADO PARA CABO 25 MM2, 1 FURO E 1 COMPRESSAO, PARA PARAFUSO DE FIXACAO M8                                                                                                                                                                                                                                                                                                                                                                                             </v>
          </cell>
          <cell r="C4535" t="str">
            <v xml:space="preserve">UN    </v>
          </cell>
          <cell r="D4535">
            <v>2.39</v>
          </cell>
        </row>
        <row r="4536">
          <cell r="A4536">
            <v>1577</v>
          </cell>
          <cell r="B4536" t="str">
            <v xml:space="preserve">TERMINAL A COMPRESSAO EM COBRE ESTANHADO PARA CABO 35 MM2, 1 FURO E 1 COMPRESSAO, PARA PARAFUSO DE FIXACAO M8                                                                                                                                                                                                                                                                                                                                                                                             </v>
          </cell>
          <cell r="C4536" t="str">
            <v xml:space="preserve">UN    </v>
          </cell>
          <cell r="D4536">
            <v>2.7</v>
          </cell>
        </row>
        <row r="4537">
          <cell r="A4537">
            <v>1571</v>
          </cell>
          <cell r="B4537" t="str">
            <v xml:space="preserve">TERMINAL A COMPRESSAO EM COBRE ESTANHADO PARA CABO 4 MM2, 1 FURO E 1 COMPRESSAO, PARA PARAFUSO DE FIXACAO M5                                                                                                                                                                                                                                                                                                                                                                                              </v>
          </cell>
          <cell r="C4537" t="str">
            <v xml:space="preserve">UN    </v>
          </cell>
          <cell r="D4537">
            <v>1.1299999999999999</v>
          </cell>
        </row>
        <row r="4538">
          <cell r="A4538">
            <v>1578</v>
          </cell>
          <cell r="B4538" t="str">
            <v xml:space="preserve">TERMINAL A COMPRESSAO EM COBRE ESTANHADO PARA CABO 50 MM2, 1 FURO E 1 COMPRESSAO, PARA PARAFUSO DE FIXACAO M8                                                                                                                                                                                                                                                                                                                                                                                             </v>
          </cell>
          <cell r="C4538" t="str">
            <v xml:space="preserve">UN    </v>
          </cell>
          <cell r="D4538">
            <v>4.68</v>
          </cell>
        </row>
        <row r="4539">
          <cell r="A4539">
            <v>1573</v>
          </cell>
          <cell r="B4539" t="str">
            <v xml:space="preserve">TERMINAL A COMPRESSAO EM COBRE ESTANHADO PARA CABO 6 MM2, 1 FURO E 1 COMPRESSAO, PARA PARAFUSO DE FIXACAO M6                                                                                                                                                                                                                                                                                                                                                                                              </v>
          </cell>
          <cell r="C4539" t="str">
            <v xml:space="preserve">UN    </v>
          </cell>
          <cell r="D4539">
            <v>1.35</v>
          </cell>
        </row>
        <row r="4540">
          <cell r="A4540">
            <v>1579</v>
          </cell>
          <cell r="B4540" t="str">
            <v xml:space="preserve">TERMINAL A COMPRESSAO EM COBRE ESTANHADO PARA CABO 70 MM2, 1 FURO E 1 COMPRESSAO, PARA PARAFUSO DE FIXACAO M10                                                                                                                                                                                                                                                                                                                                                                                            </v>
          </cell>
          <cell r="C4540" t="str">
            <v xml:space="preserve">UN    </v>
          </cell>
          <cell r="D4540">
            <v>5.84</v>
          </cell>
        </row>
        <row r="4541">
          <cell r="A4541">
            <v>1580</v>
          </cell>
          <cell r="B4541" t="str">
            <v xml:space="preserve">TERMINAL A COMPRESSAO EM COBRE ESTANHADO PARA CABO 95 MM2, 1 FURO E 1 COMPRESSAO, PARA PARAFUSO DE FIXACAO M12                                                                                                                                                                                                                                                                                                                                                                                            </v>
          </cell>
          <cell r="C4541" t="str">
            <v xml:space="preserve">UN    </v>
          </cell>
          <cell r="D4541">
            <v>7.19</v>
          </cell>
        </row>
        <row r="4542">
          <cell r="A4542">
            <v>39321</v>
          </cell>
          <cell r="B4542" t="str">
            <v xml:space="preserve">TERMINAL DE VENTILACAO, 100 MM, SERIE NORMAL, ESGOTO PREDIAL                                                                                                                                                                                                                                                                                                                                                                                                                                              </v>
          </cell>
          <cell r="C4542" t="str">
            <v xml:space="preserve">UN    </v>
          </cell>
          <cell r="D4542">
            <v>26.03</v>
          </cell>
        </row>
        <row r="4543">
          <cell r="A4543">
            <v>39319</v>
          </cell>
          <cell r="B4543" t="str">
            <v xml:space="preserve">TERMINAL DE VENTILACAO, 50 MM, SERIE NORMAL, ESGOTO PREDIAL                                                                                                                                                                                                                                                                                                                                                                                                                                               </v>
          </cell>
          <cell r="C4543" t="str">
            <v xml:space="preserve">UN    </v>
          </cell>
          <cell r="D4543">
            <v>10.16</v>
          </cell>
        </row>
        <row r="4544">
          <cell r="A4544">
            <v>39320</v>
          </cell>
          <cell r="B4544" t="str">
            <v xml:space="preserve">TERMINAL DE VENTILACAO, 75 MM, SERIE NORMAL, ESGOTO PREDIAL                                                                                                                                                                                                                                                                                                                                                                                                                                               </v>
          </cell>
          <cell r="C4544" t="str">
            <v xml:space="preserve">UN    </v>
          </cell>
          <cell r="D4544">
            <v>16.89</v>
          </cell>
        </row>
        <row r="4545">
          <cell r="A4545">
            <v>1591</v>
          </cell>
          <cell r="B4545" t="str">
            <v xml:space="preserve">TERMINAL METALICO A PRESSAO PARA 1 CABO DE 120 MM2, COM 1 FURO DE FIXACAO                                                                                                                                                                                                                                                                                                                                                                                                                                 </v>
          </cell>
          <cell r="C4545" t="str">
            <v xml:space="preserve">UN    </v>
          </cell>
          <cell r="D4545">
            <v>22.29</v>
          </cell>
        </row>
        <row r="4546">
          <cell r="A4546">
            <v>1547</v>
          </cell>
          <cell r="B4546" t="str">
            <v xml:space="preserve">TERMINAL METALICO A PRESSAO PARA 1 CABO DE 150 A 185 MM2, COM 2 FUROS PARA FIXACAO                                                                                                                                                                                                                                                                                                                                                                                                                        </v>
          </cell>
          <cell r="C4546" t="str">
            <v xml:space="preserve">UN    </v>
          </cell>
          <cell r="D4546">
            <v>116.81</v>
          </cell>
        </row>
        <row r="4547">
          <cell r="A4547">
            <v>38196</v>
          </cell>
          <cell r="B4547" t="str">
            <v xml:space="preserve">TERMINAL METALICO A PRESSAO PARA 1 CABO DE 150 MM2, COM 1 FURO DE FIXACAO                                                                                                                                                                                                                                                                                                                                                                                                                                 </v>
          </cell>
          <cell r="C4547" t="str">
            <v xml:space="preserve">UN    </v>
          </cell>
          <cell r="D4547">
            <v>22.75</v>
          </cell>
        </row>
        <row r="4548">
          <cell r="A4548">
            <v>1543</v>
          </cell>
          <cell r="B4548" t="str">
            <v xml:space="preserve">TERMINAL METALICO A PRESSAO PARA 1 CABO DE 16 A 25 MM2, COM 2 FUROS PARA FIXACAO                                                                                                                                                                                                                                                                                                                                                                                                                          </v>
          </cell>
          <cell r="C4548" t="str">
            <v xml:space="preserve">UN    </v>
          </cell>
          <cell r="D4548">
            <v>24.18</v>
          </cell>
        </row>
        <row r="4549">
          <cell r="A4549">
            <v>1585</v>
          </cell>
          <cell r="B4549" t="str">
            <v xml:space="preserve">TERMINAL METALICO A PRESSAO PARA 1 CABO DE 16 MM2, COM 1 FURO DE FIXACAO                                                                                                                                                                                                                                                                                                                                                                                                                                  </v>
          </cell>
          <cell r="C4549" t="str">
            <v xml:space="preserve">UN    </v>
          </cell>
          <cell r="D4549">
            <v>4.68</v>
          </cell>
        </row>
        <row r="4550">
          <cell r="A4550">
            <v>1593</v>
          </cell>
          <cell r="B4550" t="str">
            <v xml:space="preserve">TERMINAL METALICO A PRESSAO PARA 1 CABO DE 185 MM2, COM 1 FURO DE FIXACAO                                                                                                                                                                                                                                                                                                                                                                                                                                 </v>
          </cell>
          <cell r="C4550" t="str">
            <v xml:space="preserve">UN    </v>
          </cell>
          <cell r="D4550">
            <v>24.86</v>
          </cell>
        </row>
        <row r="4551">
          <cell r="A4551">
            <v>11838</v>
          </cell>
          <cell r="B4551" t="str">
            <v xml:space="preserve">TERMINAL METALICO A PRESSAO PARA 1 CABO DE 240 MM2, COM 1 FURO DE FIXACAO                                                                                                                                                                                                                                                                                                                                                                                                                                 </v>
          </cell>
          <cell r="C4551" t="str">
            <v xml:space="preserve">UN    </v>
          </cell>
          <cell r="D4551">
            <v>32.81</v>
          </cell>
        </row>
        <row r="4552">
          <cell r="A4552">
            <v>1594</v>
          </cell>
          <cell r="B4552" t="str">
            <v xml:space="preserve">TERMINAL METALICO A PRESSAO PARA 1 CABO DE 25 A 35 MM2, COM 2 FUROS PARA FIXACAO                                                                                                                                                                                                                                                                                                                                                                                                                          </v>
          </cell>
          <cell r="C4552" t="str">
            <v xml:space="preserve">UN    </v>
          </cell>
          <cell r="D4552">
            <v>33.17</v>
          </cell>
        </row>
        <row r="4553">
          <cell r="A4553">
            <v>1586</v>
          </cell>
          <cell r="B4553" t="str">
            <v xml:space="preserve">TERMINAL METALICO A PRESSAO PARA 1 CABO DE 25 MM2, COM 1 FURO DE FIXACAO                                                                                                                                                                                                                                                                                                                                                                                                                                  </v>
          </cell>
          <cell r="C4553" t="str">
            <v xml:space="preserve">UN    </v>
          </cell>
          <cell r="D4553">
            <v>5.92</v>
          </cell>
        </row>
        <row r="4554">
          <cell r="A4554">
            <v>11839</v>
          </cell>
          <cell r="B4554" t="str">
            <v xml:space="preserve">TERMINAL METALICO A PRESSAO PARA 1 CABO DE 300 MM2, COM 1 FURO DE FIXACAO                                                                                                                                                                                                                                                                                                                                                                                                                                 </v>
          </cell>
          <cell r="C4554" t="str">
            <v xml:space="preserve">UN    </v>
          </cell>
          <cell r="D4554">
            <v>47.73</v>
          </cell>
        </row>
        <row r="4555">
          <cell r="A4555">
            <v>1587</v>
          </cell>
          <cell r="B4555" t="str">
            <v xml:space="preserve">TERMINAL METALICO A PRESSAO PARA 1 CABO DE 35 MM2, COM 1 FURO DE FIXACAO                                                                                                                                                                                                                                                                                                                                                                                                                                  </v>
          </cell>
          <cell r="C4555" t="str">
            <v xml:space="preserve">UN    </v>
          </cell>
          <cell r="D4555">
            <v>6.03</v>
          </cell>
        </row>
        <row r="4556">
          <cell r="A4556">
            <v>1545</v>
          </cell>
          <cell r="B4556" t="str">
            <v xml:space="preserve">TERMINAL METALICO A PRESSAO PARA 1 CABO DE 50 A 70 MM2, COM 2 FUROS PARA FIXACAO                                                                                                                                                                                                                                                                                                                                                                                                                          </v>
          </cell>
          <cell r="C4556" t="str">
            <v xml:space="preserve">UN    </v>
          </cell>
          <cell r="D4556">
            <v>57.28</v>
          </cell>
        </row>
        <row r="4557">
          <cell r="A4557">
            <v>1588</v>
          </cell>
          <cell r="B4557" t="str">
            <v xml:space="preserve">TERMINAL METALICO A PRESSAO PARA 1 CABO DE 50 MM2, COM 1 FURO DE FIXACAO                                                                                                                                                                                                                                                                                                                                                                                                                                  </v>
          </cell>
          <cell r="C4557" t="str">
            <v xml:space="preserve">UN    </v>
          </cell>
          <cell r="D4557">
            <v>8.2799999999999994</v>
          </cell>
        </row>
        <row r="4558">
          <cell r="A4558">
            <v>1535</v>
          </cell>
          <cell r="B4558" t="str">
            <v xml:space="preserve">TERMINAL METALICO A PRESSAO PARA 1 CABO DE 6 A 10 MM2, COM 1 FURO DE FIXACAO                                                                                                                                                                                                                                                                                                                                                                                                                              </v>
          </cell>
          <cell r="C4558" t="str">
            <v xml:space="preserve">UN    </v>
          </cell>
          <cell r="D4558">
            <v>4.7699999999999996</v>
          </cell>
        </row>
        <row r="4559">
          <cell r="A4559">
            <v>1589</v>
          </cell>
          <cell r="B4559" t="str">
            <v xml:space="preserve">TERMINAL METALICO A PRESSAO PARA 1 CABO DE 70 MM2, COM 1 FURO DE FIXACAO                                                                                                                                                                                                                                                                                                                                                                                                                                  </v>
          </cell>
          <cell r="C4559" t="str">
            <v xml:space="preserve">UN    </v>
          </cell>
          <cell r="D4559">
            <v>8.5399999999999991</v>
          </cell>
        </row>
        <row r="4560">
          <cell r="A4560">
            <v>1546</v>
          </cell>
          <cell r="B4560" t="str">
            <v xml:space="preserve">TERMINAL METALICO A PRESSAO PARA 1 CABO DE 95 A 120 MM2, COM 2 FUROS PARA FIXACAO                                                                                                                                                                                                                                                                                                                                                                                                                         </v>
          </cell>
          <cell r="C4560" t="str">
            <v xml:space="preserve">UN    </v>
          </cell>
          <cell r="D4560">
            <v>96.66</v>
          </cell>
        </row>
        <row r="4561">
          <cell r="A4561">
            <v>1590</v>
          </cell>
          <cell r="B4561" t="str">
            <v xml:space="preserve">TERMINAL METALICO A PRESSAO PARA 1 CABO DE 95 MM2, COM 1 FURO DE FIXACAO                                                                                                                                                                                                                                                                                                                                                                                                                                  </v>
          </cell>
          <cell r="C4561" t="str">
            <v xml:space="preserve">UN    </v>
          </cell>
          <cell r="D4561">
            <v>15.03</v>
          </cell>
        </row>
        <row r="4562">
          <cell r="A4562">
            <v>1542</v>
          </cell>
          <cell r="B4562" t="str">
            <v xml:space="preserve">TERMINAL METALICO A PRESSAO 1 CABO, PARA CABOS DE 4 A 10 MM2, COM 2 FUROS PARA FIXACAO                                                                                                                                                                                                                                                                                                                                                                                                                    </v>
          </cell>
          <cell r="C4562" t="str">
            <v xml:space="preserve">UN    </v>
          </cell>
          <cell r="D4562">
            <v>19.91</v>
          </cell>
        </row>
        <row r="4563">
          <cell r="A4563">
            <v>38415</v>
          </cell>
          <cell r="B4563" t="str">
            <v xml:space="preserve">TERMOFUSORA PARA TUBOS E CONEXOES EM PPR COM DIAMETROS DE 20 A 63 MM, POTENCIA DE 800 W, TENSAO 220 V                                                                                                                                                                                                                                                                                                                                                                                                     </v>
          </cell>
          <cell r="C4563" t="str">
            <v xml:space="preserve">UN    </v>
          </cell>
          <cell r="D4563">
            <v>1188.3499999999999</v>
          </cell>
        </row>
        <row r="4564">
          <cell r="A4564">
            <v>38414</v>
          </cell>
          <cell r="B4564" t="str">
            <v xml:space="preserve">TERMOFUSORA PARA TUBOS E CONEXOES EM PPR COM DIAMETROS DE 75 A 110 MM, POTENCIA DE *1100* W, TENSAO 220 V                                                                                                                                                                                                                                                                                                                                                                                                 </v>
          </cell>
          <cell r="C4564" t="str">
            <v xml:space="preserve">UN    </v>
          </cell>
          <cell r="D4564">
            <v>1667.86</v>
          </cell>
        </row>
        <row r="4565">
          <cell r="A4565">
            <v>38128</v>
          </cell>
          <cell r="B4565" t="str">
            <v xml:space="preserve">TERRA VEGETAL (ENSACADA)                                                                                                                                                                                                                                                                                                                                                                                                                                                                                  </v>
          </cell>
          <cell r="C4565" t="str">
            <v xml:space="preserve">KG    </v>
          </cell>
          <cell r="D4565">
            <v>0.71</v>
          </cell>
        </row>
        <row r="4566">
          <cell r="A4566">
            <v>7253</v>
          </cell>
          <cell r="B4566" t="str">
            <v xml:space="preserve">TERRA VEGETAL (GRANEL)                                                                                                                                                                                                                                                                                                                                                                                                                                                                                    </v>
          </cell>
          <cell r="C4566" t="str">
            <v xml:space="preserve">M3    </v>
          </cell>
          <cell r="D4566">
            <v>152.13999999999999</v>
          </cell>
        </row>
        <row r="4567">
          <cell r="A4567">
            <v>4806</v>
          </cell>
          <cell r="B4567" t="str">
            <v xml:space="preserve">TESTEIRA ANTIDERRAPANTE PARA PISO VINILICO *5 X 2,5* CM, E = 2 MM                                                                                                                                                                                                                                                                                                                                                                                                                                         </v>
          </cell>
          <cell r="C4567" t="str">
            <v xml:space="preserve">M     </v>
          </cell>
          <cell r="D4567">
            <v>23.9</v>
          </cell>
        </row>
        <row r="4568">
          <cell r="A4568">
            <v>34401</v>
          </cell>
          <cell r="B4568" t="str">
            <v xml:space="preserve">TIJOLO CERAMICO LAMINADO 5,5 X 11 X 23 CM (L X A X C)                                                                                                                                                                                                                                                                                                                                                                                                                                                     </v>
          </cell>
          <cell r="C4568" t="str">
            <v xml:space="preserve">UN    </v>
          </cell>
          <cell r="D4568">
            <v>2.2200000000000002</v>
          </cell>
        </row>
        <row r="4569">
          <cell r="A4569">
            <v>7260</v>
          </cell>
          <cell r="B4569" t="str">
            <v xml:space="preserve">TIJOLO CERAMICO MACICO APARENTE *6 X 12 X 24* CM (L X A X C)                                                                                                                                                                                                                                                                                                                                                                                                                                              </v>
          </cell>
          <cell r="C4569" t="str">
            <v xml:space="preserve">UN    </v>
          </cell>
          <cell r="D4569">
            <v>1.97</v>
          </cell>
        </row>
        <row r="4570">
          <cell r="A4570">
            <v>7256</v>
          </cell>
          <cell r="B4570" t="str">
            <v xml:space="preserve">TIJOLO CERAMICO MACICO APARENTE 2 FUROS, *6,5 X 10 X 20* CM (L X A X C)                                                                                                                                                                                                                                                                                                                                                                                                                                   </v>
          </cell>
          <cell r="C4570" t="str">
            <v xml:space="preserve">UN    </v>
          </cell>
          <cell r="D4570">
            <v>1.95</v>
          </cell>
        </row>
        <row r="4571">
          <cell r="A4571">
            <v>7258</v>
          </cell>
          <cell r="B4571" t="str">
            <v xml:space="preserve">TIJOLO CERAMICO MACICO COMUM *5 X 10 X 20* CM (L X A X C)                                                                                                                                                                                                                                                                                                                                                                                                                                                 </v>
          </cell>
          <cell r="C4571" t="str">
            <v xml:space="preserve">UN    </v>
          </cell>
          <cell r="D4571">
            <v>0.79</v>
          </cell>
        </row>
        <row r="4572">
          <cell r="A4572">
            <v>34400</v>
          </cell>
          <cell r="B4572" t="str">
            <v xml:space="preserve">TIJOLO CERAMICO REFRATARIO 2,5 X 11,4 X 22,9 CM (L X A X C)                                                                                                                                                                                                                                                                                                                                                                                                                                               </v>
          </cell>
          <cell r="C4572" t="str">
            <v xml:space="preserve">UN    </v>
          </cell>
          <cell r="D4572">
            <v>3.42</v>
          </cell>
        </row>
        <row r="4573">
          <cell r="A4573">
            <v>10617</v>
          </cell>
          <cell r="B4573" t="str">
            <v xml:space="preserve">TIJOLO CERAMICO REFRATARIO 6,3 X 11,4 X 22,9 CM (L X A X C)                                                                                                                                                                                                                                                                                                                                                                                                                                               </v>
          </cell>
          <cell r="C4573" t="str">
            <v xml:space="preserve">UN    </v>
          </cell>
          <cell r="D4573">
            <v>6.53</v>
          </cell>
        </row>
        <row r="4574">
          <cell r="A4574">
            <v>7274</v>
          </cell>
          <cell r="B4574" t="str">
            <v xml:space="preserve">TIL PARA LIGACAO PREDIAL, EM PVC, JE, BBB, DN 100 X 100 MM, PARA REDE COLETORA ESGOTO (NBR 10569)                                                                                                                                                                                                                                                                                                                                                                                                         </v>
          </cell>
          <cell r="C4574" t="str">
            <v xml:space="preserve">UN    </v>
          </cell>
          <cell r="D4574">
            <v>69.11</v>
          </cell>
        </row>
        <row r="4575">
          <cell r="A4575">
            <v>11663</v>
          </cell>
          <cell r="B4575" t="str">
            <v xml:space="preserve">TIL TUBO QUEDA, EM PVC, JE, BBB, DN 100 X 100 MM, PARA REDE COLETORA DE ESGOTO (NBR 10569)                                                                                                                                                                                                                                                                                                                                                                                                                </v>
          </cell>
          <cell r="C4575" t="str">
            <v xml:space="preserve">UN    </v>
          </cell>
          <cell r="D4575">
            <v>568.47</v>
          </cell>
        </row>
        <row r="4576">
          <cell r="A4576">
            <v>154</v>
          </cell>
          <cell r="B4576" t="str">
            <v xml:space="preserve">TINTA / REVESTIMENTO A BASE DE RESINA EPOXI COM ALCATRAO, BICOMPONENTE                                                                                                                                                                                                                                                                                                                                                                                                                                    </v>
          </cell>
          <cell r="C4576" t="str">
            <v xml:space="preserve">L     </v>
          </cell>
          <cell r="D4576">
            <v>85.07</v>
          </cell>
        </row>
        <row r="4577">
          <cell r="A4577">
            <v>38121</v>
          </cell>
          <cell r="B4577" t="str">
            <v xml:space="preserve">TINTA A BASE DE RESINA ACRILICA EMULSIONADA EM AGUA, PARA SINALIZACAO HORIZONTAL VIARIA (NBR 13699:2012)                                                                                                                                                                                                                                                                                                                                                                                                  </v>
          </cell>
          <cell r="C4577" t="str">
            <v xml:space="preserve">L     </v>
          </cell>
          <cell r="D4577">
            <v>9.23</v>
          </cell>
        </row>
        <row r="4578">
          <cell r="A4578">
            <v>43776</v>
          </cell>
          <cell r="B4578" t="str">
            <v xml:space="preserve">TINTA A OLEO BRILHANTE, PARA MADEIRAS E METAIS                                                                                                                                                                                                                                                                                                                                                                                                                                                            </v>
          </cell>
          <cell r="C4578" t="str">
            <v xml:space="preserve">L     </v>
          </cell>
          <cell r="D4578">
            <v>24.54</v>
          </cell>
        </row>
        <row r="4579">
          <cell r="A4579">
            <v>7343</v>
          </cell>
          <cell r="B4579" t="str">
            <v xml:space="preserve">TINTA ACRILICA A BASE DE SOLVENTE, PARA SINALIZACAO HORIZONTAL VIARIA (NBR 11862)                                                                                                                                                                                                                                                                                                                                                                                                                         </v>
          </cell>
          <cell r="C4579" t="str">
            <v xml:space="preserve">L     </v>
          </cell>
          <cell r="D4579">
            <v>8.16</v>
          </cell>
        </row>
        <row r="4580">
          <cell r="A4580">
            <v>7348</v>
          </cell>
          <cell r="B4580" t="str">
            <v xml:space="preserve">TINTA ACRILICA PREMIUM PARA PISO                                                                                                                                                                                                                                                                                                                                                                                                                                                                          </v>
          </cell>
          <cell r="C4580" t="str">
            <v xml:space="preserve">L     </v>
          </cell>
          <cell r="D4580">
            <v>17.64</v>
          </cell>
        </row>
        <row r="4581">
          <cell r="A4581">
            <v>7313</v>
          </cell>
          <cell r="B4581" t="str">
            <v xml:space="preserve">TINTA ASFALTICA IMPERMEABILIZANTE DILUIDA EM SOLVENTE, PARA MATERIAIS CIMENTICIOS, METAL E MADEIRA                                                                                                                                                                                                                                                                                                                                                                                                        </v>
          </cell>
          <cell r="C4581" t="str">
            <v xml:space="preserve">L     </v>
          </cell>
          <cell r="D4581">
            <v>37.39</v>
          </cell>
        </row>
        <row r="4582">
          <cell r="A4582">
            <v>7319</v>
          </cell>
          <cell r="B4582" t="str">
            <v xml:space="preserve">TINTA ASFALTICA IMPERMEABILIZANTE DISPERSA EM AGUA, PARA MATERIAIS CIMENTICIOS                                                                                                                                                                                                                                                                                                                                                                                                                            </v>
          </cell>
          <cell r="C4582" t="str">
            <v xml:space="preserve">L     </v>
          </cell>
          <cell r="D4582">
            <v>21.4</v>
          </cell>
        </row>
        <row r="4583">
          <cell r="A4583">
            <v>7314</v>
          </cell>
          <cell r="B4583" t="str">
            <v xml:space="preserve">TINTA BORRACHA CLORADA, ACABAMENTO SEMIBRILHO, QUALQUER COR                                                                                                                                                                                                                                                                                                                                                                                                                                               </v>
          </cell>
          <cell r="C4583" t="str">
            <v xml:space="preserve">L     </v>
          </cell>
          <cell r="D4583">
            <v>36.56</v>
          </cell>
        </row>
        <row r="4584">
          <cell r="A4584">
            <v>7304</v>
          </cell>
          <cell r="B4584" t="str">
            <v xml:space="preserve">TINTA EPOXI BASE AGUA PREMIUM, BRANCA                                                                                                                                                                                                                                                                                                                                                                                                                                                                     </v>
          </cell>
          <cell r="C4584" t="str">
            <v xml:space="preserve">L     </v>
          </cell>
          <cell r="D4584">
            <v>72.72</v>
          </cell>
        </row>
        <row r="4585">
          <cell r="A4585">
            <v>43649</v>
          </cell>
          <cell r="B4585" t="str">
            <v xml:space="preserve">TINTA ESMALTE BASE AGUA PREMIUM ACETINADO                                                                                                                                                                                                                                                                                                                                                                                                                                                                 </v>
          </cell>
          <cell r="C4585" t="str">
            <v xml:space="preserve">L     </v>
          </cell>
          <cell r="D4585">
            <v>37.61</v>
          </cell>
        </row>
        <row r="4586">
          <cell r="A4586">
            <v>43650</v>
          </cell>
          <cell r="B4586" t="str">
            <v xml:space="preserve">TINTA ESMALTE BASE AGUA PREMIUM BRILHANTE                                                                                                                                                                                                                                                                                                                                                                                                                                                                 </v>
          </cell>
          <cell r="C4586" t="str">
            <v xml:space="preserve">L     </v>
          </cell>
          <cell r="D4586">
            <v>35.54</v>
          </cell>
        </row>
        <row r="4587">
          <cell r="A4587">
            <v>7311</v>
          </cell>
          <cell r="B4587" t="str">
            <v xml:space="preserve">TINTA ESMALTE SINTETICO PREMIUM ACETINADO                                                                                                                                                                                                                                                                                                                                                                                                                                                                 </v>
          </cell>
          <cell r="C4587" t="str">
            <v xml:space="preserve">L     </v>
          </cell>
          <cell r="D4587">
            <v>36.409999999999997</v>
          </cell>
        </row>
        <row r="4588">
          <cell r="A4588">
            <v>7292</v>
          </cell>
          <cell r="B4588" t="str">
            <v xml:space="preserve">TINTA ESMALTE SINTETICO PREMIUM BRILHANTE                                                                                                                                                                                                                                                                                                                                                                                                                                                                 </v>
          </cell>
          <cell r="C4588" t="str">
            <v xml:space="preserve">L     </v>
          </cell>
          <cell r="D4588">
            <v>35.25</v>
          </cell>
        </row>
        <row r="4589">
          <cell r="A4589">
            <v>7293</v>
          </cell>
          <cell r="B4589" t="str">
            <v xml:space="preserve">TINTA ESMALTE SINTETICO PREMIUM DE DUPLA ACAO GRAFITE FOSCO PARA SUPERFICIES METALICAS FERROSAS                                                                                                                                                                                                                                                                                                                                                                                                           </v>
          </cell>
          <cell r="C4589" t="str">
            <v xml:space="preserve">L     </v>
          </cell>
          <cell r="D4589">
            <v>39</v>
          </cell>
        </row>
        <row r="4590">
          <cell r="A4590">
            <v>7306</v>
          </cell>
          <cell r="B4590" t="str">
            <v xml:space="preserve">TINTA ESMALTE SINTETICO PREMIUM DE EFEITO PROTETOR DE SUPERFICIE METALICA ALUMINIO                                                                                                                                                                                                                                                                                                                                                                                                                        </v>
          </cell>
          <cell r="C4590" t="str">
            <v xml:space="preserve">L     </v>
          </cell>
          <cell r="D4590">
            <v>43.04</v>
          </cell>
        </row>
        <row r="4591">
          <cell r="A4591">
            <v>7288</v>
          </cell>
          <cell r="B4591" t="str">
            <v xml:space="preserve">TINTA ESMALTE SINTETICO PREMIUM FOSCO                                                                                                                                                                                                                                                                                                                                                                                                                                                                     </v>
          </cell>
          <cell r="C4591" t="str">
            <v xml:space="preserve">L     </v>
          </cell>
          <cell r="D4591">
            <v>35.729999999999997</v>
          </cell>
        </row>
        <row r="4592">
          <cell r="A4592">
            <v>43625</v>
          </cell>
          <cell r="B4592" t="str">
            <v xml:space="preserve">TINTA ESMALTE SINTETICO STANDARD ACETINADO                                                                                                                                                                                                                                                                                                                                                                                                                                                                </v>
          </cell>
          <cell r="C4592" t="str">
            <v xml:space="preserve">L     </v>
          </cell>
          <cell r="D4592">
            <v>28.85</v>
          </cell>
        </row>
        <row r="4593">
          <cell r="A4593">
            <v>43647</v>
          </cell>
          <cell r="B4593" t="str">
            <v xml:space="preserve">TINTA ESMALTE SINTETICO STANDARD BRILHANTE                                                                                                                                                                                                                                                                                                                                                                                                                                                                </v>
          </cell>
          <cell r="C4593" t="str">
            <v xml:space="preserve">L     </v>
          </cell>
          <cell r="D4593">
            <v>26.21</v>
          </cell>
        </row>
        <row r="4594">
          <cell r="A4594">
            <v>43648</v>
          </cell>
          <cell r="B4594" t="str">
            <v xml:space="preserve">TINTA ESMALTE SINTETICO STANDARD FOSCO                                                                                                                                                                                                                                                                                                                                                                                                                                                                    </v>
          </cell>
          <cell r="C4594" t="str">
            <v xml:space="preserve">L     </v>
          </cell>
          <cell r="D4594">
            <v>25.29</v>
          </cell>
        </row>
        <row r="4595">
          <cell r="A4595">
            <v>35693</v>
          </cell>
          <cell r="B4595" t="str">
            <v xml:space="preserve">TINTA LATEX ACRILICA ECONOMICA, COR BRANCA                                                                                                                                                                                                                                                                                                                                                                                                                                                                </v>
          </cell>
          <cell r="C4595" t="str">
            <v xml:space="preserve">L     </v>
          </cell>
          <cell r="D4595">
            <v>10.97</v>
          </cell>
        </row>
        <row r="4596">
          <cell r="A4596">
            <v>7356</v>
          </cell>
          <cell r="B4596" t="str">
            <v xml:space="preserve">TINTA LATEX ACRILICA PREMIUM, COR BRANCO FOSCO                                                                                                                                                                                                                                                                                                                                                                                                                                                            </v>
          </cell>
          <cell r="C4596" t="str">
            <v xml:space="preserve">L     </v>
          </cell>
          <cell r="D4596">
            <v>26.31</v>
          </cell>
        </row>
        <row r="4597">
          <cell r="A4597">
            <v>35692</v>
          </cell>
          <cell r="B4597" t="str">
            <v xml:space="preserve">TINTA LATEX ACRILICA STANDARD, COR BRANCA                                                                                                                                                                                                                                                                                                                                                                                                                                                                 </v>
          </cell>
          <cell r="C4597" t="str">
            <v xml:space="preserve">L     </v>
          </cell>
          <cell r="D4597">
            <v>17.22</v>
          </cell>
        </row>
        <row r="4598">
          <cell r="A4598">
            <v>43624</v>
          </cell>
          <cell r="B4598" t="str">
            <v xml:space="preserve">TINTA LATEX ACRILICA SUPER PREMIUM, COR BRANCO FOSCO                                                                                                                                                                                                                                                                                                                                                                                                                                                      </v>
          </cell>
          <cell r="C4598" t="str">
            <v xml:space="preserve">L     </v>
          </cell>
          <cell r="D4598">
            <v>32.07</v>
          </cell>
        </row>
        <row r="4599">
          <cell r="A4599">
            <v>7342</v>
          </cell>
          <cell r="B4599" t="str">
            <v xml:space="preserve">TINTA MINERAL IMPERMEAVEL EM PO, BRANCA                                                                                                                                                                                                                                                                                                                                                                                                                                                                   </v>
          </cell>
          <cell r="C4599" t="str">
            <v xml:space="preserve">KG    </v>
          </cell>
          <cell r="D4599">
            <v>4.0999999999999996</v>
          </cell>
        </row>
        <row r="4600">
          <cell r="A4600">
            <v>7350</v>
          </cell>
          <cell r="B4600" t="str">
            <v xml:space="preserve">TINTA/RESINA ACRILICA PREMIUM PARA CERAMICA                                                                                                                                                                                                                                                                                                                                                                                                                                                               </v>
          </cell>
          <cell r="C4600" t="str">
            <v xml:space="preserve">L     </v>
          </cell>
          <cell r="D4600">
            <v>37.979999999999997</v>
          </cell>
        </row>
        <row r="4601">
          <cell r="A4601">
            <v>39574</v>
          </cell>
          <cell r="B4601" t="str">
            <v xml:space="preserve">TIRANTE COM ELO, EM ARAME GALVANIZADO RIGIDO, NUMERO 10, COMPRIMENTO 2000 MM, PARA PENDURAL DE FORRO REMOVIVEL                                                                                                                                                                                                                                                                                                                                                                                            </v>
          </cell>
          <cell r="C4601" t="str">
            <v xml:space="preserve">UN    </v>
          </cell>
          <cell r="D4601">
            <v>6.74</v>
          </cell>
        </row>
        <row r="4602">
          <cell r="A4602">
            <v>11060</v>
          </cell>
          <cell r="B4602" t="str">
            <v xml:space="preserve">TIRANTE EM FERRO GALVANIZADO PARA CONTRAVENTAMENTO DE TELHA CANALETE 90, 1/4 " X 400 MM                                                                                                                                                                                                                                                                                                                                                                                                                   </v>
          </cell>
          <cell r="C4602" t="str">
            <v xml:space="preserve">UN    </v>
          </cell>
          <cell r="D4602">
            <v>42.51</v>
          </cell>
        </row>
        <row r="4603">
          <cell r="A4603">
            <v>37401</v>
          </cell>
          <cell r="B4603" t="str">
            <v xml:space="preserve">TOALHEIRO PLASTICO TIPO DISPENSER PARA PAPEL TOALHA INTERFOLHADO                                                                                                                                                                                                                                                                                                                                                                                                                                          </v>
          </cell>
          <cell r="C4603" t="str">
            <v xml:space="preserve">UN    </v>
          </cell>
          <cell r="D4603">
            <v>75.599999999999994</v>
          </cell>
        </row>
        <row r="4604">
          <cell r="A4604">
            <v>7525</v>
          </cell>
          <cell r="B4604" t="str">
            <v xml:space="preserve">TOMADA INDUSTRIAL DE EMBUTIR 3P+T 30 A, 440 V, COM TRAVA, COM PLACA                                                                                                                                                                                                                                                                                                                                                                                                                                       </v>
          </cell>
          <cell r="C4604" t="str">
            <v xml:space="preserve">UN    </v>
          </cell>
          <cell r="D4604">
            <v>39.39</v>
          </cell>
        </row>
        <row r="4605">
          <cell r="A4605">
            <v>7524</v>
          </cell>
          <cell r="B4605" t="str">
            <v xml:space="preserve">TOMADA INDUSTRIAL DE EMBUTIR 3P+T 30 A, 440 V, COM TRAVA, SEM PLACA                                                                                                                                                                                                                                                                                                                                                                                                                                       </v>
          </cell>
          <cell r="C4605" t="str">
            <v xml:space="preserve">UN    </v>
          </cell>
          <cell r="D4605">
            <v>37.119999999999997</v>
          </cell>
        </row>
        <row r="4606">
          <cell r="A4606">
            <v>38105</v>
          </cell>
          <cell r="B4606" t="str">
            <v xml:space="preserve">TOMADA PARA ANTENA DE TV, CABO COAXIAL DE 9 MM (APENAS MODULO)                                                                                                                                                                                                                                                                                                                                                                                                                                            </v>
          </cell>
          <cell r="C4606" t="str">
            <v xml:space="preserve">UN    </v>
          </cell>
          <cell r="D4606">
            <v>9.5299999999999994</v>
          </cell>
        </row>
        <row r="4607">
          <cell r="A4607">
            <v>38084</v>
          </cell>
          <cell r="B4607" t="str">
            <v xml:space="preserve">TOMADA PARA ANTENA DE TV, CABO COAXIAL DE 9 MM, CONJUNTO MONTADO PARA EMBUTIR 4" X 2" (PLACA + SUPORTE + MODULO)                                                                                                                                                                                                                                                                                                                                                                                          </v>
          </cell>
          <cell r="C4607" t="str">
            <v xml:space="preserve">UN    </v>
          </cell>
          <cell r="D4607">
            <v>13.54</v>
          </cell>
        </row>
        <row r="4608">
          <cell r="A4608">
            <v>38103</v>
          </cell>
          <cell r="B4608" t="str">
            <v xml:space="preserve">TOMADA RJ11, 2 FIOS (APENAS MODULO)                                                                                                                                                                                                                                                                                                                                                                                                                                                                       </v>
          </cell>
          <cell r="C4608" t="str">
            <v xml:space="preserve">UN    </v>
          </cell>
          <cell r="D4608">
            <v>14.31</v>
          </cell>
        </row>
        <row r="4609">
          <cell r="A4609">
            <v>38082</v>
          </cell>
          <cell r="B4609" t="str">
            <v xml:space="preserve">TOMADA RJ11, 2 FIOS, CONJUNTO MONTADO PARA EMBUTIR 4" X 2" (PLACA + SUPORTE + MODULO)                                                                                                                                                                                                                                                                                                                                                                                                                     </v>
          </cell>
          <cell r="C4609" t="str">
            <v xml:space="preserve">UN    </v>
          </cell>
          <cell r="D4609">
            <v>17.63</v>
          </cell>
        </row>
        <row r="4610">
          <cell r="A4610">
            <v>38104</v>
          </cell>
          <cell r="B4610" t="str">
            <v xml:space="preserve">TOMADA RJ45, 8 FIOS, CAT 5E (APENAS MODULO)                                                                                                                                                                                                                                                                                                                                                                                                                                                               </v>
          </cell>
          <cell r="C4610" t="str">
            <v xml:space="preserve">UN    </v>
          </cell>
          <cell r="D4610">
            <v>28.03</v>
          </cell>
        </row>
        <row r="4611">
          <cell r="A4611">
            <v>38083</v>
          </cell>
          <cell r="B4611" t="str">
            <v xml:space="preserve">TOMADA RJ45, 8 FIOS, CAT 5E, CONJUNTO MONTADO PARA EMBUTIR 4" X 2" (PLACA + SUPORTE + MODULO)                                                                                                                                                                                                                                                                                                                                                                                                             </v>
          </cell>
          <cell r="C4611" t="str">
            <v xml:space="preserve">UN    </v>
          </cell>
          <cell r="D4611">
            <v>31.12</v>
          </cell>
        </row>
        <row r="4612">
          <cell r="A4612">
            <v>38101</v>
          </cell>
          <cell r="B4612" t="str">
            <v xml:space="preserve">TOMADA 2P+T 10A, 250V  (APENAS MODULO)                                                                                                                                                                                                                                                                                                                                                                                                                                                                    </v>
          </cell>
          <cell r="C4612" t="str">
            <v xml:space="preserve">UN    </v>
          </cell>
          <cell r="D4612">
            <v>6.81</v>
          </cell>
        </row>
        <row r="4613">
          <cell r="A4613">
            <v>7528</v>
          </cell>
          <cell r="B4613" t="str">
            <v xml:space="preserve">TOMADA 2P+T 10A, 250V, CONJUNTO MONTADO PARA EMBUTIR 4" X 2" (PLACA + SUPORTE + MODULO)                                                                                                                                                                                                                                                                                                                                                                                                                   </v>
          </cell>
          <cell r="C4613" t="str">
            <v xml:space="preserve">UN    </v>
          </cell>
          <cell r="D4613">
            <v>8</v>
          </cell>
        </row>
        <row r="4614">
          <cell r="A4614">
            <v>12147</v>
          </cell>
          <cell r="B4614" t="str">
            <v xml:space="preserve">TOMADA 2P+T 10A, 250V, CONJUNTO MONTADO PARA SOBREPOR 4" X 2" (CAIXA + MODULO)                                                                                                                                                                                                                                                                                                                                                                                                                            </v>
          </cell>
          <cell r="C4614" t="str">
            <v xml:space="preserve">UN    </v>
          </cell>
          <cell r="D4614">
            <v>12.2</v>
          </cell>
        </row>
        <row r="4615">
          <cell r="A4615">
            <v>38075</v>
          </cell>
          <cell r="B4615" t="str">
            <v xml:space="preserve">TOMADA 2P+T 20A 250V, CONJUNTO MONTADO PARA EMBUTIR 4" X 2" (PLACA + SUPORTE + MODULO)                                                                                                                                                                                                                                                                                                                                                                                                                    </v>
          </cell>
          <cell r="C4615" t="str">
            <v xml:space="preserve">UN    </v>
          </cell>
          <cell r="D4615">
            <v>13.85</v>
          </cell>
        </row>
        <row r="4616">
          <cell r="A4616">
            <v>38102</v>
          </cell>
          <cell r="B4616" t="str">
            <v xml:space="preserve">TOMADA 2P+T 20A, 250V  (APENAS MODULO)                                                                                                                                                                                                                                                                                                                                                                                                                                                                    </v>
          </cell>
          <cell r="C4616" t="str">
            <v xml:space="preserve">UN    </v>
          </cell>
          <cell r="D4616">
            <v>8.7100000000000009</v>
          </cell>
        </row>
        <row r="4617">
          <cell r="A4617">
            <v>38076</v>
          </cell>
          <cell r="B4617" t="str">
            <v xml:space="preserve">TOMADAS (2 MODULOS) 2P+T 10A, 250V, CONJUNTO MONTADO PARA EMBUTIR 4" X 2" (PLACA + SUPORTE + MODULOS)                                                                                                                                                                                                                                                                                                                                                                                                     </v>
          </cell>
          <cell r="C4617" t="str">
            <v xml:space="preserve">UN    </v>
          </cell>
          <cell r="D4617">
            <v>15.53</v>
          </cell>
        </row>
        <row r="4618">
          <cell r="A4618">
            <v>7592</v>
          </cell>
          <cell r="B4618" t="str">
            <v xml:space="preserve">TOPOGRAFO (HORISTA)                                                                                                                                                                                                                                                                                                                                                                                                                                                                                       </v>
          </cell>
          <cell r="C4618" t="str">
            <v xml:space="preserve">H     </v>
          </cell>
          <cell r="D4618">
            <v>17.22</v>
          </cell>
        </row>
        <row r="4619">
          <cell r="A4619">
            <v>40820</v>
          </cell>
          <cell r="B4619" t="str">
            <v xml:space="preserve">TOPOGRAFO (MENSALISTA)                                                                                                                                                                                                                                                                                                                                                                                                                                                                                    </v>
          </cell>
          <cell r="C4619" t="str">
            <v xml:space="preserve">MES   </v>
          </cell>
          <cell r="D4619">
            <v>3042.26</v>
          </cell>
        </row>
        <row r="4620">
          <cell r="A4620">
            <v>11826</v>
          </cell>
          <cell r="B4620" t="str">
            <v xml:space="preserve">TORNEIRA DE BOIA BALAO METALICO, VAZAO TOTAL, PARA CAIXA D'AGUA, AGUA QUENTE, ROSCA 1/2 ", COM HASTE, TORNEIRA E BALAO METALICOS                                                                                                                                                                                                                                                                                                                                                                          </v>
          </cell>
          <cell r="C4620" t="str">
            <v xml:space="preserve">UN    </v>
          </cell>
          <cell r="D4620">
            <v>73.09</v>
          </cell>
        </row>
        <row r="4621">
          <cell r="A4621">
            <v>7606</v>
          </cell>
          <cell r="B4621" t="str">
            <v xml:space="preserve">TORNEIRA DE BOIA BALAO METALICO, VAZAO TOTAL, PARA CAIXA D'AGUA, AGUA QUENTE, ROSCA 3/4 ", COM HASTE, TORNEIRA E BALAO METALICOS                                                                                                                                                                                                                                                                                                                                                                          </v>
          </cell>
          <cell r="C4621" t="str">
            <v xml:space="preserve">UN    </v>
          </cell>
          <cell r="D4621">
            <v>87.89</v>
          </cell>
        </row>
        <row r="4622">
          <cell r="A4622">
            <v>11763</v>
          </cell>
          <cell r="B4622" t="str">
            <v xml:space="preserve">TORNEIRA DE BOIA CONVENCIONAL PARA CAIXA D'AGUA, AGUA FRIA, 1.1/2", COM HASTE E TORNEIRA METALICOS E BALAO PLASTICO                                                                                                                                                                                                                                                                                                                                                                                       </v>
          </cell>
          <cell r="C4622" t="str">
            <v xml:space="preserve">UN    </v>
          </cell>
          <cell r="D4622">
            <v>191.93</v>
          </cell>
        </row>
        <row r="4623">
          <cell r="A4623">
            <v>11764</v>
          </cell>
          <cell r="B4623" t="str">
            <v xml:space="preserve">TORNEIRA DE BOIA CONVENCIONAL PARA CAIXA D'AGUA, AGUA FRIA, 1.1/4", COM HASTE E TORNEIRA METALICOS E BALAO PLASTICO                                                                                                                                                                                                                                                                                                                                                                                       </v>
          </cell>
          <cell r="C4623" t="str">
            <v xml:space="preserve">UN    </v>
          </cell>
          <cell r="D4623">
            <v>157.47</v>
          </cell>
        </row>
        <row r="4624">
          <cell r="A4624">
            <v>11829</v>
          </cell>
          <cell r="B4624" t="str">
            <v xml:space="preserve">TORNEIRA DE BOIA CONVENCIONAL PARA CAIXA D'AGUA, AGUA FRIA, 1/2", COM HASTE E TORNEIRA METALICOS E BALAO PLASTICO                                                                                                                                                                                                                                                                                                                                                                                         </v>
          </cell>
          <cell r="C4624" t="str">
            <v xml:space="preserve">UN    </v>
          </cell>
          <cell r="D4624">
            <v>38.06</v>
          </cell>
        </row>
        <row r="4625">
          <cell r="A4625">
            <v>11830</v>
          </cell>
          <cell r="B4625" t="str">
            <v xml:space="preserve">TORNEIRA DE BOIA CONVENCIONAL PARA CAIXA D'AGUA, AGUA FRIA, 3/4", COM HASTE E TORNEIRA METALICOS E BALAO PLASTICO                                                                                                                                                                                                                                                                                                                                                                                         </v>
          </cell>
          <cell r="C4625" t="str">
            <v xml:space="preserve">UN    </v>
          </cell>
          <cell r="D4625">
            <v>41.1</v>
          </cell>
        </row>
        <row r="4626">
          <cell r="A4626">
            <v>11825</v>
          </cell>
          <cell r="B4626" t="str">
            <v xml:space="preserve">TORNEIRA DE BOIA CONVENCIONAL PARA CAIXA D'AGUA, 1", AGUA FRIA, COM HASTE E TORNEIRA METALICOS E BALAO PLASTICO                                                                                                                                                                                                                                                                                                                                                                                           </v>
          </cell>
          <cell r="C4626" t="str">
            <v xml:space="preserve">UN    </v>
          </cell>
          <cell r="D4626">
            <v>92.46</v>
          </cell>
        </row>
        <row r="4627">
          <cell r="A4627">
            <v>11767</v>
          </cell>
          <cell r="B4627" t="str">
            <v xml:space="preserve">TORNEIRA DE BOIA CONVENCIONAL PARA CAIXA D'AGUA, 2", AGUA FRIA, COM HASTE E TORNEIRA METALICOS E BALAO PLASTICO                                                                                                                                                                                                                                                                                                                                                                                           </v>
          </cell>
          <cell r="C4627" t="str">
            <v xml:space="preserve">UN    </v>
          </cell>
          <cell r="D4627">
            <v>246.26</v>
          </cell>
        </row>
        <row r="4628">
          <cell r="A4628">
            <v>11766</v>
          </cell>
          <cell r="B4628" t="str">
            <v xml:space="preserve">TORNEIRA DE BOIA VAZAO TOTAL PARA CAIXA D'AGUA, AGUA FRIA, BITOLA 1/2", COM HASTE E TORNEIRA METALICOS E BALAO PLASTICO                                                                                                                                                                                                                                                                                                                                                                                   </v>
          </cell>
          <cell r="C4628" t="str">
            <v xml:space="preserve">UN    </v>
          </cell>
          <cell r="D4628">
            <v>57.4</v>
          </cell>
        </row>
        <row r="4629">
          <cell r="A4629">
            <v>11765</v>
          </cell>
          <cell r="B4629" t="str">
            <v xml:space="preserve">TORNEIRA DE BOIA VAZAO TOTAL PARA CAIXA D'AGUA, AGUA FRIA, BITOLA 1", COM HASTE E TORNEIRA METALICOS E BALAO PLASTICO                                                                                                                                                                                                                                                                                                                                                                                     </v>
          </cell>
          <cell r="C4629" t="str">
            <v xml:space="preserve">UN    </v>
          </cell>
          <cell r="D4629">
            <v>104.95</v>
          </cell>
        </row>
        <row r="4630">
          <cell r="A4630">
            <v>11824</v>
          </cell>
          <cell r="B4630" t="str">
            <v xml:space="preserve">TORNEIRA DE BOIA VAZAO TOTAL PARA CAIXA D'AGUA, AGUA FRIA, BITOLA 3/4", COM HASTE E TORNEIRA METALICOS E BALAO PLASTICO                                                                                                                                                                                                                                                                                                                                                                                   </v>
          </cell>
          <cell r="C4630" t="str">
            <v xml:space="preserve">UN    </v>
          </cell>
          <cell r="D4630">
            <v>67.52</v>
          </cell>
        </row>
        <row r="4631">
          <cell r="A4631">
            <v>44045</v>
          </cell>
          <cell r="B4631" t="str">
            <v xml:space="preserve">TORNEIRA DE MESA PARA LAVATORIO, METALICA CROMADA, COM MISTURADOR MONOCOMANDO, BICA BAIXA (REF 2875)                                                                                                                                                                                                                                                                                                                                                                                                      </v>
          </cell>
          <cell r="C4631" t="str">
            <v xml:space="preserve">UN    </v>
          </cell>
          <cell r="D4631">
            <v>305.89999999999998</v>
          </cell>
        </row>
        <row r="4632">
          <cell r="A4632">
            <v>39702</v>
          </cell>
          <cell r="B4632" t="str">
            <v xml:space="preserve">TORNEIRA DE MESA PARA LAVATORIO, METALICA CROMADA, COM SENSOR DE APROXIMACAO ELETRICO, BIVOLT                                                                                                                                                                                                                                                                                                                                                                                                             </v>
          </cell>
          <cell r="C4632" t="str">
            <v xml:space="preserve">UN    </v>
          </cell>
          <cell r="D4632">
            <v>2031.63</v>
          </cell>
        </row>
        <row r="4633">
          <cell r="A4633">
            <v>13415</v>
          </cell>
          <cell r="B4633" t="str">
            <v xml:space="preserve">TORNEIRA DE MESA/BANCADA, PARA LAVATORIO, FIXA, METALICA CROMADA, PADRAO POPULAR, 1/2 " OU 3/4 " (REF 1193)                                                                                                                                                                                                                                                                                                                                                                                               </v>
          </cell>
          <cell r="C4633" t="str">
            <v xml:space="preserve">UN    </v>
          </cell>
          <cell r="D4633">
            <v>66.7</v>
          </cell>
        </row>
        <row r="4634">
          <cell r="A4634">
            <v>7602</v>
          </cell>
          <cell r="B4634" t="str">
            <v xml:space="preserve">TORNEIRA DE METAL AMARELO, PARA TANQUE / JARDIM, DE PAREDE, COM BICO PLASTICO, CANO CURTO, AREA EXTERNA, PADRAO POPULAR / USO GERAL, 1/2 " OU 3/4 " (REF 1128)                                                                                                                                                                                                                                                                                                                                            </v>
          </cell>
          <cell r="C4634" t="str">
            <v xml:space="preserve">UN    </v>
          </cell>
          <cell r="D4634">
            <v>42.56</v>
          </cell>
        </row>
        <row r="4635">
          <cell r="A4635">
            <v>7603</v>
          </cell>
          <cell r="B4635" t="str">
            <v xml:space="preserve">TORNEIRA DE METAL AMARELO, PARA TANQUE / JARDIM, DE PAREDE, SEM BICO, CANO CURTO, PADRAO POPULAR / USO GERAL, 1/2 " OU 3/4 " (REF 1120)                                                                                                                                                                                                                                                                                                                                                                   </v>
          </cell>
          <cell r="C4635" t="str">
            <v xml:space="preserve">UN    </v>
          </cell>
          <cell r="D4635">
            <v>36.11</v>
          </cell>
        </row>
        <row r="4636">
          <cell r="A4636">
            <v>11777</v>
          </cell>
          <cell r="B4636" t="str">
            <v xml:space="preserve">TORNEIRA ELETRICA DE PAREDE, BICA ALTA, PARA COZINHA, 5500 W (110/220 V)                                                                                                                                                                                                                                                                                                                                                                                                                                  </v>
          </cell>
          <cell r="C4636" t="str">
            <v xml:space="preserve">UN    </v>
          </cell>
          <cell r="D4636">
            <v>183.12</v>
          </cell>
        </row>
        <row r="4637">
          <cell r="A4637">
            <v>13417</v>
          </cell>
          <cell r="B4637" t="str">
            <v xml:space="preserve">TORNEIRA METALICA CROMADA CANO CURTO, SEM BICO, SEM AREJADOR, DE PAREDE, PARA TANQUE E USO GERAL, 1/2 " OU 3/4 " (REF 1143)                                                                                                                                                                                                                                                                                                                                                                               </v>
          </cell>
          <cell r="C4637" t="str">
            <v xml:space="preserve">UN    </v>
          </cell>
          <cell r="D4637">
            <v>86.87</v>
          </cell>
        </row>
        <row r="4638">
          <cell r="A4638">
            <v>36791</v>
          </cell>
          <cell r="B4638" t="str">
            <v xml:space="preserve">TORNEIRA METALICA CROMADA DE MESA PARA LAVATORIO, BICA ALTA, COM AREJADOR (REF 1195)                                                                                                                                                                                                                                                                                                                                                                                                                      </v>
          </cell>
          <cell r="C4638" t="str">
            <v xml:space="preserve">UN    </v>
          </cell>
          <cell r="D4638">
            <v>130.38</v>
          </cell>
        </row>
        <row r="4639">
          <cell r="A4639">
            <v>36795</v>
          </cell>
          <cell r="B4639" t="str">
            <v xml:space="preserve">TORNEIRA METALICA CROMADA DE MESA PARA LAVATORIO, COM SENSOR DE PRESENCA A PILHA, COM AREJADOR EMBUTIDO                                                                                                                                                                                                                                                                                                                                                                                                   </v>
          </cell>
          <cell r="C4639" t="str">
            <v xml:space="preserve">UN    </v>
          </cell>
          <cell r="D4639">
            <v>1648.48</v>
          </cell>
        </row>
        <row r="4640">
          <cell r="A4640">
            <v>36796</v>
          </cell>
          <cell r="B4640" t="str">
            <v xml:space="preserve">TORNEIRA METALICA CROMADA DE MESA, PARA LAVATORIO, TEMPORIZADA PRESSAO FECHAMENTO AUTOMATICO, BICA BAIXA                                                                                                                                                                                                                                                                                                                                                                                                  </v>
          </cell>
          <cell r="C4640" t="str">
            <v xml:space="preserve">UN    </v>
          </cell>
          <cell r="D4640">
            <v>136.97999999999999</v>
          </cell>
        </row>
        <row r="4641">
          <cell r="A4641">
            <v>36792</v>
          </cell>
          <cell r="B4641" t="str">
            <v xml:space="preserve">TORNEIRA METALICA CROMADA DE PAREDE LONGA PARA LAVATORIO, COM AREJADOR, ACIONAMENTO ALAVANCA, 1/4 DE VOLTA (REF 1178)                                                                                                                                                                                                                                                                                                                                                                                     </v>
          </cell>
          <cell r="C4641" t="str">
            <v xml:space="preserve">UN    </v>
          </cell>
          <cell r="D4641">
            <v>173.53</v>
          </cell>
        </row>
        <row r="4642">
          <cell r="A4642">
            <v>11773</v>
          </cell>
          <cell r="B4642" t="str">
            <v xml:space="preserve">TORNEIRA METALICA CROMADA DE PAREDE, PARA COZINHA, BICA MOVEL, COM AREJADOR, 1/2 " OU 3/4 " (REF 1167 / 1168)                                                                                                                                                                                                                                                                                                                                                                                             </v>
          </cell>
          <cell r="C4642" t="str">
            <v xml:space="preserve">UN    </v>
          </cell>
          <cell r="D4642">
            <v>115.51</v>
          </cell>
        </row>
        <row r="4643">
          <cell r="A4643">
            <v>11762</v>
          </cell>
          <cell r="B4643" t="str">
            <v xml:space="preserve">TORNEIRA METALICA CROMADA PARA JARDIM / TANQUE, COM BICO PLASTICO, CANO LONGO, DE PAREDE, PADRAO POPULAR / USO GERAL , 1/2 " OU 3/4 " (REF 1153 / 1130)                                                                                                                                                                                                                                                                                                                                                   </v>
          </cell>
          <cell r="C4643" t="str">
            <v xml:space="preserve">UN    </v>
          </cell>
          <cell r="D4643">
            <v>54.79</v>
          </cell>
        </row>
        <row r="4644">
          <cell r="A4644">
            <v>7604</v>
          </cell>
          <cell r="B4644" t="str">
            <v xml:space="preserve">TORNEIRA METALICA CROMADA PARA TANQUE / JARDIM, SEM BICO , CANO LONGO, DE PAREDE, PADRAO POPULAR / USO GERAL, 1/2 " OU 3/4 " (REF 1126)                                                                                                                                                                                                                                                                                                                                                                   </v>
          </cell>
          <cell r="C4644" t="str">
            <v xml:space="preserve">UN    </v>
          </cell>
          <cell r="D4644">
            <v>46.39</v>
          </cell>
        </row>
        <row r="4645">
          <cell r="A4645">
            <v>13984</v>
          </cell>
          <cell r="B4645" t="str">
            <v xml:space="preserve">TORNEIRA METALICA CROMADA, CANO CURTO, COM AREJADOR, SEM BICO PLASTICO, DE PAREDE, PARA USO GERAL, 1/2 " OU 3/4 " (REF 1152 / 1154)                                                                                                                                                                                                                                                                                                                                                                       </v>
          </cell>
          <cell r="C4645" t="str">
            <v xml:space="preserve">UN    </v>
          </cell>
          <cell r="D4645">
            <v>67.42</v>
          </cell>
        </row>
        <row r="4646">
          <cell r="A4646">
            <v>11772</v>
          </cell>
          <cell r="B4646" t="str">
            <v xml:space="preserve">TORNEIRA METALICA CROMADA, DE MESA/BANCADA, PARA COZINHA, BICA MOVEL, COM AREJADOR, 1/2 " OU 3/4 " (REF 1167 / 1168)                                                                                                                                                                                                                                                                                                                                                                                      </v>
          </cell>
          <cell r="C4646" t="str">
            <v xml:space="preserve">UN    </v>
          </cell>
          <cell r="D4646">
            <v>115.88</v>
          </cell>
        </row>
        <row r="4647">
          <cell r="A4647">
            <v>13983</v>
          </cell>
          <cell r="B4647" t="str">
            <v xml:space="preserve">TORNEIRA METALICA CROMADA, RETA, DE PAREDE, PARA COZINHA, COM AREJADOR, PADRAO POPULAR, 1/2 " OU 3/4 " (REF 1159 / 1160)                                                                                                                                                                                                                                                                                                                                                                                  </v>
          </cell>
          <cell r="C4647" t="str">
            <v xml:space="preserve">UN    </v>
          </cell>
          <cell r="D4647">
            <v>87.75</v>
          </cell>
        </row>
        <row r="4648">
          <cell r="A4648">
            <v>13416</v>
          </cell>
          <cell r="B4648" t="str">
            <v xml:space="preserve">TORNEIRA METALICA CROMADA, RETA, DE PAREDE, PARA COZINHA, SEM BICO, SEM AREJADOR, PADRAO POPULAR, 1/2 " OU 3/4 " (REF 1158)                                                                                                                                                                                                                                                                                                                                                                               </v>
          </cell>
          <cell r="C4648" t="str">
            <v xml:space="preserve">UN    </v>
          </cell>
          <cell r="D4648">
            <v>77.94</v>
          </cell>
        </row>
        <row r="4649">
          <cell r="A4649">
            <v>40329</v>
          </cell>
          <cell r="B4649" t="str">
            <v xml:space="preserve">TORNEIRA PLASTICA DE BOIA CONVENCIONAL PARA CAIXA DE AGUA, AGUA FRIA, 3/4 ", COM HASTE METALICA E COM TORNEIRA E BALAO PLASTICOS (PADRAO POPULAR)                                                                                                                                                                                                                                                                                                                                                         </v>
          </cell>
          <cell r="C4649" t="str">
            <v xml:space="preserve">UN    </v>
          </cell>
          <cell r="D4649">
            <v>23.85</v>
          </cell>
        </row>
        <row r="4650">
          <cell r="A4650">
            <v>11823</v>
          </cell>
          <cell r="B4650" t="str">
            <v xml:space="preserve">TORNEIRA PLASTICA DE BOIA PARA CAIXA DE DESCARGA,  1/2", BALAO E TORNEIRA PLASTICOS, COM HASTE METALICA                                                                                                                                                                                                                                                                                                                                                                                                   </v>
          </cell>
          <cell r="C4650" t="str">
            <v xml:space="preserve">UN    </v>
          </cell>
          <cell r="D4650">
            <v>10.039999999999999</v>
          </cell>
        </row>
        <row r="4651">
          <cell r="A4651">
            <v>11822</v>
          </cell>
          <cell r="B4651" t="str">
            <v xml:space="preserve">TORNEIRA PLASTICA DE MESA, BICA MOVEL, PARA COZINHA 1/2 "                                                                                                                                                                                                                                                                                                                                                                                                                                                 </v>
          </cell>
          <cell r="C4651" t="str">
            <v xml:space="preserve">UN    </v>
          </cell>
          <cell r="D4651">
            <v>48.19</v>
          </cell>
        </row>
        <row r="4652">
          <cell r="A4652">
            <v>11831</v>
          </cell>
          <cell r="B4652" t="str">
            <v xml:space="preserve">TORNEIRA PLASTICA PARA TANQUE 1/2 " OU 3/4 " COM BICO PARA MANGUEIRA                                                                                                                                                                                                                                                                                                                                                                                                                                      </v>
          </cell>
          <cell r="C4652" t="str">
            <v xml:space="preserve">UN    </v>
          </cell>
          <cell r="D4652">
            <v>36.590000000000003</v>
          </cell>
        </row>
        <row r="4653">
          <cell r="A4653">
            <v>7613</v>
          </cell>
          <cell r="B4653" t="str">
            <v xml:space="preserve">TRANSFORMADOR TRIFASICO DE DISTRIBUICAO, POTENCIA DE 1000 KVA, TENSAO NOMINAL DE 15 KV, TENSAO SECUNDARIA DE 220/127V, EM OLEO ISOLANTE TIPO MINERAL                                                                                                                                                                                                                                                                                                                                                      </v>
          </cell>
          <cell r="C4653" t="str">
            <v xml:space="preserve">UN    </v>
          </cell>
          <cell r="D4653">
            <v>171061.37</v>
          </cell>
        </row>
        <row r="4654">
          <cell r="A4654">
            <v>7619</v>
          </cell>
          <cell r="B4654" t="str">
            <v xml:space="preserve">TRANSFORMADOR TRIFASICO DE DISTRIBUICAO, POTENCIA DE 112,5 KVA, TENSAO NOMINAL DE 15 KV, TENSAO SECUNDARIA DE 220/127V, EM OLEO ISOLANTE TIPO MINERAL                                                                                                                                                                                                                                                                                                                                                     </v>
          </cell>
          <cell r="C4654" t="str">
            <v xml:space="preserve">UN    </v>
          </cell>
          <cell r="D4654">
            <v>26442.42</v>
          </cell>
        </row>
        <row r="4655">
          <cell r="A4655">
            <v>12076</v>
          </cell>
          <cell r="B4655" t="str">
            <v xml:space="preserve">TRANSFORMADOR TRIFASICO DE DISTRIBUICAO, POTENCIA DE 15 KVA, TENSAO NOMINAL DE 15 KV, TENSAO SECUNDARIA DE 220/127V, EM OLEO ISOLANTE TIPO MINERAL                                                                                                                                                                                                                                                                                                                                                        </v>
          </cell>
          <cell r="C4655" t="str">
            <v xml:space="preserve">UN    </v>
          </cell>
          <cell r="D4655">
            <v>12129.55</v>
          </cell>
        </row>
        <row r="4656">
          <cell r="A4656">
            <v>7614</v>
          </cell>
          <cell r="B4656" t="str">
            <v xml:space="preserve">TRANSFORMADOR TRIFASICO DE DISTRIBUICAO, POTENCIA DE 150 KVA, TENSAO NOMINAL DE 15 KV, TENSAO SECUNDARIA DE 220/127V, EM OLEO ISOLANTE TIPO MINERAL                                                                                                                                                                                                                                                                                                                                                       </v>
          </cell>
          <cell r="C4656" t="str">
            <v xml:space="preserve">UN    </v>
          </cell>
          <cell r="D4656">
            <v>33350.199999999997</v>
          </cell>
        </row>
        <row r="4657">
          <cell r="A4657">
            <v>7618</v>
          </cell>
          <cell r="B4657" t="str">
            <v xml:space="preserve">TRANSFORMADOR TRIFASICO DE DISTRIBUICAO, POTENCIA DE 1500 KVA, TENSAO NOMINAL DE 15 KV, TENSAO SECUNDARIA DE 220/127V, EM OLEO ISOLANTE TIPO MINERAL                                                                                                                                                                                                                                                                                                                                                      </v>
          </cell>
          <cell r="C4657" t="str">
            <v xml:space="preserve">UN    </v>
          </cell>
          <cell r="D4657">
            <v>216301.14</v>
          </cell>
        </row>
        <row r="4658">
          <cell r="A4658">
            <v>7620</v>
          </cell>
          <cell r="B4658" t="str">
            <v xml:space="preserve">TRANSFORMADOR TRIFASICO DE DISTRIBUICAO, POTENCIA DE 225 KVA, TENSAO NOMINAL DE 15 KV, TENSAO SECUNDARIA DE 220/127V, EM OLEO ISOLANTE TIPO MINERAL                                                                                                                                                                                                                                                                                                                                                       </v>
          </cell>
          <cell r="C4658" t="str">
            <v xml:space="preserve">UN    </v>
          </cell>
          <cell r="D4658">
            <v>46785.42</v>
          </cell>
        </row>
        <row r="4659">
          <cell r="A4659">
            <v>7610</v>
          </cell>
          <cell r="B4659" t="str">
            <v xml:space="preserve">TRANSFORMADOR TRIFASICO DE DISTRIBUICAO, POTENCIA DE 30 KVA, TENSAO NOMINAL DE 15 KV, TENSAO SECUNDARIA DE 220/127V, EM OLEO ISOLANTE TIPO MINERAL                                                                                                                                                                                                                                                                                                                                                        </v>
          </cell>
          <cell r="C4659" t="str">
            <v xml:space="preserve">UN    </v>
          </cell>
          <cell r="D4659">
            <v>14815.38</v>
          </cell>
        </row>
        <row r="4660">
          <cell r="A4660">
            <v>7615</v>
          </cell>
          <cell r="B4660" t="str">
            <v xml:space="preserve">TRANSFORMADOR TRIFASICO DE DISTRIBUICAO, POTENCIA DE 300 KVA, TENSAO NOMINAL DE 15 KV, TENSAO SECUNDARIA DE 220/127V, EM OLEO ISOLANTE TIPO MINERAL                                                                                                                                                                                                                                                                                                                                                       </v>
          </cell>
          <cell r="C4660" t="str">
            <v xml:space="preserve">UN    </v>
          </cell>
          <cell r="D4660">
            <v>54582.99</v>
          </cell>
        </row>
        <row r="4661">
          <cell r="A4661">
            <v>7617</v>
          </cell>
          <cell r="B4661" t="str">
            <v xml:space="preserve">TRANSFORMADOR TRIFASICO DE DISTRIBUICAO, POTENCIA DE 45 KVA, TENSAO NOMINAL DE 15 KV, TENSAO SECUNDARIA DE 220/127V, EM OLEO ISOLANTE TIPO MINERAL                                                                                                                                                                                                                                                                                                                                                        </v>
          </cell>
          <cell r="C4661" t="str">
            <v xml:space="preserve">UN    </v>
          </cell>
          <cell r="D4661">
            <v>16548.169999999998</v>
          </cell>
        </row>
        <row r="4662">
          <cell r="A4662">
            <v>7616</v>
          </cell>
          <cell r="B4662" t="str">
            <v xml:space="preserve">TRANSFORMADOR TRIFASICO DE DISTRIBUICAO, POTENCIA DE 500 KVA, TENSAO NOMINAL DE 15 KV, TENSAO SECUNDARIA DE 220/127V, EM OLEO ISOLANTE TIPO MINERAL                                                                                                                                                                                                                                                                                                                                                       </v>
          </cell>
          <cell r="C4662" t="str">
            <v xml:space="preserve">UN    </v>
          </cell>
          <cell r="D4662">
            <v>89070.78</v>
          </cell>
        </row>
        <row r="4663">
          <cell r="A4663">
            <v>7611</v>
          </cell>
          <cell r="B4663" t="str">
            <v xml:space="preserve">TRANSFORMADOR TRIFASICO DE DISTRIBUICAO, POTENCIA DE 75 KVA, TENSAO NOMINAL DE 15 KV, TENSAO SECUNDARIA DE 220/127V, EM OLEO ISOLANTE TIPO MINERAL                                                                                                                                                                                                                                                                                                                                                        </v>
          </cell>
          <cell r="C4663" t="str">
            <v xml:space="preserve">UN    </v>
          </cell>
          <cell r="D4663">
            <v>21400</v>
          </cell>
        </row>
        <row r="4664">
          <cell r="A4664">
            <v>7612</v>
          </cell>
          <cell r="B4664" t="str">
            <v xml:space="preserve">TRANSFORMADOR TRIFASICO DE DISTRIBUICAO, POTENCIA DE 750 KVA, TENSAO NOMINAL DE 15 KV, TENSAO SECUNDARIA DE 220/127V, EM OLEO ISOLANTE TIPO MINERAL                                                                                                                                                                                                                                                                                                                                                       </v>
          </cell>
          <cell r="C4664" t="str">
            <v xml:space="preserve">UN    </v>
          </cell>
          <cell r="D4664">
            <v>122175.8</v>
          </cell>
        </row>
        <row r="4665">
          <cell r="A4665">
            <v>37371</v>
          </cell>
          <cell r="B4665" t="str">
            <v xml:space="preserve">TRANSPORTE - HORISTA (COLETADO CAIXA)                                                                                                                                                                                                                                                                                                                                                                                                                                                                     </v>
          </cell>
          <cell r="C4665" t="str">
            <v xml:space="preserve">H     </v>
          </cell>
          <cell r="D4665">
            <v>0.68</v>
          </cell>
        </row>
        <row r="4666">
          <cell r="A4666">
            <v>40861</v>
          </cell>
          <cell r="B4666" t="str">
            <v xml:space="preserve">TRANSPORTE - MENSALISTA (COLETADO CAIXA)                                                                                                                                                                                                                                                                                                                                                                                                                                                                  </v>
          </cell>
          <cell r="C4666" t="str">
            <v xml:space="preserve">MES   </v>
          </cell>
          <cell r="D4666">
            <v>128.34</v>
          </cell>
        </row>
        <row r="4667">
          <cell r="A4667">
            <v>36510</v>
          </cell>
          <cell r="B4667" t="str">
            <v xml:space="preserve">TRATOR DE ESTEIRAS, POTENCIA BRUTA DE 133 HP, PESO OPERACIONAL DE 14 T, COM LAMINA COM CAPACIDADE DE 3,00 M3                                                                                                                                                                                                                                                                                                                                                                                              </v>
          </cell>
          <cell r="C4667" t="str">
            <v xml:space="preserve">UN    </v>
          </cell>
          <cell r="D4667">
            <v>1049541.24</v>
          </cell>
        </row>
        <row r="4668">
          <cell r="A4668">
            <v>25020</v>
          </cell>
          <cell r="B4668" t="str">
            <v xml:space="preserve">TRATOR DE ESTEIRAS, POTENCIA BRUTA DE 347 HP, PESO OPERACIONAL DE 38,5 T, COM ESCARIFICADOR E LAMINA COM CAPACIDADE DE 4,70M3                                                                                                                                                                                                                                                                                                                                                                             </v>
          </cell>
          <cell r="C4668" t="str">
            <v xml:space="preserve">UN    </v>
          </cell>
          <cell r="D4668">
            <v>4323740.6500000004</v>
          </cell>
        </row>
        <row r="4669">
          <cell r="A4669">
            <v>7622</v>
          </cell>
          <cell r="B4669" t="str">
            <v xml:space="preserve">TRATOR DE ESTEIRAS, POTENCIA DE 100 HP, PESO OPERACIONAL DE 9,4 T, COM LAMINA COM CAPACIDADE DE 2,19 M3                                                                                                                                                                                                                                                                                                                                                                                                   </v>
          </cell>
          <cell r="C4669" t="str">
            <v xml:space="preserve">UN    </v>
          </cell>
          <cell r="D4669">
            <v>1018208.4</v>
          </cell>
        </row>
        <row r="4670">
          <cell r="A4670">
            <v>7624</v>
          </cell>
          <cell r="B4670" t="str">
            <v xml:space="preserve">TRATOR DE ESTEIRAS, POTENCIA DE 150 HP, PESO OPERACIONAL DE 16,7 T, COM RODA MOTRIZ ELEVADA E LAMINA COM CONTATO DE 3,18M3                                                                                                                                                                                                                                                                                                                                                                                </v>
          </cell>
          <cell r="C4670" t="str">
            <v xml:space="preserve">UN    </v>
          </cell>
          <cell r="D4670">
            <v>1320000</v>
          </cell>
        </row>
        <row r="4671">
          <cell r="A4671">
            <v>7625</v>
          </cell>
          <cell r="B4671" t="str">
            <v xml:space="preserve">TRATOR DE ESTEIRAS, POTENCIA DE 170 HP, PESO OPERACIONAL DE 19 T, COM LAMINA COM CAPACIDADE DE 5,2 M3                                                                                                                                                                                                                                                                                                                                                                                                     </v>
          </cell>
          <cell r="C4671" t="str">
            <v xml:space="preserve">UN    </v>
          </cell>
          <cell r="D4671">
            <v>1311926.48</v>
          </cell>
        </row>
        <row r="4672">
          <cell r="A4672">
            <v>7623</v>
          </cell>
          <cell r="B4672" t="str">
            <v xml:space="preserve">TRATOR DE ESTEIRAS, POTENCIA DE 347 HP, PESO OPERACIONAL DE 38,5 T, COM LAMINA COM CAPACIDADE DE 8,70M3                                                                                                                                                                                                                                                                                                                                                                                                   </v>
          </cell>
          <cell r="C4672" t="str">
            <v xml:space="preserve">UN    </v>
          </cell>
          <cell r="D4672">
            <v>4323740.6500000004</v>
          </cell>
        </row>
        <row r="4673">
          <cell r="A4673">
            <v>36508</v>
          </cell>
          <cell r="B4673" t="str">
            <v xml:space="preserve">TRATOR DE ESTEIRAS, POTENCIA NO VOLANTE DE 200 HP, PESO OPERACIONAL DE 20,1 T, COM RODA MOTRIZ ELEVADA E LAMINA COM CAPACIDADE DE 3,89 M3                                                                                                                                                                                                                                                                                                                                                                 </v>
          </cell>
          <cell r="C4673" t="str">
            <v xml:space="preserve">UN    </v>
          </cell>
          <cell r="D4673">
            <v>1944557.73</v>
          </cell>
        </row>
        <row r="4674">
          <cell r="A4674">
            <v>36509</v>
          </cell>
          <cell r="B4674" t="str">
            <v xml:space="preserve">TRATOR DE ESTEIRAS, POTENCIA 125 HP, PESO OPERACIONAL DE 12,9 T, COM LAMINA COM CAPACIDADE DE 2,7 M3                                                                                                                                                                                                                                                                                                                                                                                                      </v>
          </cell>
          <cell r="C4674" t="str">
            <v xml:space="preserve">UN    </v>
          </cell>
          <cell r="D4674">
            <v>1065688</v>
          </cell>
        </row>
        <row r="4675">
          <cell r="A4675">
            <v>13238</v>
          </cell>
          <cell r="B4675" t="str">
            <v xml:space="preserve">TRATOR DE PNEUS COM POTENCIA DE 105 CV, TRACAO 4 X 4, PESO COM LASTRO DE 5775 KG                                                                                                                                                                                                                                                                                                                                                                                                                          </v>
          </cell>
          <cell r="C4675" t="str">
            <v xml:space="preserve">UN    </v>
          </cell>
          <cell r="D4675">
            <v>300280.34999999998</v>
          </cell>
        </row>
        <row r="4676">
          <cell r="A4676">
            <v>36511</v>
          </cell>
          <cell r="B4676" t="str">
            <v xml:space="preserve">TRATOR DE PNEUS COM POTENCIA DE 122 CV, TRACAO 4 X 4, PESO COM LASTRO DE 4510 KG                                                                                                                                                                                                                                                                                                                                                                                                                          </v>
          </cell>
          <cell r="C4676" t="str">
            <v xml:space="preserve">UN    </v>
          </cell>
          <cell r="D4676">
            <v>347943.9</v>
          </cell>
        </row>
        <row r="4677">
          <cell r="A4677">
            <v>36515</v>
          </cell>
          <cell r="B4677" t="str">
            <v xml:space="preserve">TRATOR DE PNEUS COM POTENCIA DE 15 CV, PESO COM LASTRO DE 1160 KG                                                                                                                                                                                                                                                                                                                                                                                                                                         </v>
          </cell>
          <cell r="C4677" t="str">
            <v xml:space="preserve">UN    </v>
          </cell>
          <cell r="D4677">
            <v>102476.62</v>
          </cell>
        </row>
        <row r="4678">
          <cell r="A4678">
            <v>10598</v>
          </cell>
          <cell r="B4678" t="str">
            <v xml:space="preserve">TRATOR DE PNEUS COM POTENCIA DE 50 CV, TRACAO 4 X 2, PESO COM LASTRO DE 2714 KG                                                                                                                                                                                                                                                                                                                                                                                                                           </v>
          </cell>
          <cell r="C4678" t="str">
            <v xml:space="preserve">UN    </v>
          </cell>
          <cell r="D4678">
            <v>166181.32999999999</v>
          </cell>
        </row>
        <row r="4679">
          <cell r="A4679">
            <v>7640</v>
          </cell>
          <cell r="B4679" t="str">
            <v xml:space="preserve">TRATOR DE PNEUS COM POTENCIA DE 85 CV, TRACAO 4 X 4, PESO COM LASTRO DE 4675 KG                                                                                                                                                                                                                                                                                                                                                                                                                           </v>
          </cell>
          <cell r="C4679" t="str">
            <v xml:space="preserve">UN    </v>
          </cell>
          <cell r="D4679">
            <v>255000</v>
          </cell>
        </row>
        <row r="4680">
          <cell r="A4680">
            <v>36513</v>
          </cell>
          <cell r="B4680" t="str">
            <v xml:space="preserve">TRATOR DE PNEUS COM POTENCIA DE 85 CV, TURBO,  PESO COM LASTRO DE 4900 KG                                                                                                                                                                                                                                                                                                                                                                                                                                 </v>
          </cell>
          <cell r="C4680" t="str">
            <v xml:space="preserve">UN    </v>
          </cell>
          <cell r="D4680">
            <v>245646.01</v>
          </cell>
        </row>
        <row r="4681">
          <cell r="A4681">
            <v>36514</v>
          </cell>
          <cell r="B4681" t="str">
            <v xml:space="preserve">TRATOR DE PNEUS COM POTENCIA DE 95 CV, TRACAO 4 X 4, PESO MAXIMO DE 5225 KG                                                                                                                                                                                                                                                                                                                                                                                                                               </v>
          </cell>
          <cell r="C4681" t="str">
            <v xml:space="preserve">UN    </v>
          </cell>
          <cell r="D4681">
            <v>274065.40000000002</v>
          </cell>
        </row>
        <row r="4682">
          <cell r="A4682">
            <v>11572</v>
          </cell>
          <cell r="B4682" t="str">
            <v xml:space="preserve">TRAVA / PRENDEDOR DE PORTA, EM LATAO CROMADO, MONTADO EM PISO                                                                                                                                                                                                                                                                                                                                                                                                                                             </v>
          </cell>
          <cell r="C4682" t="str">
            <v xml:space="preserve">UN    </v>
          </cell>
          <cell r="D4682">
            <v>35.049999999999997</v>
          </cell>
        </row>
        <row r="4683">
          <cell r="A4683">
            <v>36149</v>
          </cell>
          <cell r="B4683" t="str">
            <v xml:space="preserve">TRAVA-QUEDAS EM ACO PARA CORDA DE 12 MM, EXTENSOR DE 25 X 300 MM, COM MOSQUETAO TIPO GANCHO TRAVA DUPLA                                                                                                                                                                                                                                                                                                                                                                                                   </v>
          </cell>
          <cell r="C4683" t="str">
            <v xml:space="preserve">UN    </v>
          </cell>
          <cell r="D4683">
            <v>165.67</v>
          </cell>
        </row>
        <row r="4684">
          <cell r="A4684">
            <v>42407</v>
          </cell>
          <cell r="B4684" t="str">
            <v xml:space="preserve">TRELICA NERVURADA (ESPACADOR), ALTURA = 120,0 MM, DIAMETRO DOS BANZOS INFERIORES E SUPERIOR = 6,0 MM, DIAMETRO DA DIAGONAL = 4,2 MM                                                                                                                                                                                                                                                                                                                                                                       </v>
          </cell>
          <cell r="C4684" t="str">
            <v xml:space="preserve">M     </v>
          </cell>
          <cell r="D4684">
            <v>9.41</v>
          </cell>
        </row>
        <row r="4685">
          <cell r="A4685">
            <v>11581</v>
          </cell>
          <cell r="B4685" t="str">
            <v xml:space="preserve">TRILHO PANTOGRAFICO CONCAVO, TIPO U, EM ALUMINIO, COM DIMENSOES DE APROX *35 X 35* MM, PARA ROLDANA DE PORTA DE CORRER                                                                                                                                                                                                                                                                                                                                                                                    </v>
          </cell>
          <cell r="C4685" t="str">
            <v xml:space="preserve">M     </v>
          </cell>
          <cell r="D4685">
            <v>23.13</v>
          </cell>
        </row>
        <row r="4686">
          <cell r="A4686">
            <v>43605</v>
          </cell>
          <cell r="B4686" t="str">
            <v xml:space="preserve">TRILHO PANTOGRAFICO RETO, EM ALUMINIO, TIPO U, COM DIMENSOES DE *38 X 38* MM PARA PORTA DE CORRER                                                                                                                                                                                                                                                                                                                                                                                                         </v>
          </cell>
          <cell r="C4686" t="str">
            <v xml:space="preserve">M     </v>
          </cell>
          <cell r="D4686">
            <v>47.33</v>
          </cell>
        </row>
        <row r="4687">
          <cell r="A4687">
            <v>11580</v>
          </cell>
          <cell r="B4687" t="str">
            <v xml:space="preserve">TRILHO QUADRADO FRIZADO PARA RODIZIO (VERGALHAO MACICO), EM ALUMINIO, COM DIMENSOES DE *6 X 6* MM                                                                                                                                                                                                                                                                                                                                                                                                         </v>
          </cell>
          <cell r="C4687" t="str">
            <v xml:space="preserve">M     </v>
          </cell>
          <cell r="D4687">
            <v>9.2799999999999994</v>
          </cell>
        </row>
        <row r="4688">
          <cell r="A4688">
            <v>10743</v>
          </cell>
          <cell r="B4688" t="str">
            <v xml:space="preserve">TROLEY MANUAL CAPACIDADE 1 T                                                                                                                                                                                                                                                                                                                                                                                                                                                                              </v>
          </cell>
          <cell r="C4688" t="str">
            <v xml:space="preserve">UN    </v>
          </cell>
          <cell r="D4688">
            <v>658.24</v>
          </cell>
        </row>
        <row r="4689">
          <cell r="A4689">
            <v>39848</v>
          </cell>
          <cell r="B4689" t="str">
            <v xml:space="preserve">TUBO / MANGUEIRA PRETA EM POLIETILENO, LINHA PESADA OU REFORCADA, TIPO ESPAGUETE, PARA INJECAO DE CALDA DE CIMENTO, D = 1/2", ESPESSURA 1,5 MM                                                                                                                                                                                                                                                                                                                                                            </v>
          </cell>
          <cell r="C4689" t="str">
            <v xml:space="preserve">M     </v>
          </cell>
          <cell r="D4689">
            <v>2</v>
          </cell>
        </row>
        <row r="4690">
          <cell r="A4690">
            <v>20999</v>
          </cell>
          <cell r="B4690" t="str">
            <v xml:space="preserve">TUBO ACO CARBONO COM COSTURA, NBR 5580, CLASSE L, DN = 15 MM, E = 2,25 MM, 1,06 KG/M                                                                                                                                                                                                                                                                                                                                                                                                                      </v>
          </cell>
          <cell r="C4690" t="str">
            <v xml:space="preserve">M     </v>
          </cell>
          <cell r="D4690">
            <v>13.2</v>
          </cell>
        </row>
        <row r="4691">
          <cell r="A4691">
            <v>21001</v>
          </cell>
          <cell r="B4691" t="str">
            <v xml:space="preserve">TUBO ACO CARBONO COM COSTURA, NBR 5580, CLASSE L, DN = 25 MM, E = 2,65 MM, 2,02 KG/M                                                                                                                                                                                                                                                                                                                                                                                                                      </v>
          </cell>
          <cell r="C4691" t="str">
            <v xml:space="preserve">M     </v>
          </cell>
          <cell r="D4691">
            <v>24.63</v>
          </cell>
        </row>
        <row r="4692">
          <cell r="A4692">
            <v>21003</v>
          </cell>
          <cell r="B4692" t="str">
            <v xml:space="preserve">TUBO ACO CARBONO COM COSTURA, NBR 5580, CLASSE L, DN = 40 MM, E = 3,0 MM, 3,34 KG/M                                                                                                                                                                                                                                                                                                                                                                                                                       </v>
          </cell>
          <cell r="C4692" t="str">
            <v xml:space="preserve">M     </v>
          </cell>
          <cell r="D4692">
            <v>40.47</v>
          </cell>
        </row>
        <row r="4693">
          <cell r="A4693">
            <v>21006</v>
          </cell>
          <cell r="B4693" t="str">
            <v xml:space="preserve">TUBO ACO CARBONO COM COSTURA, NBR 5580, CLASSE L, DN = 80 MM, E = 3,35 MM, 7,07 KG/M                                                                                                                                                                                                                                                                                                                                                                                                                      </v>
          </cell>
          <cell r="C4693" t="str">
            <v xml:space="preserve">M     </v>
          </cell>
          <cell r="D4693">
            <v>85.89</v>
          </cell>
        </row>
        <row r="4694">
          <cell r="A4694">
            <v>21019</v>
          </cell>
          <cell r="B4694" t="str">
            <v xml:space="preserve">TUBO ACO CARBONO COM COSTURA, NBR 5580, CLASSE M, DN = 25 MM, E = 3,35 MM, *2,50* KG//M                                                                                                                                                                                                                                                                                                                                                                                                                   </v>
          </cell>
          <cell r="C4694" t="str">
            <v xml:space="preserve">M     </v>
          </cell>
          <cell r="D4694">
            <v>29.86</v>
          </cell>
        </row>
        <row r="4695">
          <cell r="A4695">
            <v>21021</v>
          </cell>
          <cell r="B4695" t="str">
            <v xml:space="preserve">TUBO ACO CARBONO COM COSTURA, NBR 5580, CLASSE M, DN = 40 MM, E = 3,35 MM, *3,71* KG//M                                                                                                                                                                                                                                                                                                                                                                                                                   </v>
          </cell>
          <cell r="C4695" t="str">
            <v xml:space="preserve">M     </v>
          </cell>
          <cell r="D4695">
            <v>47.2</v>
          </cell>
        </row>
        <row r="4696">
          <cell r="A4696">
            <v>21024</v>
          </cell>
          <cell r="B4696" t="str">
            <v xml:space="preserve">TUBO ACO CARBONO COM COSTURA, NBR 5580, CLASSE M, DN = 80 MM, E = 4,05 MM, *8,47* KG/M                                                                                                                                                                                                                                                                                                                                                                                                                    </v>
          </cell>
          <cell r="C4696" t="str">
            <v xml:space="preserve">M     </v>
          </cell>
          <cell r="D4696">
            <v>101.13</v>
          </cell>
        </row>
        <row r="4697">
          <cell r="A4697">
            <v>40624</v>
          </cell>
          <cell r="B4697" t="str">
            <v xml:space="preserve">TUBO ACO CARBONO SEM COSTURA 1 1/2", E= *3,68 MM, SCHEDULE 40, 4,05 KG/M                                                                                                                                                                                                                                                                                                                                                                                                                                  </v>
          </cell>
          <cell r="C4697" t="str">
            <v xml:space="preserve">M     </v>
          </cell>
          <cell r="D4697">
            <v>79.47</v>
          </cell>
        </row>
        <row r="4698">
          <cell r="A4698">
            <v>42575</v>
          </cell>
          <cell r="B4698" t="str">
            <v xml:space="preserve">TUBO ACO CARBONO SEM COSTURA 1 1/4", E= *3,56 MM, SCHEDULE 40, *3,38* KG/M                                                                                                                                                                                                                                                                                                                                                                                                                                </v>
          </cell>
          <cell r="C4698" t="str">
            <v xml:space="preserve">M     </v>
          </cell>
          <cell r="D4698">
            <v>72.92</v>
          </cell>
        </row>
        <row r="4699">
          <cell r="A4699">
            <v>13127</v>
          </cell>
          <cell r="B4699" t="str">
            <v xml:space="preserve">TUBO ACO CARBONO SEM COSTURA 1/2", E= *2,77 MM, SCHEDULE 40, *1,27 KG/M                                                                                                                                                                                                                                                                                                                                                                                                                                   </v>
          </cell>
          <cell r="C4699" t="str">
            <v xml:space="preserve">M     </v>
          </cell>
          <cell r="D4699">
            <v>35.44</v>
          </cell>
        </row>
        <row r="4700">
          <cell r="A4700">
            <v>13137</v>
          </cell>
          <cell r="B4700" t="str">
            <v xml:space="preserve">TUBO ACO CARBONO SEM COSTURA 1/2", E= *3,73 MM, SCHEDULE 80, *1,62 KG/M                                                                                                                                                                                                                                                                                                                                                                                                                                   </v>
          </cell>
          <cell r="C4700" t="str">
            <v xml:space="preserve">M     </v>
          </cell>
          <cell r="D4700">
            <v>47.04</v>
          </cell>
        </row>
        <row r="4701">
          <cell r="A4701">
            <v>42574</v>
          </cell>
          <cell r="B4701" t="str">
            <v xml:space="preserve">TUBO ACO CARBONO SEM COSTURA 1", E= *3,38 MM, SCHEDULE 40, *2,50* KG/M                                                                                                                                                                                                                                                                                                                                                                                                                                    </v>
          </cell>
          <cell r="C4701" t="str">
            <v xml:space="preserve">M     </v>
          </cell>
          <cell r="D4701">
            <v>54.42</v>
          </cell>
        </row>
        <row r="4702">
          <cell r="A4702">
            <v>20989</v>
          </cell>
          <cell r="B4702" t="str">
            <v xml:space="preserve">TUBO ACO CARBONO SEM COSTURA 14", E= *11,13 MM, SCHEDULE 40, *94,55 KG/M                                                                                                                                                                                                                                                                                                                                                                                                                                  </v>
          </cell>
          <cell r="C4702" t="str">
            <v xml:space="preserve">M     </v>
          </cell>
          <cell r="D4702">
            <v>1685.17</v>
          </cell>
        </row>
        <row r="4703">
          <cell r="A4703">
            <v>21147</v>
          </cell>
          <cell r="B4703" t="str">
            <v xml:space="preserve">TUBO ACO CARBONO SEM COSTURA 2 1/2", E = 5,16 MM, SCHEDULE 40 (8,62 KG/M)                                                                                                                                                                                                                                                                                                                                                                                                                                 </v>
          </cell>
          <cell r="C4703" t="str">
            <v xml:space="preserve">M     </v>
          </cell>
          <cell r="D4703">
            <v>158</v>
          </cell>
        </row>
        <row r="4704">
          <cell r="A4704">
            <v>21148</v>
          </cell>
          <cell r="B4704" t="str">
            <v xml:space="preserve">TUBO ACO CARBONO SEM COSTURA 2", E= *3,91* MM, SCHEDULE 40, *5,43* KG/M                                                                                                                                                                                                                                                                                                                                                                                                                                   </v>
          </cell>
          <cell r="C4704" t="str">
            <v xml:space="preserve">M     </v>
          </cell>
          <cell r="D4704">
            <v>97.52</v>
          </cell>
        </row>
        <row r="4705">
          <cell r="A4705">
            <v>20984</v>
          </cell>
          <cell r="B4705" t="str">
            <v xml:space="preserve">TUBO ACO CARBONO SEM COSTURA 20", E= *12,70 MM, SCHEDULE 30, *154,97 KG/M                                                                                                                                                                                                                                                                                                                                                                                                                                 </v>
          </cell>
          <cell r="C4705" t="str">
            <v xml:space="preserve">M     </v>
          </cell>
          <cell r="D4705">
            <v>3233.51</v>
          </cell>
        </row>
        <row r="4706">
          <cell r="A4706">
            <v>13042</v>
          </cell>
          <cell r="B4706" t="str">
            <v xml:space="preserve">TUBO ACO CARBONO SEM COSTURA 20", E= *6,35 MM,  SCHEDULE 10, *78,46 KG/M                                                                                                                                                                                                                                                                                                                                                                                                                                  </v>
          </cell>
          <cell r="C4706" t="str">
            <v xml:space="preserve">M     </v>
          </cell>
          <cell r="D4706">
            <v>1791.84</v>
          </cell>
        </row>
        <row r="4707">
          <cell r="A4707">
            <v>21150</v>
          </cell>
          <cell r="B4707" t="str">
            <v xml:space="preserve">TUBO ACO CARBONO SEM COSTURA 3/4", E= *2,87 MM, SCHEDULE 40, *1,69 KG/M                                                                                                                                                                                                                                                                                                                                                                                                                                   </v>
          </cell>
          <cell r="C4707" t="str">
            <v xml:space="preserve">M     </v>
          </cell>
          <cell r="D4707">
            <v>48.35</v>
          </cell>
        </row>
        <row r="4708">
          <cell r="A4708">
            <v>13141</v>
          </cell>
          <cell r="B4708" t="str">
            <v xml:space="preserve">TUBO ACO CARBONO SEM COSTURA 3/4", E= *3,91 MM, SCHEDULE 80, *2,19 KG/M.                                                                                                                                                                                                                                                                                                                                                                                                                                  </v>
          </cell>
          <cell r="C4708" t="str">
            <v xml:space="preserve">M     </v>
          </cell>
          <cell r="D4708">
            <v>60.92</v>
          </cell>
        </row>
        <row r="4709">
          <cell r="A4709">
            <v>42576</v>
          </cell>
          <cell r="B4709" t="str">
            <v xml:space="preserve">TUBO ACO CARBONO SEM COSTURA 3", E= *5,49 MM, SCHEDULE 40, *11,28* KG/M                                                                                                                                                                                                                                                                                                                                                                                                                                   </v>
          </cell>
          <cell r="C4709" t="str">
            <v xml:space="preserve">M     </v>
          </cell>
          <cell r="D4709">
            <v>198.92</v>
          </cell>
        </row>
        <row r="4710">
          <cell r="A4710">
            <v>21151</v>
          </cell>
          <cell r="B4710" t="str">
            <v xml:space="preserve">TUBO ACO CARBONO SEM COSTURA 4", E= *6,02 MM, SCHEDULE 40, *16,06 KG/M                                                                                                                                                                                                                                                                                                                                                                                                                                    </v>
          </cell>
          <cell r="C4710" t="str">
            <v xml:space="preserve">M     </v>
          </cell>
          <cell r="D4710">
            <v>289.44</v>
          </cell>
        </row>
        <row r="4711">
          <cell r="A4711">
            <v>13142</v>
          </cell>
          <cell r="B4711" t="str">
            <v xml:space="preserve">TUBO ACO CARBONO SEM COSTURA 4", E= *8,56 MM, SCHEDULE 80, *22,31 KG/M                                                                                                                                                                                                                                                                                                                                                                                                                                    </v>
          </cell>
          <cell r="C4711" t="str">
            <v xml:space="preserve">M     </v>
          </cell>
          <cell r="D4711">
            <v>413.77</v>
          </cell>
        </row>
        <row r="4712">
          <cell r="A4712">
            <v>42577</v>
          </cell>
          <cell r="B4712" t="str">
            <v xml:space="preserve">TUBO ACO CARBONO SEM COSTURA 5", E= *6,55 MM, SCHEDULE 40, *21,75* KG/M                                                                                                                                                                                                                                                                                                                                                                                                                                   </v>
          </cell>
          <cell r="C4712" t="str">
            <v xml:space="preserve">M     </v>
          </cell>
          <cell r="D4712">
            <v>454.02</v>
          </cell>
        </row>
        <row r="4713">
          <cell r="A4713">
            <v>20994</v>
          </cell>
          <cell r="B4713" t="str">
            <v xml:space="preserve">TUBO ACO CARBONO SEM COSTURA 6", E= *10,97 MM, SCHEDULE 80, *42,56 KG/M                                                                                                                                                                                                                                                                                                                                                                                                                                   </v>
          </cell>
          <cell r="C4713" t="str">
            <v xml:space="preserve">M     </v>
          </cell>
          <cell r="D4713">
            <v>780.15</v>
          </cell>
        </row>
        <row r="4714">
          <cell r="A4714">
            <v>7672</v>
          </cell>
          <cell r="B4714" t="str">
            <v xml:space="preserve">TUBO ACO CARBONO SEM COSTURA 6", E= 7,11 MM,  SCHEDULE 40, *28,26 KG/M                                                                                                                                                                                                                                                                                                                                                                                                                                    </v>
          </cell>
          <cell r="C4714" t="str">
            <v xml:space="preserve">M     </v>
          </cell>
          <cell r="D4714">
            <v>511.08</v>
          </cell>
        </row>
        <row r="4715">
          <cell r="A4715">
            <v>20995</v>
          </cell>
          <cell r="B4715" t="str">
            <v xml:space="preserve">TUBO ACO CARBONO SEM COSTURA 8", E= *12,70 MM, SCHEDULE 80, *64,64 KG/M                                                                                                                                                                                                                                                                                                                                                                                                                                   </v>
          </cell>
          <cell r="C4715" t="str">
            <v xml:space="preserve">M     </v>
          </cell>
          <cell r="D4715">
            <v>1025.26</v>
          </cell>
        </row>
        <row r="4716">
          <cell r="A4716">
            <v>7690</v>
          </cell>
          <cell r="B4716" t="str">
            <v xml:space="preserve">TUBO ACO CARBONO SEM COSTURA 8", E= *6,35 MM,  SCHEDULE 20, *33,27 KG/M                                                                                                                                                                                                                                                                                                                                                                                                                                   </v>
          </cell>
          <cell r="C4716" t="str">
            <v xml:space="preserve">M     </v>
          </cell>
          <cell r="D4716">
            <v>592.97</v>
          </cell>
        </row>
        <row r="4717">
          <cell r="A4717">
            <v>20980</v>
          </cell>
          <cell r="B4717" t="str">
            <v xml:space="preserve">TUBO ACO CARBONO SEM COSTURA 8", E= *7,04 MM, SCHEDULE 30, *36,75 KG/M                                                                                                                                                                                                                                                                                                                                                                                                                                    </v>
          </cell>
          <cell r="C4717" t="str">
            <v xml:space="preserve">M     </v>
          </cell>
          <cell r="D4717">
            <v>646.88</v>
          </cell>
        </row>
        <row r="4718">
          <cell r="A4718">
            <v>7661</v>
          </cell>
          <cell r="B4718" t="str">
            <v xml:space="preserve">TUBO ACO CARBONO SEM COSTURA 8", E= *8,18 MM, SCHEDULE 40, *42,55 KG/M                                                                                                                                                                                                                                                                                                                                                                                                                                    </v>
          </cell>
          <cell r="C4718" t="str">
            <v xml:space="preserve">M     </v>
          </cell>
          <cell r="D4718">
            <v>769.52</v>
          </cell>
        </row>
        <row r="4719">
          <cell r="A4719">
            <v>21016</v>
          </cell>
          <cell r="B4719" t="str">
            <v xml:space="preserve">TUBO ACO GALVANIZADO COM COSTURA, CLASSE LEVE, DN 100 MM ( 4"),  E = 3,75 MM,  *10,55* KG/M (NBR 5580)                                                                                                                                                                                                                                                                                                                                                                                                    </v>
          </cell>
          <cell r="C4719" t="str">
            <v xml:space="preserve">M     </v>
          </cell>
          <cell r="D4719">
            <v>212.22</v>
          </cell>
        </row>
        <row r="4720">
          <cell r="A4720">
            <v>21008</v>
          </cell>
          <cell r="B4720" t="str">
            <v xml:space="preserve">TUBO ACO GALVANIZADO COM COSTURA, CLASSE LEVE, DN 15 MM ( 1/2"),  E = 2,25 MM,  *1,2* KG/M (NBR 5580)                                                                                                                                                                                                                                                                                                                                                                                                     </v>
          </cell>
          <cell r="C4720" t="str">
            <v xml:space="preserve">M     </v>
          </cell>
          <cell r="D4720">
            <v>24.79</v>
          </cell>
        </row>
        <row r="4721">
          <cell r="A4721">
            <v>21009</v>
          </cell>
          <cell r="B4721" t="str">
            <v xml:space="preserve">TUBO ACO GALVANIZADO COM COSTURA, CLASSE LEVE, DN 20 MM ( 3/4"),  E = 2,25 MM,  *1,3* KG/M (NBR 5580)                                                                                                                                                                                                                                                                                                                                                                                                     </v>
          </cell>
          <cell r="C4721" t="str">
            <v xml:space="preserve">M     </v>
          </cell>
          <cell r="D4721">
            <v>32.28</v>
          </cell>
        </row>
        <row r="4722">
          <cell r="A4722">
            <v>21010</v>
          </cell>
          <cell r="B4722" t="str">
            <v xml:space="preserve">TUBO ACO GALVANIZADO COM COSTURA, CLASSE LEVE, DN 25 MM ( 1"),  E = 2,65 MM,  *2,11* KG/M (NBR 5580)                                                                                                                                                                                                                                                                                                                                                                                                      </v>
          </cell>
          <cell r="C4722" t="str">
            <v xml:space="preserve">M     </v>
          </cell>
          <cell r="D4722">
            <v>43.34</v>
          </cell>
        </row>
        <row r="4723">
          <cell r="A4723">
            <v>21011</v>
          </cell>
          <cell r="B4723" t="str">
            <v xml:space="preserve">TUBO ACO GALVANIZADO COM COSTURA, CLASSE LEVE, DN 32 MM ( 1 1/4"),  E = 2,65 MM,  *2,71* KG/M (NBR 5580)                                                                                                                                                                                                                                                                                                                                                                                                  </v>
          </cell>
          <cell r="C4723" t="str">
            <v xml:space="preserve">M     </v>
          </cell>
          <cell r="D4723">
            <v>63.17</v>
          </cell>
        </row>
        <row r="4724">
          <cell r="A4724">
            <v>21012</v>
          </cell>
          <cell r="B4724" t="str">
            <v xml:space="preserve">TUBO ACO GALVANIZADO COM COSTURA, CLASSE LEVE, DN 40 MM ( 1 1/2"),  E = 3,00 MM,  *3,48* KG/M (NBR 5580)                                                                                                                                                                                                                                                                                                                                                                                                  </v>
          </cell>
          <cell r="C4724" t="str">
            <v xml:space="preserve">M     </v>
          </cell>
          <cell r="D4724">
            <v>69.8</v>
          </cell>
        </row>
        <row r="4725">
          <cell r="A4725">
            <v>21013</v>
          </cell>
          <cell r="B4725" t="str">
            <v xml:space="preserve">TUBO ACO GALVANIZADO COM COSTURA, CLASSE LEVE, DN 50 MM ( 2"),  E = 3,00 MM,  *4,40* KG/M (NBR 5580)                                                                                                                                                                                                                                                                                                                                                                                                      </v>
          </cell>
          <cell r="C4725" t="str">
            <v xml:space="preserve">M     </v>
          </cell>
          <cell r="D4725">
            <v>91.09</v>
          </cell>
        </row>
        <row r="4726">
          <cell r="A4726">
            <v>21014</v>
          </cell>
          <cell r="B4726" t="str">
            <v xml:space="preserve">TUBO ACO GALVANIZADO COM COSTURA, CLASSE LEVE, DN 65 MM ( 2 1/2"),  E = 3,35 MM, * 6,23* KG/M (NBR 5580)                                                                                                                                                                                                                                                                                                                                                                                                  </v>
          </cell>
          <cell r="C4726" t="str">
            <v xml:space="preserve">M     </v>
          </cell>
          <cell r="D4726">
            <v>127.46</v>
          </cell>
        </row>
        <row r="4727">
          <cell r="A4727">
            <v>21015</v>
          </cell>
          <cell r="B4727" t="str">
            <v xml:space="preserve">TUBO ACO GALVANIZADO COM COSTURA, CLASSE LEVE, DN 80 MM ( 3"),  E = 3,35 MM, *7,32* KG/M (NBR 5580)                                                                                                                                                                                                                                                                                                                                                                                                       </v>
          </cell>
          <cell r="C4727" t="str">
            <v xml:space="preserve">M     </v>
          </cell>
          <cell r="D4727">
            <v>146.43</v>
          </cell>
        </row>
        <row r="4728">
          <cell r="A4728">
            <v>7697</v>
          </cell>
          <cell r="B4728" t="str">
            <v xml:space="preserve">TUBO ACO GALVANIZADO COM COSTURA, CLASSE MEDIA, DN 1.1/2", E = *3,25* MM, PESO *3,61* KG/M (NBR 5580)                                                                                                                                                                                                                                                                                                                                                                                                     </v>
          </cell>
          <cell r="C4728" t="str">
            <v xml:space="preserve">M     </v>
          </cell>
          <cell r="D4728">
            <v>69.87</v>
          </cell>
        </row>
        <row r="4729">
          <cell r="A4729">
            <v>7698</v>
          </cell>
          <cell r="B4729" t="str">
            <v xml:space="preserve">TUBO ACO GALVANIZADO COM COSTURA, CLASSE MEDIA, DN 1.1/4", E = *3,25* MM, PESO *3,14* KG/M (NBR 5580)                                                                                                                                                                                                                                                                                                                                                                                                     </v>
          </cell>
          <cell r="C4729" t="str">
            <v xml:space="preserve">M     </v>
          </cell>
          <cell r="D4729">
            <v>60.15</v>
          </cell>
        </row>
        <row r="4730">
          <cell r="A4730">
            <v>7691</v>
          </cell>
          <cell r="B4730" t="str">
            <v xml:space="preserve">TUBO ACO GALVANIZADO COM COSTURA, CLASSE MEDIA, DN 1/2", E = *2,65* MM, PESO *1,22* KG/M (NBR 5580)                                                                                                                                                                                                                                                                                                                                                                                                       </v>
          </cell>
          <cell r="C4730" t="str">
            <v xml:space="preserve">M     </v>
          </cell>
          <cell r="D4730">
            <v>25.41</v>
          </cell>
        </row>
        <row r="4731">
          <cell r="A4731">
            <v>40626</v>
          </cell>
          <cell r="B4731" t="str">
            <v xml:space="preserve">TUBO ACO GALVANIZADO COM COSTURA, CLASSE MEDIA, DN 1", E = 3,38 MM, PESO 2,50 KG/M (NBR 5580)                                                                                                                                                                                                                                                                                                                                                                                                             </v>
          </cell>
          <cell r="C4731" t="str">
            <v xml:space="preserve">M     </v>
          </cell>
          <cell r="D4731">
            <v>47.7</v>
          </cell>
        </row>
        <row r="4732">
          <cell r="A4732">
            <v>7701</v>
          </cell>
          <cell r="B4732" t="str">
            <v xml:space="preserve">TUBO ACO GALVANIZADO COM COSTURA, CLASSE MEDIA, DN 2.1/2", E = *3,65* MM, PESO *6,51* KG/M (NBR 5580)                                                                                                                                                                                                                                                                                                                                                                                                     </v>
          </cell>
          <cell r="C4732" t="str">
            <v xml:space="preserve">M     </v>
          </cell>
          <cell r="D4732">
            <v>125.04</v>
          </cell>
        </row>
        <row r="4733">
          <cell r="A4733">
            <v>7696</v>
          </cell>
          <cell r="B4733" t="str">
            <v xml:space="preserve">TUBO ACO GALVANIZADO COM COSTURA, CLASSE MEDIA, DN 2", E = *3,65* MM, PESO *5,10* KG/M (NBR 5580)                                                                                                                                                                                                                                                                                                                                                                                                         </v>
          </cell>
          <cell r="C4733" t="str">
            <v xml:space="preserve">M     </v>
          </cell>
          <cell r="D4733">
            <v>100.76</v>
          </cell>
        </row>
        <row r="4734">
          <cell r="A4734">
            <v>7700</v>
          </cell>
          <cell r="B4734" t="str">
            <v xml:space="preserve">TUBO ACO GALVANIZADO COM COSTURA, CLASSE MEDIA, DN 3/4", E = *2,65* MM, PESO *1,58* KG/M (NBR 5580)                                                                                                                                                                                                                                                                                                                                                                                                       </v>
          </cell>
          <cell r="C4734" t="str">
            <v xml:space="preserve">M     </v>
          </cell>
          <cell r="D4734">
            <v>32.14</v>
          </cell>
        </row>
        <row r="4735">
          <cell r="A4735">
            <v>7694</v>
          </cell>
          <cell r="B4735" t="str">
            <v xml:space="preserve">TUBO ACO GALVANIZADO COM COSTURA, CLASSE MEDIA, DN 3", E = *4,05* MM, PESO *8,47* KG/M (NBR 5580)                                                                                                                                                                                                                                                                                                                                                                                                         </v>
          </cell>
          <cell r="C4735" t="str">
            <v xml:space="preserve">M     </v>
          </cell>
          <cell r="D4735">
            <v>168.27</v>
          </cell>
        </row>
        <row r="4736">
          <cell r="A4736">
            <v>7693</v>
          </cell>
          <cell r="B4736" t="str">
            <v xml:space="preserve">TUBO ACO GALVANIZADO COM COSTURA, CLASSE MEDIA, DN 4", E = 4,50* MM, PESO 12,10* KG/M (NBR 5580)                                                                                                                                                                                                                                                                                                                                                                                                          </v>
          </cell>
          <cell r="C4736" t="str">
            <v xml:space="preserve">M     </v>
          </cell>
          <cell r="D4736">
            <v>231.74</v>
          </cell>
        </row>
        <row r="4737">
          <cell r="A4737">
            <v>7692</v>
          </cell>
          <cell r="B4737" t="str">
            <v xml:space="preserve">TUBO ACO GALVANIZADO COM COSTURA, CLASSE MEDIA, DN 5", E = *5,40* MM, PESO *17,80* KG/M (NBR 5580)                                                                                                                                                                                                                                                                                                                                                                                                        </v>
          </cell>
          <cell r="C4737" t="str">
            <v xml:space="preserve">M     </v>
          </cell>
          <cell r="D4737">
            <v>346.96</v>
          </cell>
        </row>
        <row r="4738">
          <cell r="A4738">
            <v>7695</v>
          </cell>
          <cell r="B4738" t="str">
            <v xml:space="preserve">TUBO ACO GALVANIZADO COM COSTURA, CLASSE MEDIA, DN 6", E = 4,85* MM, PESO 19,68* KG/M (NBR 5580)                                                                                                                                                                                                                                                                                                                                                                                                          </v>
          </cell>
          <cell r="C4738" t="str">
            <v xml:space="preserve">M     </v>
          </cell>
          <cell r="D4738">
            <v>376.28</v>
          </cell>
        </row>
        <row r="4739">
          <cell r="A4739">
            <v>13356</v>
          </cell>
          <cell r="B4739" t="str">
            <v xml:space="preserve">TUBO ACO INDUSTRIAL DN 2" (50,8 MM) E=1,50MM, PESO= 1,8237 KG/M                                                                                                                                                                                                                                                                                                                                                                                                                                           </v>
          </cell>
          <cell r="C4739" t="str">
            <v xml:space="preserve">M     </v>
          </cell>
          <cell r="D4739">
            <v>27.28</v>
          </cell>
        </row>
        <row r="4740">
          <cell r="A4740">
            <v>36365</v>
          </cell>
          <cell r="B4740" t="str">
            <v xml:space="preserve">TUBO COLETOR DE ESGOTO PVC, JEI, DN 100 MM (NBR  7362)                                                                                                                                                                                                                                                                                                                                                                                                                                                    </v>
          </cell>
          <cell r="C4740" t="str">
            <v xml:space="preserve">M     </v>
          </cell>
          <cell r="D4740">
            <v>42.28</v>
          </cell>
        </row>
        <row r="4741">
          <cell r="A4741">
            <v>41930</v>
          </cell>
          <cell r="B4741" t="str">
            <v xml:space="preserve">TUBO COLETOR DE ESGOTO PVC, JEI, DN 200 MM (NBR 7362)                                                                                                                                                                                                                                                                                                                                                                                                                                                     </v>
          </cell>
          <cell r="C4741" t="str">
            <v xml:space="preserve">M     </v>
          </cell>
          <cell r="D4741">
            <v>136.87</v>
          </cell>
        </row>
        <row r="4742">
          <cell r="A4742">
            <v>41931</v>
          </cell>
          <cell r="B4742" t="str">
            <v xml:space="preserve">TUBO COLETOR DE ESGOTO PVC, JEI, DN 250 MM (NBR 7362)                                                                                                                                                                                                                                                                                                                                                                                                                                                     </v>
          </cell>
          <cell r="C4742" t="str">
            <v xml:space="preserve">M     </v>
          </cell>
          <cell r="D4742">
            <v>233.39</v>
          </cell>
        </row>
        <row r="4743">
          <cell r="A4743">
            <v>41932</v>
          </cell>
          <cell r="B4743" t="str">
            <v xml:space="preserve">TUBO COLETOR DE ESGOTO PVC, JEI, DN 300 MM (NBR 7362)                                                                                                                                                                                                                                                                                                                                                                                                                                                     </v>
          </cell>
          <cell r="C4743" t="str">
            <v xml:space="preserve">M     </v>
          </cell>
          <cell r="D4743">
            <v>376.96</v>
          </cell>
        </row>
        <row r="4744">
          <cell r="A4744">
            <v>41933</v>
          </cell>
          <cell r="B4744" t="str">
            <v xml:space="preserve">TUBO COLETOR DE ESGOTO PVC, JEI, DN 350 MM (NBR 7362)                                                                                                                                                                                                                                                                                                                                                                                                                                                     </v>
          </cell>
          <cell r="C4744" t="str">
            <v xml:space="preserve">M     </v>
          </cell>
          <cell r="D4744">
            <v>466.87</v>
          </cell>
        </row>
        <row r="4745">
          <cell r="A4745">
            <v>41934</v>
          </cell>
          <cell r="B4745" t="str">
            <v xml:space="preserve">TUBO COLETOR DE ESGOTO PVC, JEI, DN 400 MM (NBR 7362)                                                                                                                                                                                                                                                                                                                                                                                                                                                     </v>
          </cell>
          <cell r="C4745" t="str">
            <v xml:space="preserve">M     </v>
          </cell>
          <cell r="D4745">
            <v>604.71</v>
          </cell>
        </row>
        <row r="4746">
          <cell r="A4746">
            <v>41936</v>
          </cell>
          <cell r="B4746" t="str">
            <v xml:space="preserve">TUBO COLETOR DE ESGOTO, PVC, JEI, DN 150 MM  (NBR 7362)                                                                                                                                                                                                                                                                                                                                                                                                                                                   </v>
          </cell>
          <cell r="C4746" t="str">
            <v xml:space="preserve">M     </v>
          </cell>
          <cell r="D4746">
            <v>91.17</v>
          </cell>
        </row>
        <row r="4747">
          <cell r="A4747">
            <v>44812</v>
          </cell>
          <cell r="B4747" t="str">
            <v xml:space="preserve">TUBO CORRUGADO PEAD, PAREDE DUPLA, INTERNA LISA, JEI DN/DI 500 MM (DRENAGEM/ESGOTO)                                                                                                                                                                                                                                                                                                                                                                                                                       </v>
          </cell>
          <cell r="C4747" t="str">
            <v xml:space="preserve">M     </v>
          </cell>
          <cell r="D4747">
            <v>371.62</v>
          </cell>
        </row>
        <row r="4748">
          <cell r="A4748">
            <v>41785</v>
          </cell>
          <cell r="B4748" t="str">
            <v xml:space="preserve">TUBO CORRUGADO PEAD, PAREDE DUPLA, INTERNA LISA, JEI, DN/DI *1000* MM, PARA SANEAMENTO (DRENAGEM/ESGOTO)                                                                                                                                                                                                                                                                                                                                                                                                  </v>
          </cell>
          <cell r="C4748" t="str">
            <v xml:space="preserve">M     </v>
          </cell>
          <cell r="D4748">
            <v>1377.21</v>
          </cell>
        </row>
        <row r="4749">
          <cell r="A4749">
            <v>41781</v>
          </cell>
          <cell r="B4749" t="str">
            <v xml:space="preserve">TUBO CORRUGADO PEAD, PAREDE DUPLA, INTERNA LISA, JEI, DN/DI *400* MM, PARA SANEAMENTO (DRENAGEM/ESGOTO)                                                                                                                                                                                                                                                                                                                                                                                                   </v>
          </cell>
          <cell r="C4749" t="str">
            <v xml:space="preserve">M     </v>
          </cell>
          <cell r="D4749">
            <v>248.67</v>
          </cell>
        </row>
        <row r="4750">
          <cell r="A4750">
            <v>41783</v>
          </cell>
          <cell r="B4750" t="str">
            <v xml:space="preserve">TUBO CORRUGADO PEAD, PAREDE DUPLA, INTERNA LISA, JEI, DN/DI *800* MM, PARA SANEAMENTO (DRENAGEM/ESGOTO)                                                                                                                                                                                                                                                                                                                                                                                                   </v>
          </cell>
          <cell r="C4750" t="str">
            <v xml:space="preserve">M     </v>
          </cell>
          <cell r="D4750">
            <v>894.01</v>
          </cell>
        </row>
        <row r="4751">
          <cell r="A4751">
            <v>41786</v>
          </cell>
          <cell r="B4751" t="str">
            <v xml:space="preserve">TUBO CORRUGADO PEAD, PAREDE DUPLA, INTERNA LISA, JEI, DN/DI 1200 MM, PARA SANEAMENTO (DRENAGEM/ESGOTO)                                                                                                                                                                                                                                                                                                                                                                                                    </v>
          </cell>
          <cell r="C4751" t="str">
            <v xml:space="preserve">M     </v>
          </cell>
          <cell r="D4751">
            <v>1903.39</v>
          </cell>
        </row>
        <row r="4752">
          <cell r="A4752">
            <v>41779</v>
          </cell>
          <cell r="B4752" t="str">
            <v xml:space="preserve">TUBO CORRUGADO PEAD, PAREDE DUPLA, INTERNA LISA, JEI, DN/DI 250 MM, PARA SANEAMENTO (DRENAGEM/ESGOTO)                                                                                                                                                                                                                                                                                                                                                                                                     </v>
          </cell>
          <cell r="C4752" t="str">
            <v xml:space="preserve">M     </v>
          </cell>
          <cell r="D4752">
            <v>97.93</v>
          </cell>
        </row>
        <row r="4753">
          <cell r="A4753">
            <v>41780</v>
          </cell>
          <cell r="B4753" t="str">
            <v xml:space="preserve">TUBO CORRUGADO PEAD, PAREDE DUPLA, INTERNA LISA, JEI, DN/DI 300 MM, PARA SANEAMENTO (DRENAGEM/ESGOTO)                                                                                                                                                                                                                                                                                                                                                                                                     </v>
          </cell>
          <cell r="C4753" t="str">
            <v xml:space="preserve">M     </v>
          </cell>
          <cell r="D4753">
            <v>153.44</v>
          </cell>
        </row>
        <row r="4754">
          <cell r="A4754">
            <v>41782</v>
          </cell>
          <cell r="B4754" t="str">
            <v xml:space="preserve">TUBO CORRUGADO PEAD, PAREDE DUPLA, INTERNA LISA, JEI, DN/DI 600 MM, PARA SANEAMENTO (DRENAGEM/ESGOTO)                                                                                                                                                                                                                                                                                                                                                                                                     </v>
          </cell>
          <cell r="C4754" t="str">
            <v xml:space="preserve">M     </v>
          </cell>
          <cell r="D4754">
            <v>549.64</v>
          </cell>
        </row>
        <row r="4755">
          <cell r="A4755">
            <v>38130</v>
          </cell>
          <cell r="B4755" t="str">
            <v xml:space="preserve">TUBO CPVC SOLDAVEL, 35 MM, AGUA QUENTE PREDIAL (NBR 15884)                                                                                                                                                                                                                                                                                                                                                                                                                                                </v>
          </cell>
          <cell r="C4755" t="str">
            <v xml:space="preserve">M     </v>
          </cell>
          <cell r="D4755">
            <v>39.82</v>
          </cell>
        </row>
        <row r="4756">
          <cell r="A4756">
            <v>21123</v>
          </cell>
          <cell r="B4756" t="str">
            <v xml:space="preserve">TUBO CPVC, SOLDAVEL, 15 MM, AGUA QUENTE PREDIAL (NBR 15884)                                                                                                                                                                                                                                                                                                                                                                                                                                               </v>
          </cell>
          <cell r="C4756" t="str">
            <v xml:space="preserve">M     </v>
          </cell>
          <cell r="D4756">
            <v>11.3</v>
          </cell>
        </row>
        <row r="4757">
          <cell r="A4757">
            <v>21124</v>
          </cell>
          <cell r="B4757" t="str">
            <v xml:space="preserve">TUBO CPVC, SOLDAVEL, 22 MM, AGUA QUENTE PREDIAL (NBR 15884)                                                                                                                                                                                                                                                                                                                                                                                                                                               </v>
          </cell>
          <cell r="C4757" t="str">
            <v xml:space="preserve">M     </v>
          </cell>
          <cell r="D4757">
            <v>20.04</v>
          </cell>
        </row>
        <row r="4758">
          <cell r="A4758">
            <v>21125</v>
          </cell>
          <cell r="B4758" t="str">
            <v xml:space="preserve">TUBO CPVC, SOLDAVEL, 28 MM, AGUA QUENTE PREDIAL (NBR 15884)                                                                                                                                                                                                                                                                                                                                                                                                                                               </v>
          </cell>
          <cell r="C4758" t="str">
            <v xml:space="preserve">M     </v>
          </cell>
          <cell r="D4758">
            <v>32.159999999999997</v>
          </cell>
        </row>
        <row r="4759">
          <cell r="A4759">
            <v>38028</v>
          </cell>
          <cell r="B4759" t="str">
            <v xml:space="preserve">TUBO CPVC, SOLDAVEL, 42 MM, AGUA QUENTE PREDIAL (NBR 15884)                                                                                                                                                                                                                                                                                                                                                                                                                                               </v>
          </cell>
          <cell r="C4759" t="str">
            <v xml:space="preserve">M     </v>
          </cell>
          <cell r="D4759">
            <v>54.57</v>
          </cell>
        </row>
        <row r="4760">
          <cell r="A4760">
            <v>38029</v>
          </cell>
          <cell r="B4760" t="str">
            <v xml:space="preserve">TUBO CPVC, SOLDAVEL, 54 MM, AGUA QUENTE PREDIAL (NBR 15884)                                                                                                                                                                                                                                                                                                                                                                                                                                               </v>
          </cell>
          <cell r="C4760" t="str">
            <v xml:space="preserve">M     </v>
          </cell>
          <cell r="D4760">
            <v>83.18</v>
          </cell>
        </row>
        <row r="4761">
          <cell r="A4761">
            <v>38030</v>
          </cell>
          <cell r="B4761" t="str">
            <v xml:space="preserve">TUBO CPVC, SOLDAVEL, 73 MM, AGUA QUENTE PREDIAL (NBR 15884)                                                                                                                                                                                                                                                                                                                                                                                                                                               </v>
          </cell>
          <cell r="C4761" t="str">
            <v xml:space="preserve">M     </v>
          </cell>
          <cell r="D4761">
            <v>127.77</v>
          </cell>
        </row>
        <row r="4762">
          <cell r="A4762">
            <v>38031</v>
          </cell>
          <cell r="B4762" t="str">
            <v xml:space="preserve">TUBO CPVC, SOLDAVEL, 89 MM, AGUA QUENTE PREDIAL (NBR 15884)                                                                                                                                                                                                                                                                                                                                                                                                                                               </v>
          </cell>
          <cell r="C4762" t="str">
            <v xml:space="preserve">M     </v>
          </cell>
          <cell r="D4762">
            <v>202.47</v>
          </cell>
        </row>
        <row r="4763">
          <cell r="A4763">
            <v>39735</v>
          </cell>
          <cell r="B4763" t="str">
            <v xml:space="preserve">TUBO DE BORRACHA ELASTOMERICA FLEXIVEL, PRETA, PARA ISOLAMENTO TERMICO DE TUBULACAO, DN 1 1/8" (28 MM), E= 32 MM, COEFICIENTE DE CONDUTIVIDADE TERMICA 0,036W/mK, VAPOR DE AGUA MAIOR OU IGUAL A 10.000                                                                                                                                                                                                                                                                                                   </v>
          </cell>
          <cell r="C4763" t="str">
            <v xml:space="preserve">M     </v>
          </cell>
          <cell r="D4763">
            <v>147.85</v>
          </cell>
        </row>
        <row r="4764">
          <cell r="A4764">
            <v>39734</v>
          </cell>
          <cell r="B4764" t="str">
            <v xml:space="preserve">TUBO DE BORRACHA ELASTOMERICA FLEXIVEL, PRETA, PARA ISOLAMENTO TERMICO DE TUBULACAO, DN 1 3/8" (35 MM), E= 32 MM, COEFICIENTE DE CONDUTIVIDADE TERMICA 0,036W/mK, VAPOR DE AGUA MAIOR OU IGUAL A 10.000                                                                                                                                                                                                                                                                                                   </v>
          </cell>
          <cell r="C4764" t="str">
            <v xml:space="preserve">M     </v>
          </cell>
          <cell r="D4764">
            <v>175.38</v>
          </cell>
        </row>
        <row r="4765">
          <cell r="A4765">
            <v>39736</v>
          </cell>
          <cell r="B4765" t="str">
            <v xml:space="preserve">TUBO DE BORRACHA ELASTOMERICA FLEXIVEL, PRETA, PARA ISOLAMENTO TERMICO DE TUBULACAO, DN 1 5/8" (42 MM), E= 32 MM, COEFICIENTE DE CONDUTIVIDADE TERMICA 0,036W/mK, VAPOR DE AGUA MAIOR OU IGUAL A 10.000                                                                                                                                                                                                                                                                                                   </v>
          </cell>
          <cell r="C4765" t="str">
            <v xml:space="preserve">M     </v>
          </cell>
          <cell r="D4765">
            <v>200.15</v>
          </cell>
        </row>
        <row r="4766">
          <cell r="A4766">
            <v>39737</v>
          </cell>
          <cell r="B4766" t="str">
            <v xml:space="preserve">TUBO DE BORRACHA ELASTOMERICA FLEXIVEL, PRETA, PARA ISOLAMENTO TERMICO DE TUBULACAO, DN 1/2" (12 MM), E= 19 MM, COEFICIENTE DE CONDUTIVIDADE TERMICA 0,036W/mK, VAPOR DE AGUA MAIOR OU IGUAL A 10.000                                                                                                                                                                                                                                                                                                     </v>
          </cell>
          <cell r="C4766" t="str">
            <v xml:space="preserve">M     </v>
          </cell>
          <cell r="D4766">
            <v>26.92</v>
          </cell>
        </row>
        <row r="4767">
          <cell r="A4767">
            <v>39738</v>
          </cell>
          <cell r="B4767" t="str">
            <v xml:space="preserve">TUBO DE BORRACHA ELASTOMERICA FLEXIVEL, PRETA, PARA ISOLAMENTO TERMICO DE TUBULACAO, DN 1/4" (6 MM), E= 9 MM, COEFICIENTE DE CONDUTIVIDADE TERMICA 0,036W/mK, VAPOR DE AGUA MAIOR OU IGUAL A 10.000                                                                                                                                                                                                                                                                                                       </v>
          </cell>
          <cell r="C4767" t="str">
            <v xml:space="preserve">M     </v>
          </cell>
          <cell r="D4767">
            <v>9.73</v>
          </cell>
        </row>
        <row r="4768">
          <cell r="A4768">
            <v>39739</v>
          </cell>
          <cell r="B4768" t="str">
            <v xml:space="preserve">TUBO DE BORRACHA ELASTOMERICA FLEXIVEL, PRETA, PARA ISOLAMENTO TERMICO DE TUBULACAO, DN 1" (25 MM), E= 32 MM, COEFICIENTE DE CONDUTIVIDADE TERMICA 0,036W/mK, VAPOR DE AGUA MAIOR OU IGUAL A 10.000                                                                                                                                                                                                                                                                                                       </v>
          </cell>
          <cell r="C4768" t="str">
            <v xml:space="preserve">M     </v>
          </cell>
          <cell r="D4768">
            <v>138.41</v>
          </cell>
        </row>
        <row r="4769">
          <cell r="A4769">
            <v>39733</v>
          </cell>
          <cell r="B4769" t="str">
            <v xml:space="preserve">TUBO DE BORRACHA ELASTOMERICA FLEXIVEL, PRETA, PARA ISOLAMENTO TERMICO DE TUBULACAO, DN 2 1/8" (54 MM), E= 32 MM, COEFICIENTE DE CONDUTIVIDADE TERMICA 0,036W/mK, VAPOR DE AGUA MAIOR OU IGUAL A 10.000                                                                                                                                                                                                                                                                                                   </v>
          </cell>
          <cell r="C4769" t="str">
            <v xml:space="preserve">M     </v>
          </cell>
          <cell r="D4769">
            <v>239.52</v>
          </cell>
        </row>
        <row r="4770">
          <cell r="A4770">
            <v>39854</v>
          </cell>
          <cell r="B4770" t="str">
            <v xml:space="preserve">TUBO DE BORRACHA ELASTOMERICA FLEXIVEL, PRETA, PARA ISOLAMENTO TERMICO DE TUBULACAO, DN 2 5/8" (*64* MM), E= *32* MM, COEFICIENTE DE CONDUTIVIDADE TERMICA 0,036W/MK, VAPOR DE AGUA MAIOR OU IGUAL A 10.000                                                                                                                                                                                                                                                                                               </v>
          </cell>
          <cell r="C4770" t="str">
            <v xml:space="preserve">M     </v>
          </cell>
          <cell r="D4770">
            <v>242.91</v>
          </cell>
        </row>
        <row r="4771">
          <cell r="A4771">
            <v>39740</v>
          </cell>
          <cell r="B4771" t="str">
            <v xml:space="preserve">TUBO DE BORRACHA ELASTOMERICA FLEXIVEL, PRETA, PARA ISOLAMENTO TERMICO DE TUBULACAO, DN 3/4" (18 MM), E= 32 MM, COEFICIENTE DE CONDUTIVIDADE TERMICA 0,036W/mK, VAPOR DE AGUA MAIOR OU IGUAL A 10.000                                                                                                                                                                                                                                                                                                     </v>
          </cell>
          <cell r="C4771" t="str">
            <v xml:space="preserve">M     </v>
          </cell>
          <cell r="D4771">
            <v>132.91</v>
          </cell>
        </row>
        <row r="4772">
          <cell r="A4772">
            <v>39741</v>
          </cell>
          <cell r="B4772" t="str">
            <v xml:space="preserve">TUBO DE BORRACHA ELASTOMERICA FLEXIVEL, PRETA, PARA ISOLAMENTO TERMICO DE TUBULACAO, DN 3/8" (10 MM), E= 19 MM, COEFICIENTE DE CONDUTIVIDADE TERMICA 0,036W/mK, VAPOR DE AGUA MAIOR OU IGUAL A 10.000                                                                                                                                                                                                                                                                                                     </v>
          </cell>
          <cell r="C4772" t="str">
            <v xml:space="preserve">M     </v>
          </cell>
          <cell r="D4772">
            <v>24.49</v>
          </cell>
        </row>
        <row r="4773">
          <cell r="A4773">
            <v>39853</v>
          </cell>
          <cell r="B4773" t="str">
            <v xml:space="preserve">TUBO DE BORRACHA ELASTOMERICA FLEXIVEL, PRETA, PARA ISOLAMENTO TERMICO DE TUBULACAO, DN 5/8" (15 MM), E= 19 MM, COEFICIENTE DE CONDUTIVIDADE TERMICA 0,036W/MK, VAPOR DE AGUA MAIOR OU IGUAL A 10.000                                                                                                                                                                                                                                                                                                     </v>
          </cell>
          <cell r="C4773" t="str">
            <v xml:space="preserve">M     </v>
          </cell>
          <cell r="D4773">
            <v>32.17</v>
          </cell>
        </row>
        <row r="4774">
          <cell r="A4774">
            <v>39742</v>
          </cell>
          <cell r="B4774" t="str">
            <v xml:space="preserve">TUBO DE BORRACHA ELASTOMERICA FLEXIVEL, PRETA, PARA ISOLAMENTO TERMICO DE TUBULACAO, DN 7/8" (22 MM), E= 32 MM, COEFICIENTE DE CONDUTIVIDADE TERMICA 0,036W/mK, VAPOR DE AGUA MAIOR OU IGUAL A 10.000                                                                                                                                                                                                                                                                                                     </v>
          </cell>
          <cell r="C4774" t="str">
            <v xml:space="preserve">M     </v>
          </cell>
          <cell r="D4774">
            <v>106.83</v>
          </cell>
        </row>
        <row r="4775">
          <cell r="A4775">
            <v>39749</v>
          </cell>
          <cell r="B4775" t="str">
            <v xml:space="preserve">TUBO DE COBRE CLASSE "A", DN = 1 " (28 MM), PARA INSTALACOES DE MEDIA PRESSAO PARA GASES COMBUSTIVEIS E MEDICINAIS                                                                                                                                                                                                                                                                                                                                                                                        </v>
          </cell>
          <cell r="C4775" t="str">
            <v xml:space="preserve">M     </v>
          </cell>
          <cell r="D4775">
            <v>113.07</v>
          </cell>
        </row>
        <row r="4776">
          <cell r="A4776">
            <v>39751</v>
          </cell>
          <cell r="B4776" t="str">
            <v xml:space="preserve">TUBO DE COBRE CLASSE "A", DN = 1 1/2 " (42 MM), PARA INSTALACOES DE MEDIA PRESSAO PARA GASES COMBUSTIVEIS E MEDICINAIS                                                                                                                                                                                                                                                                                                                                                                                    </v>
          </cell>
          <cell r="C4776" t="str">
            <v xml:space="preserve">M     </v>
          </cell>
          <cell r="D4776">
            <v>205.47</v>
          </cell>
        </row>
        <row r="4777">
          <cell r="A4777">
            <v>39750</v>
          </cell>
          <cell r="B4777" t="str">
            <v xml:space="preserve">TUBO DE COBRE CLASSE "A", DN = 1 1/4 " (35 MM), PARA INSTALACOES DE MEDIA PRESSAO PARA GASES COMBUSTIVEIS E MEDICINAIS                                                                                                                                                                                                                                                                                                                                                                                    </v>
          </cell>
          <cell r="C4777" t="str">
            <v xml:space="preserve">M     </v>
          </cell>
          <cell r="D4777">
            <v>170.78</v>
          </cell>
        </row>
        <row r="4778">
          <cell r="A4778">
            <v>39747</v>
          </cell>
          <cell r="B4778" t="str">
            <v xml:space="preserve">TUBO DE COBRE CLASSE "A", DN = 1/2 " (15 MM), PARA INSTALACOES DE MEDIA PRESSAO PARA GASES COMBUSTIVEIS E MEDICINAIS                                                                                                                                                                                                                                                                                                                                                                                      </v>
          </cell>
          <cell r="C4778" t="str">
            <v xml:space="preserve">M     </v>
          </cell>
          <cell r="D4778">
            <v>54.93</v>
          </cell>
        </row>
        <row r="4779">
          <cell r="A4779">
            <v>39753</v>
          </cell>
          <cell r="B4779" t="str">
            <v xml:space="preserve">TUBO DE COBRE CLASSE "A", DN = 2 1/2 " (66 MM), PARA INSTALACOES DE MEDIA PRESSAO PARA GASES COMBUSTIVEIS E MEDICINAIS                                                                                                                                                                                                                                                                                                                                                                                    </v>
          </cell>
          <cell r="C4779" t="str">
            <v xml:space="preserve">M     </v>
          </cell>
          <cell r="D4779">
            <v>378.21</v>
          </cell>
        </row>
        <row r="4780">
          <cell r="A4780">
            <v>39754</v>
          </cell>
          <cell r="B4780" t="str">
            <v xml:space="preserve">TUBO DE COBRE CLASSE "A", DN = 3 " (79 MM), PARA INSTALACOES DE MEDIA PRESSAO PARA GASES COMBUSTIVEIS E MEDICINAIS                                                                                                                                                                                                                                                                                                                                                                                        </v>
          </cell>
          <cell r="C4780" t="str">
            <v xml:space="preserve">M     </v>
          </cell>
          <cell r="D4780">
            <v>557.21</v>
          </cell>
        </row>
        <row r="4781">
          <cell r="A4781">
            <v>39748</v>
          </cell>
          <cell r="B4781" t="str">
            <v xml:space="preserve">TUBO DE COBRE CLASSE "A", DN = 3/4 " (22 MM), PARA INSTALACOES DE MEDIA PRESSAO PARA GASES COMBUSTIVEIS E MEDICINAIS                                                                                                                                                                                                                                                                                                                                                                                      </v>
          </cell>
          <cell r="C4781" t="str">
            <v xml:space="preserve">M     </v>
          </cell>
          <cell r="D4781">
            <v>88.88</v>
          </cell>
        </row>
        <row r="4782">
          <cell r="A4782">
            <v>39755</v>
          </cell>
          <cell r="B4782" t="str">
            <v xml:space="preserve">TUBO DE COBRE CLASSE "A", DN = 4 " (104 MM), PARA INSTALACOES DE MEDIA PRESSAO PARA GASES COMBUSTIVEIS E MEDICINAIS                                                                                                                                                                                                                                                                                                                                                                                       </v>
          </cell>
          <cell r="C4782" t="str">
            <v xml:space="preserve">M     </v>
          </cell>
          <cell r="D4782">
            <v>844.85</v>
          </cell>
        </row>
        <row r="4783">
          <cell r="A4783">
            <v>12742</v>
          </cell>
          <cell r="B4783" t="str">
            <v xml:space="preserve">TUBO DE COBRE CLASSE "E", DN = 104 MM, PARA INSTALACAO HIDRAULICA PREDIAL                                                                                                                                                                                                                                                                                                                                                                                                                                 </v>
          </cell>
          <cell r="C4783" t="str">
            <v xml:space="preserve">M     </v>
          </cell>
          <cell r="D4783">
            <v>668.98</v>
          </cell>
        </row>
        <row r="4784">
          <cell r="A4784">
            <v>12713</v>
          </cell>
          <cell r="B4784" t="str">
            <v xml:space="preserve">TUBO DE COBRE CLASSE "E", DN = 15 MM, PARA INSTALACAO HIDRAULICA PREDIAL                                                                                                                                                                                                                                                                                                                                                                                                                                  </v>
          </cell>
          <cell r="C4784" t="str">
            <v xml:space="preserve">M     </v>
          </cell>
          <cell r="D4784">
            <v>35.479999999999997</v>
          </cell>
        </row>
        <row r="4785">
          <cell r="A4785">
            <v>12743</v>
          </cell>
          <cell r="B4785" t="str">
            <v xml:space="preserve">TUBO DE COBRE CLASSE "E", DN = 22 MM, PARA INSTALACAO HIDRAULICA PREDIAL                                                                                                                                                                                                                                                                                                                                                                                                                                  </v>
          </cell>
          <cell r="C4785" t="str">
            <v xml:space="preserve">M     </v>
          </cell>
          <cell r="D4785">
            <v>61.03</v>
          </cell>
        </row>
        <row r="4786">
          <cell r="A4786">
            <v>12744</v>
          </cell>
          <cell r="B4786" t="str">
            <v xml:space="preserve">TUBO DE COBRE CLASSE "E", DN = 28 MM, PARA INSTALACAO HIDRAULICA PREDIAL                                                                                                                                                                                                                                                                                                                                                                                                                                  </v>
          </cell>
          <cell r="C4786" t="str">
            <v xml:space="preserve">M     </v>
          </cell>
          <cell r="D4786">
            <v>77.459999999999994</v>
          </cell>
        </row>
        <row r="4787">
          <cell r="A4787">
            <v>12745</v>
          </cell>
          <cell r="B4787" t="str">
            <v xml:space="preserve">TUBO DE COBRE CLASSE "E", DN = 35 MM, PARA INSTALACAO HIDRAULICA PREDIAL                                                                                                                                                                                                                                                                                                                                                                                                                                  </v>
          </cell>
          <cell r="C4787" t="str">
            <v xml:space="preserve">M     </v>
          </cell>
          <cell r="D4787">
            <v>112.49</v>
          </cell>
        </row>
        <row r="4788">
          <cell r="A4788">
            <v>12746</v>
          </cell>
          <cell r="B4788" t="str">
            <v xml:space="preserve">TUBO DE COBRE CLASSE "E", DN = 42 MM, PARA INSTALACAO HIDRAULICA PREDIAL                                                                                                                                                                                                                                                                                                                                                                                                                                  </v>
          </cell>
          <cell r="C4788" t="str">
            <v xml:space="preserve">M     </v>
          </cell>
          <cell r="D4788">
            <v>151.9</v>
          </cell>
        </row>
        <row r="4789">
          <cell r="A4789">
            <v>12747</v>
          </cell>
          <cell r="B4789" t="str">
            <v xml:space="preserve">TUBO DE COBRE CLASSE "E", DN = 54 MM, PARA INSTALACAO HIDRAULICA PREDIAL                                                                                                                                                                                                                                                                                                                                                                                                                                  </v>
          </cell>
          <cell r="C4789" t="str">
            <v xml:space="preserve">M     </v>
          </cell>
          <cell r="D4789">
            <v>220.29</v>
          </cell>
        </row>
        <row r="4790">
          <cell r="A4790">
            <v>12748</v>
          </cell>
          <cell r="B4790" t="str">
            <v xml:space="preserve">TUBO DE COBRE CLASSE "E", DN = 66 MM, PARA INSTALACAO HIDRAULICA PREDIAL                                                                                                                                                                                                                                                                                                                                                                                                                                  </v>
          </cell>
          <cell r="C4790" t="str">
            <v xml:space="preserve">M     </v>
          </cell>
          <cell r="D4790">
            <v>310.35000000000002</v>
          </cell>
        </row>
        <row r="4791">
          <cell r="A4791">
            <v>12749</v>
          </cell>
          <cell r="B4791" t="str">
            <v xml:space="preserve">TUBO DE COBRE CLASSE "E", DN = 79 MM, PARA INSTALACAO HIDRAULICA PREDIAL                                                                                                                                                                                                                                                                                                                                                                                                                                  </v>
          </cell>
          <cell r="C4791" t="str">
            <v xml:space="preserve">M     </v>
          </cell>
          <cell r="D4791">
            <v>453.68</v>
          </cell>
        </row>
        <row r="4792">
          <cell r="A4792">
            <v>39726</v>
          </cell>
          <cell r="B4792" t="str">
            <v xml:space="preserve">TUBO DE COBRE CLASSE "I", DN = 1 " (28 MM), PARA INSTALACOES INDUSTRIAIS DE ALTA PRESSAO E VAPOR                                                                                                                                                                                                                                                                                                                                                                                                          </v>
          </cell>
          <cell r="C4792" t="str">
            <v xml:space="preserve">M     </v>
          </cell>
          <cell r="D4792">
            <v>149.01</v>
          </cell>
        </row>
        <row r="4793">
          <cell r="A4793">
            <v>39728</v>
          </cell>
          <cell r="B4793" t="str">
            <v xml:space="preserve">TUBO DE COBRE CLASSE "I", DN = 1 1/2 " (42 MM), PARA INSTALACOES INDUSTRIAIS DE ALTA PRESSAO E VAPOR                                                                                                                                                                                                                                                                                                                                                                                                      </v>
          </cell>
          <cell r="C4793" t="str">
            <v xml:space="preserve">M     </v>
          </cell>
          <cell r="D4793">
            <v>261.89999999999998</v>
          </cell>
        </row>
        <row r="4794">
          <cell r="A4794">
            <v>39727</v>
          </cell>
          <cell r="B4794" t="str">
            <v xml:space="preserve">TUBO DE COBRE CLASSE "I", DN = 1 1/4 " (35 MM), PARA INSTALACOES INDUSTRIAIS DE ALTA PRESSAO E VAPOR                                                                                                                                                                                                                                                                                                                                                                                                      </v>
          </cell>
          <cell r="C4794" t="str">
            <v xml:space="preserve">M     </v>
          </cell>
          <cell r="D4794">
            <v>215.53</v>
          </cell>
        </row>
        <row r="4795">
          <cell r="A4795">
            <v>39724</v>
          </cell>
          <cell r="B4795" t="str">
            <v xml:space="preserve">TUBO DE COBRE CLASSE "I", DN = 1/2 " (15 MM), PARA INSTALACOES INDUSTRIAIS DE ALTA PRESSAO E VAPOR                                                                                                                                                                                                                                                                                                                                                                                                        </v>
          </cell>
          <cell r="C4795" t="str">
            <v xml:space="preserve">M     </v>
          </cell>
          <cell r="D4795">
            <v>65.989999999999995</v>
          </cell>
        </row>
        <row r="4796">
          <cell r="A4796">
            <v>39729</v>
          </cell>
          <cell r="B4796" t="str">
            <v xml:space="preserve">TUBO DE COBRE CLASSE "I", DN = 2 " (54 MM), PARA INSTALACOES INDUSTRIAIS DE ALTA PRESSAO E VAPOR                                                                                                                                                                                                                                                                                                                                                                                                          </v>
          </cell>
          <cell r="C4796" t="str">
            <v xml:space="preserve">M     </v>
          </cell>
          <cell r="D4796">
            <v>362.68</v>
          </cell>
        </row>
        <row r="4797">
          <cell r="A4797">
            <v>39730</v>
          </cell>
          <cell r="B4797" t="str">
            <v xml:space="preserve">TUBO DE COBRE CLASSE "I", DN = 2 1/2 " (66 MM), PARA INSTALACOES INDUSTRIAIS DE ALTA PRESSAO E VAPOR                                                                                                                                                                                                                                                                                                                                                                                                      </v>
          </cell>
          <cell r="C4797" t="str">
            <v xml:space="preserve">M     </v>
          </cell>
          <cell r="D4797">
            <v>470.56</v>
          </cell>
        </row>
        <row r="4798">
          <cell r="A4798">
            <v>39731</v>
          </cell>
          <cell r="B4798" t="str">
            <v xml:space="preserve">TUBO DE COBRE CLASSE "I", DN = 3 " (79 MM), PARA INSTALACOES INDUSTRIAIS DE ALTA PRESSAO E VAPOR                                                                                                                                                                                                                                                                                                                                                                                                          </v>
          </cell>
          <cell r="C4798" t="str">
            <v xml:space="preserve">M     </v>
          </cell>
          <cell r="D4798">
            <v>696.93</v>
          </cell>
        </row>
        <row r="4799">
          <cell r="A4799">
            <v>39725</v>
          </cell>
          <cell r="B4799" t="str">
            <v xml:space="preserve">TUBO DE COBRE CLASSE "I", DN = 3/4 " (22 MM), PARA INSTALACOES INDUSTRIAIS DE ALTA PRESSAO E VAPOR                                                                                                                                                                                                                                                                                                                                                                                                        </v>
          </cell>
          <cell r="C4799" t="str">
            <v xml:space="preserve">M     </v>
          </cell>
          <cell r="D4799">
            <v>107.55</v>
          </cell>
        </row>
        <row r="4800">
          <cell r="A4800">
            <v>39732</v>
          </cell>
          <cell r="B4800" t="str">
            <v xml:space="preserve">TUBO DE COBRE CLASSE "I", DN = 4" (104 MM), PARA INSTALACOES INDUSTRIAIS DE ALTA PRESSAO E VAPOR                                                                                                                                                                                                                                                                                                                                                                                                          </v>
          </cell>
          <cell r="C4800" t="str">
            <v xml:space="preserve">M     </v>
          </cell>
          <cell r="D4800">
            <v>1025.8499999999999</v>
          </cell>
        </row>
        <row r="4801">
          <cell r="A4801">
            <v>39660</v>
          </cell>
          <cell r="B4801" t="str">
            <v xml:space="preserve">TUBO DE COBRE FLEXIVEL, D = 1/2 ", E = 0,79 MM, PARA AR-CONDICIONADO/ INSTALACOES GAS RESIDENCIAIS E COMERCIAIS                                                                                                                                                                                                                                                                                                                                                                                           </v>
          </cell>
          <cell r="C4801" t="str">
            <v xml:space="preserve">M     </v>
          </cell>
          <cell r="D4801">
            <v>46.75</v>
          </cell>
        </row>
        <row r="4802">
          <cell r="A4802">
            <v>39662</v>
          </cell>
          <cell r="B4802" t="str">
            <v xml:space="preserve">TUBO DE COBRE FLEXIVEL, D = 1/4 ", E = 0,79 MM, PARA AR-CONDICIONADO/ INSTALACOES GAS RESIDENCIAIS E COMERCIAIS                                                                                                                                                                                                                                                                                                                                                                                           </v>
          </cell>
          <cell r="C4802" t="str">
            <v xml:space="preserve">M     </v>
          </cell>
          <cell r="D4802">
            <v>22.4</v>
          </cell>
        </row>
        <row r="4803">
          <cell r="A4803">
            <v>39661</v>
          </cell>
          <cell r="B4803" t="str">
            <v xml:space="preserve">TUBO DE COBRE FLEXIVEL, D = 3/16 ", E = 0,79 MM, PARA AR-CONDICIONADO/ INSTALACOES GAS RESIDENCIAIS E COMERCIAIS                                                                                                                                                                                                                                                                                                                                                                                          </v>
          </cell>
          <cell r="C4803" t="str">
            <v xml:space="preserve">M     </v>
          </cell>
          <cell r="D4803">
            <v>15.28</v>
          </cell>
        </row>
        <row r="4804">
          <cell r="A4804">
            <v>39666</v>
          </cell>
          <cell r="B4804" t="str">
            <v xml:space="preserve">TUBO DE COBRE FLEXIVEL, D = 3/4 ", E = 0,79 MM, PARA AR-CONDICIONADO/ INSTALACOES GAS RESIDENCIAIS E COMERCIAIS                                                                                                                                                                                                                                                                                                                                                                                           </v>
          </cell>
          <cell r="C4804" t="str">
            <v xml:space="preserve">M     </v>
          </cell>
          <cell r="D4804">
            <v>70.319999999999993</v>
          </cell>
        </row>
        <row r="4805">
          <cell r="A4805">
            <v>39664</v>
          </cell>
          <cell r="B4805" t="str">
            <v xml:space="preserve">TUBO DE COBRE FLEXIVEL, D = 3/8 ", E = 0,79 MM, PARA AR-CONDICIONADO/ INSTALACOES GAS RESIDENCIAIS E COMERCIAIS                                                                                                                                                                                                                                                                                                                                                                                           </v>
          </cell>
          <cell r="C4805" t="str">
            <v xml:space="preserve">M     </v>
          </cell>
          <cell r="D4805">
            <v>34.46</v>
          </cell>
        </row>
        <row r="4806">
          <cell r="A4806">
            <v>39663</v>
          </cell>
          <cell r="B4806" t="str">
            <v xml:space="preserve">TUBO DE COBRE FLEXIVEL, D = 5/16 ", E = 0,79 MM, PARA AR-CONDICIONADO/ INSTALACOES GAS RESIDENCIAIS E COMERCIAIS                                                                                                                                                                                                                                                                                                                                                                                          </v>
          </cell>
          <cell r="C4806" t="str">
            <v xml:space="preserve">M     </v>
          </cell>
          <cell r="D4806">
            <v>27.55</v>
          </cell>
        </row>
        <row r="4807">
          <cell r="A4807">
            <v>39665</v>
          </cell>
          <cell r="B4807" t="str">
            <v xml:space="preserve">TUBO DE COBRE FLEXIVEL, D = 5/8 ", E = 0,79 MM, PARA AR-CONDICIONADO/ INSTALACOES GAS RESIDENCIAIS E COMERCIAIS                                                                                                                                                                                                                                                                                                                                                                                           </v>
          </cell>
          <cell r="C4807" t="str">
            <v xml:space="preserve">M     </v>
          </cell>
          <cell r="D4807">
            <v>58.14</v>
          </cell>
        </row>
        <row r="4808">
          <cell r="A4808">
            <v>39752</v>
          </cell>
          <cell r="B4808" t="str">
            <v xml:space="preserve">TUBO DE COBRE, CLASSE "A", DN = 2" (54 MM), PARA INSTALACOES DE MEDIA PRESSAO PARA GASES COMBUSTIVEIS E MEDICINAIS                                                                                                                                                                                                                                                                                                                                                                                        </v>
          </cell>
          <cell r="C4808" t="str">
            <v xml:space="preserve">M     </v>
          </cell>
          <cell r="D4808">
            <v>292.36</v>
          </cell>
        </row>
        <row r="4809">
          <cell r="A4809">
            <v>7725</v>
          </cell>
          <cell r="B4809" t="str">
            <v xml:space="preserve">TUBO DE CONCRETO ARMADO PARA AGUAS PLUVIAIS, CLASSE PA-1, COM ENCAIXE PONTA E BOLSA, DIAMETRO NOMINAL DE = 600 MM                                                                                                                                                                                                                                                                                                                                                                                         </v>
          </cell>
          <cell r="C4809" t="str">
            <v xml:space="preserve">M     </v>
          </cell>
          <cell r="D4809">
            <v>221</v>
          </cell>
        </row>
        <row r="4810">
          <cell r="A4810">
            <v>7753</v>
          </cell>
          <cell r="B4810" t="str">
            <v xml:space="preserve">TUBO DE CONCRETO ARMADO PARA AGUAS PLUVIAIS, CLASSE PA-1, COM ENCAIXE PONTA E BOLSA, DIAMETRO NOMINAL DE 1000 MM                                                                                                                                                                                                                                                                                                                                                                                          </v>
          </cell>
          <cell r="C4810" t="str">
            <v xml:space="preserve">M     </v>
          </cell>
          <cell r="D4810">
            <v>430.85</v>
          </cell>
        </row>
        <row r="4811">
          <cell r="A4811">
            <v>13256</v>
          </cell>
          <cell r="B4811" t="str">
            <v xml:space="preserve">TUBO DE CONCRETO ARMADO PARA AGUAS PLUVIAIS, CLASSE PA-1, COM ENCAIXE PONTA E BOLSA, DIAMETRO NOMINAL DE 1100 MM                                                                                                                                                                                                                                                                                                                                                                                          </v>
          </cell>
          <cell r="C4811" t="str">
            <v xml:space="preserve">M     </v>
          </cell>
          <cell r="D4811">
            <v>603.57000000000005</v>
          </cell>
        </row>
        <row r="4812">
          <cell r="A4812">
            <v>7757</v>
          </cell>
          <cell r="B4812" t="str">
            <v xml:space="preserve">TUBO DE CONCRETO ARMADO PARA AGUAS PLUVIAIS, CLASSE PA-1, COM ENCAIXE PONTA E BOLSA, DIAMETRO NOMINAL DE 1200 MM                                                                                                                                                                                                                                                                                                                                                                                          </v>
          </cell>
          <cell r="C4812" t="str">
            <v xml:space="preserve">M     </v>
          </cell>
          <cell r="D4812">
            <v>643.49</v>
          </cell>
        </row>
        <row r="4813">
          <cell r="A4813">
            <v>7758</v>
          </cell>
          <cell r="B4813" t="str">
            <v xml:space="preserve">TUBO DE CONCRETO ARMADO PARA AGUAS PLUVIAIS, CLASSE PA-1, COM ENCAIXE PONTA E BOLSA, DIAMETRO NOMINAL DE 1500 MM                                                                                                                                                                                                                                                                                                                                                                                          </v>
          </cell>
          <cell r="C4813" t="str">
            <v xml:space="preserve">M     </v>
          </cell>
          <cell r="D4813">
            <v>932.28</v>
          </cell>
        </row>
        <row r="4814">
          <cell r="A4814">
            <v>7759</v>
          </cell>
          <cell r="B4814" t="str">
            <v xml:space="preserve">TUBO DE CONCRETO ARMADO PARA AGUAS PLUVIAIS, CLASSE PA-1, COM ENCAIXE PONTA E BOLSA, DIAMETRO NOMINAL DE 2000 MM                                                                                                                                                                                                                                                                                                                                                                                          </v>
          </cell>
          <cell r="C4814" t="str">
            <v xml:space="preserve">M     </v>
          </cell>
          <cell r="D4814">
            <v>2583.36</v>
          </cell>
        </row>
        <row r="4815">
          <cell r="A4815">
            <v>40334</v>
          </cell>
          <cell r="B4815" t="str">
            <v xml:space="preserve">TUBO DE CONCRETO ARMADO PARA AGUAS PLUVIAIS, CLASSE PA-1, COM ENCAIXE PONTA E BOLSA, DIAMETRO NOMINAL DE 300 MM                                                                                                                                                                                                                                                                                                                                                                                           </v>
          </cell>
          <cell r="C4815" t="str">
            <v xml:space="preserve">M     </v>
          </cell>
          <cell r="D4815">
            <v>101.21</v>
          </cell>
        </row>
        <row r="4816">
          <cell r="A4816">
            <v>7745</v>
          </cell>
          <cell r="B4816" t="str">
            <v xml:space="preserve">TUBO DE CONCRETO ARMADO PARA AGUAS PLUVIAIS, CLASSE PA-1, COM ENCAIXE PONTA E BOLSA, DIAMETRO NOMINAL DE 400 MM                                                                                                                                                                                                                                                                                                                                                                                           </v>
          </cell>
          <cell r="C4816" t="str">
            <v xml:space="preserve">M     </v>
          </cell>
          <cell r="D4816">
            <v>114.21</v>
          </cell>
        </row>
        <row r="4817">
          <cell r="A4817">
            <v>7714</v>
          </cell>
          <cell r="B4817" t="str">
            <v xml:space="preserve">TUBO DE CONCRETO ARMADO PARA AGUAS PLUVIAIS, CLASSE PA-1, COM ENCAIXE PONTA E BOLSA, DIAMETRO NOMINAL DE 500 MM                                                                                                                                                                                                                                                                                                                                                                                           </v>
          </cell>
          <cell r="C4817" t="str">
            <v xml:space="preserve">M     </v>
          </cell>
          <cell r="D4817">
            <v>136.5</v>
          </cell>
        </row>
        <row r="4818">
          <cell r="A4818">
            <v>7742</v>
          </cell>
          <cell r="B4818" t="str">
            <v xml:space="preserve">TUBO DE CONCRETO ARMADO PARA AGUAS PLUVIAIS, CLASSE PA-1, COM ENCAIXE PONTA E BOLSA, DIAMETRO NOMINAL DE 700 MM                                                                                                                                                                                                                                                                                                                                                                                           </v>
          </cell>
          <cell r="C4818" t="str">
            <v xml:space="preserve">M     </v>
          </cell>
          <cell r="D4818">
            <v>301.22000000000003</v>
          </cell>
        </row>
        <row r="4819">
          <cell r="A4819">
            <v>7750</v>
          </cell>
          <cell r="B4819" t="str">
            <v xml:space="preserve">TUBO DE CONCRETO ARMADO PARA AGUAS PLUVIAIS, CLASSE PA-1, COM ENCAIXE PONTA E BOLSA, DIAMETRO NOMINAL DE 800 MM                                                                                                                                                                                                                                                                                                                                                                                           </v>
          </cell>
          <cell r="C4819" t="str">
            <v xml:space="preserve">M     </v>
          </cell>
          <cell r="D4819">
            <v>367.71</v>
          </cell>
        </row>
        <row r="4820">
          <cell r="A4820">
            <v>7756</v>
          </cell>
          <cell r="B4820" t="str">
            <v xml:space="preserve">TUBO DE CONCRETO ARMADO PARA AGUAS PLUVIAIS, CLASSE PA-1, COM ENCAIXE PONTA E BOLSA, DIAMETRO NOMINAL DE 900 MM                                                                                                                                                                                                                                                                                                                                                                                           </v>
          </cell>
          <cell r="C4820" t="str">
            <v xml:space="preserve">M     </v>
          </cell>
          <cell r="D4820">
            <v>422.49</v>
          </cell>
        </row>
        <row r="4821">
          <cell r="A4821">
            <v>7765</v>
          </cell>
          <cell r="B4821" t="str">
            <v xml:space="preserve">TUBO DE CONCRETO ARMADO PARA AGUAS PLUVIAIS, CLASSE PA-2, COM ENCAIXE PONTA E BOLSA, DIAMETRO NOMINAL DE 1000 MM                                                                                                                                                                                                                                                                                                                                                                                          </v>
          </cell>
          <cell r="C4821" t="str">
            <v xml:space="preserve">M     </v>
          </cell>
          <cell r="D4821">
            <v>473.57</v>
          </cell>
        </row>
        <row r="4822">
          <cell r="A4822">
            <v>12569</v>
          </cell>
          <cell r="B4822" t="str">
            <v xml:space="preserve">TUBO DE CONCRETO ARMADO PARA AGUAS PLUVIAIS, CLASSE PA-2, COM ENCAIXE PONTA E BOLSA, DIAMETRO NOMINAL DE 1100 MM                                                                                                                                                                                                                                                                                                                                                                                          </v>
          </cell>
          <cell r="C4822" t="str">
            <v xml:space="preserve">M     </v>
          </cell>
          <cell r="D4822">
            <v>653.71</v>
          </cell>
        </row>
        <row r="4823">
          <cell r="A4823">
            <v>7766</v>
          </cell>
          <cell r="B4823" t="str">
            <v xml:space="preserve">TUBO DE CONCRETO ARMADO PARA AGUAS PLUVIAIS, CLASSE PA-2, COM ENCAIXE PONTA E BOLSA, DIAMETRO NOMINAL DE 1200 MM                                                                                                                                                                                                                                                                                                                                                                                          </v>
          </cell>
          <cell r="C4823" t="str">
            <v xml:space="preserve">M     </v>
          </cell>
          <cell r="D4823">
            <v>694.57</v>
          </cell>
        </row>
        <row r="4824">
          <cell r="A4824">
            <v>7767</v>
          </cell>
          <cell r="B4824" t="str">
            <v xml:space="preserve">TUBO DE CONCRETO ARMADO PARA AGUAS PLUVIAIS, CLASSE PA-2, COM ENCAIXE PONTA E BOLSA, DIAMETRO NOMINAL DE 1500 MM                                                                                                                                                                                                                                                                                                                                                                                          </v>
          </cell>
          <cell r="C4824" t="str">
            <v xml:space="preserve">M     </v>
          </cell>
          <cell r="D4824">
            <v>997.28</v>
          </cell>
        </row>
        <row r="4825">
          <cell r="A4825">
            <v>7727</v>
          </cell>
          <cell r="B4825" t="str">
            <v xml:space="preserve">TUBO DE CONCRETO ARMADO PARA AGUAS PLUVIAIS, CLASSE PA-2, COM ENCAIXE PONTA E BOLSA, DIAMETRO NOMINAL DE 2000 MM                                                                                                                                                                                                                                                                                                                                                                                          </v>
          </cell>
          <cell r="C4825" t="str">
            <v xml:space="preserve">M     </v>
          </cell>
          <cell r="D4825">
            <v>2897.14</v>
          </cell>
        </row>
        <row r="4826">
          <cell r="A4826">
            <v>7760</v>
          </cell>
          <cell r="B4826" t="str">
            <v xml:space="preserve">TUBO DE CONCRETO ARMADO PARA AGUAS PLUVIAIS, CLASSE PA-2, COM ENCAIXE PONTA E BOLSA, DIAMETRO NOMINAL DE 300 MM                                                                                                                                                                                                                                                                                                                                                                                           </v>
          </cell>
          <cell r="C4826" t="str">
            <v xml:space="preserve">M     </v>
          </cell>
          <cell r="D4826">
            <v>115.14</v>
          </cell>
        </row>
        <row r="4827">
          <cell r="A4827">
            <v>7761</v>
          </cell>
          <cell r="B4827" t="str">
            <v xml:space="preserve">TUBO DE CONCRETO ARMADO PARA AGUAS PLUVIAIS, CLASSE PA-2, COM ENCAIXE PONTA E BOLSA, DIAMETRO NOMINAL DE 400 MM                                                                                                                                                                                                                                                                                                                                                                                           </v>
          </cell>
          <cell r="C4827" t="str">
            <v xml:space="preserve">M     </v>
          </cell>
          <cell r="D4827">
            <v>120.71</v>
          </cell>
        </row>
        <row r="4828">
          <cell r="A4828">
            <v>7752</v>
          </cell>
          <cell r="B4828" t="str">
            <v xml:space="preserve">TUBO DE CONCRETO ARMADO PARA AGUAS PLUVIAIS, CLASSE PA-2, COM ENCAIXE PONTA E BOLSA, DIAMETRO NOMINAL DE 500 MM                                                                                                                                                                                                                                                                                                                                                                                           </v>
          </cell>
          <cell r="C4828" t="str">
            <v xml:space="preserve">M     </v>
          </cell>
          <cell r="D4828">
            <v>146.71</v>
          </cell>
        </row>
        <row r="4829">
          <cell r="A4829">
            <v>7762</v>
          </cell>
          <cell r="B4829" t="str">
            <v xml:space="preserve">TUBO DE CONCRETO ARMADO PARA AGUAS PLUVIAIS, CLASSE PA-2, COM ENCAIXE PONTA E BOLSA, DIAMETRO NOMINAL DE 600 MM                                                                                                                                                                                                                                                                                                                                                                                           </v>
          </cell>
          <cell r="C4829" t="str">
            <v xml:space="preserve">M     </v>
          </cell>
          <cell r="D4829">
            <v>191.75</v>
          </cell>
        </row>
        <row r="4830">
          <cell r="A4830">
            <v>7722</v>
          </cell>
          <cell r="B4830" t="str">
            <v xml:space="preserve">TUBO DE CONCRETO ARMADO PARA AGUAS PLUVIAIS, CLASSE PA-2, COM ENCAIXE PONTA E BOLSA, DIAMETRO NOMINAL DE 700 MM                                                                                                                                                                                                                                                                                                                                                                                           </v>
          </cell>
          <cell r="C4830" t="str">
            <v xml:space="preserve">M     </v>
          </cell>
          <cell r="D4830">
            <v>293.42</v>
          </cell>
        </row>
        <row r="4831">
          <cell r="A4831">
            <v>7763</v>
          </cell>
          <cell r="B4831" t="str">
            <v xml:space="preserve">TUBO DE CONCRETO ARMADO PARA AGUAS PLUVIAIS, CLASSE PA-2, COM ENCAIXE PONTA E BOLSA, DIAMETRO NOMINAL DE 800 MM                                                                                                                                                                                                                                                                                                                                                                                           </v>
          </cell>
          <cell r="C4831" t="str">
            <v xml:space="preserve">M     </v>
          </cell>
          <cell r="D4831">
            <v>357.5</v>
          </cell>
        </row>
        <row r="4832">
          <cell r="A4832">
            <v>7764</v>
          </cell>
          <cell r="B4832" t="str">
            <v xml:space="preserve">TUBO DE CONCRETO ARMADO PARA AGUAS PLUVIAIS, CLASSE PA-2, COM ENCAIXE PONTA E BOLSA, DIAMETRO NOMINAL DE 900 MM                                                                                                                                                                                                                                                                                                                                                                                           </v>
          </cell>
          <cell r="C4832" t="str">
            <v xml:space="preserve">M     </v>
          </cell>
          <cell r="D4832">
            <v>427.14</v>
          </cell>
        </row>
        <row r="4833">
          <cell r="A4833">
            <v>12572</v>
          </cell>
          <cell r="B4833" t="str">
            <v xml:space="preserve">TUBO DE CONCRETO ARMADO PARA AGUAS PLUVIAIS, CLASSE PA-3, COM ENCAIXE PONTA E BOLSA, DIAMETRO NOMINAL DE 1000 MM                                                                                                                                                                                                                                                                                                                                                                                          </v>
          </cell>
          <cell r="C4833" t="str">
            <v xml:space="preserve">M     </v>
          </cell>
          <cell r="D4833">
            <v>603.57000000000005</v>
          </cell>
        </row>
        <row r="4834">
          <cell r="A4834">
            <v>12573</v>
          </cell>
          <cell r="B4834" t="str">
            <v xml:space="preserve">TUBO DE CONCRETO ARMADO PARA AGUAS PLUVIAIS, CLASSE PA-3, COM ENCAIXE PONTA E BOLSA, DIAMETRO NOMINAL DE 1100 MM                                                                                                                                                                                                                                                                                                                                                                                          </v>
          </cell>
          <cell r="C4834" t="str">
            <v xml:space="preserve">M     </v>
          </cell>
          <cell r="D4834">
            <v>793.92</v>
          </cell>
        </row>
        <row r="4835">
          <cell r="A4835">
            <v>12574</v>
          </cell>
          <cell r="B4835" t="str">
            <v xml:space="preserve">TUBO DE CONCRETO ARMADO PARA AGUAS PLUVIAIS, CLASSE PA-3, COM ENCAIXE PONTA E BOLSA, DIAMETRO NOMINAL DE 1200 MM                                                                                                                                                                                                                                                                                                                                                                                          </v>
          </cell>
          <cell r="C4835" t="str">
            <v xml:space="preserve">M     </v>
          </cell>
          <cell r="D4835">
            <v>959.95</v>
          </cell>
        </row>
        <row r="4836">
          <cell r="A4836">
            <v>12575</v>
          </cell>
          <cell r="B4836" t="str">
            <v xml:space="preserve">TUBO DE CONCRETO ARMADO PARA AGUAS PLUVIAIS, CLASSE PA-3, COM ENCAIXE PONTA E BOLSA, DIAMETRO NOMINAL DE 1500 MM                                                                                                                                                                                                                                                                                                                                                                                          </v>
          </cell>
          <cell r="C4836" t="str">
            <v xml:space="preserve">M     </v>
          </cell>
          <cell r="D4836">
            <v>1457.85</v>
          </cell>
        </row>
        <row r="4837">
          <cell r="A4837">
            <v>12576</v>
          </cell>
          <cell r="B4837" t="str">
            <v xml:space="preserve">TUBO DE CONCRETO ARMADO PARA AGUAS PLUVIAIS, CLASSE PA-3, COM ENCAIXE PONTA E BOLSA, DIAMETRO NOMINAL DE 400 MM                                                                                                                                                                                                                                                                                                                                                                                           </v>
          </cell>
          <cell r="C4837" t="str">
            <v xml:space="preserve">M     </v>
          </cell>
          <cell r="D4837">
            <v>176.42</v>
          </cell>
        </row>
        <row r="4838">
          <cell r="A4838">
            <v>12577</v>
          </cell>
          <cell r="B4838" t="str">
            <v xml:space="preserve">TUBO DE CONCRETO ARMADO PARA AGUAS PLUVIAIS, CLASSE PA-3, COM ENCAIXE PONTA E BOLSA, DIAMETRO NOMINAL DE 500 MM                                                                                                                                                                                                                                                                                                                                                                                           </v>
          </cell>
          <cell r="C4838" t="str">
            <v xml:space="preserve">M     </v>
          </cell>
          <cell r="D4838">
            <v>237.71</v>
          </cell>
        </row>
        <row r="4839">
          <cell r="A4839">
            <v>12578</v>
          </cell>
          <cell r="B4839" t="str">
            <v xml:space="preserve">TUBO DE CONCRETO ARMADO PARA AGUAS PLUVIAIS, CLASSE PA-3, COM ENCAIXE PONTA E BOLSA, DIAMETRO NOMINAL DE 600 MM                                                                                                                                                                                                                                                                                                                                                                                           </v>
          </cell>
          <cell r="C4839" t="str">
            <v xml:space="preserve">M     </v>
          </cell>
          <cell r="D4839">
            <v>287.85000000000002</v>
          </cell>
        </row>
        <row r="4840">
          <cell r="A4840">
            <v>12579</v>
          </cell>
          <cell r="B4840" t="str">
            <v xml:space="preserve">TUBO DE CONCRETO ARMADO PARA AGUAS PLUVIAIS, CLASSE PA-3, COM ENCAIXE PONTA E BOLSA, DIAMETRO NOMINAL DE 700 MM                                                                                                                                                                                                                                                                                                                                                                                           </v>
          </cell>
          <cell r="C4840" t="str">
            <v xml:space="preserve">M     </v>
          </cell>
          <cell r="D4840">
            <v>495.85</v>
          </cell>
        </row>
        <row r="4841">
          <cell r="A4841">
            <v>12580</v>
          </cell>
          <cell r="B4841" t="str">
            <v xml:space="preserve">TUBO DE CONCRETO ARMADO PARA AGUAS PLUVIAIS, CLASSE PA-3, COM ENCAIXE PONTA E BOLSA, DIAMETRO NOMINAL DE 800 MM                                                                                                                                                                                                                                                                                                                                                                                           </v>
          </cell>
          <cell r="C4841" t="str">
            <v xml:space="preserve">M     </v>
          </cell>
          <cell r="D4841">
            <v>516.65</v>
          </cell>
        </row>
        <row r="4842">
          <cell r="A4842">
            <v>12581</v>
          </cell>
          <cell r="B4842" t="str">
            <v xml:space="preserve">TUBO DE CONCRETO ARMADO PARA AGUAS PLUVIAIS, CLASSE PA-3, COM ENCAIXE PONTA E BOLSA, DIAMETRO NOMINAL DE 900 MM                                                                                                                                                                                                                                                                                                                                                                                           </v>
          </cell>
          <cell r="C4842" t="str">
            <v xml:space="preserve">M     </v>
          </cell>
          <cell r="D4842">
            <v>553.41999999999996</v>
          </cell>
        </row>
        <row r="4843">
          <cell r="A4843">
            <v>7720</v>
          </cell>
          <cell r="B4843" t="str">
            <v xml:space="preserve">TUBO DE CONCRETO ARMADO PARA ESGOTO SANITARIO, CLASSE EA-2, COM ENCAIXE PONTA E BOLSA, COM JUNTA ELASTICA, DIAMETRO NOMINAL DE 1000 MM                                                                                                                                                                                                                                                                                                                                                                    </v>
          </cell>
          <cell r="C4843" t="str">
            <v xml:space="preserve">M     </v>
          </cell>
          <cell r="D4843">
            <v>865.42</v>
          </cell>
        </row>
        <row r="4844">
          <cell r="A4844">
            <v>40335</v>
          </cell>
          <cell r="B4844" t="str">
            <v xml:space="preserve">TUBO DE CONCRETO ARMADO PARA ESGOTO SANITARIO, CLASSE EA-2, COM ENCAIXE PONTA E BOLSA, COM JUNTA ELASTICA, DIAMETRO NOMINAL DE 300 MM                                                                                                                                                                                                                                                                                                                                                                     </v>
          </cell>
          <cell r="C4844" t="str">
            <v xml:space="preserve">M     </v>
          </cell>
          <cell r="D4844">
            <v>181.07</v>
          </cell>
        </row>
        <row r="4845">
          <cell r="A4845">
            <v>7740</v>
          </cell>
          <cell r="B4845" t="str">
            <v xml:space="preserve">TUBO DE CONCRETO ARMADO PARA ESGOTO SANITARIO, CLASSE EA-2, COM ENCAIXE PONTA E BOLSA, COM JUNTA ELASTICA, DIAMETRO NOMINAL DE 400 MM                                                                                                                                                                                                                                                                                                                                                                     </v>
          </cell>
          <cell r="C4845" t="str">
            <v xml:space="preserve">M     </v>
          </cell>
          <cell r="D4845">
            <v>185.71</v>
          </cell>
        </row>
        <row r="4846">
          <cell r="A4846">
            <v>7741</v>
          </cell>
          <cell r="B4846" t="str">
            <v xml:space="preserve">TUBO DE CONCRETO ARMADO PARA ESGOTO SANITARIO, CLASSE EA-2, COM ENCAIXE PONTA E BOLSA, COM JUNTA ELASTICA, DIAMETRO NOMINAL DE 500 MM                                                                                                                                                                                                                                                                                                                                                                     </v>
          </cell>
          <cell r="C4846" t="str">
            <v xml:space="preserve">M     </v>
          </cell>
          <cell r="D4846">
            <v>343.57</v>
          </cell>
        </row>
        <row r="4847">
          <cell r="A4847">
            <v>7774</v>
          </cell>
          <cell r="B4847" t="str">
            <v xml:space="preserve">TUBO DE CONCRETO ARMADO PARA ESGOTO SANITARIO, CLASSE EA-2, COM ENCAIXE PONTA E BOLSA, COM JUNTA ELASTICA, DIAMETRO NOMINAL DE 600 MM                                                                                                                                                                                                                                                                                                                                                                     </v>
          </cell>
          <cell r="C4847" t="str">
            <v xml:space="preserve">M     </v>
          </cell>
          <cell r="D4847">
            <v>421.57</v>
          </cell>
        </row>
        <row r="4848">
          <cell r="A4848">
            <v>7744</v>
          </cell>
          <cell r="B4848" t="str">
            <v xml:space="preserve">TUBO DE CONCRETO ARMADO PARA ESGOTO SANITARIO, CLASSE EA-2, COM ENCAIXE PONTA E BOLSA, COM JUNTA ELASTICA, DIAMETRO NOMINAL DE 700 MM                                                                                                                                                                                                                                                                                                                                                                     </v>
          </cell>
          <cell r="C4848" t="str">
            <v xml:space="preserve">M     </v>
          </cell>
          <cell r="D4848">
            <v>550.64</v>
          </cell>
        </row>
        <row r="4849">
          <cell r="A4849">
            <v>7773</v>
          </cell>
          <cell r="B4849" t="str">
            <v xml:space="preserve">TUBO DE CONCRETO ARMADO PARA ESGOTO SANITARIO, CLASSE EA-2, COM ENCAIXE PONTA E BOLSA, COM JUNTA ELASTICA, DIAMETRO NOMINAL DE 800 MM                                                                                                                                                                                                                                                                                                                                                                     </v>
          </cell>
          <cell r="C4849" t="str">
            <v xml:space="preserve">M     </v>
          </cell>
          <cell r="D4849">
            <v>562.79999999999995</v>
          </cell>
        </row>
        <row r="4850">
          <cell r="A4850">
            <v>7754</v>
          </cell>
          <cell r="B4850" t="str">
            <v xml:space="preserve">TUBO DE CONCRETO ARMADO PARA ESGOTO SANITARIO, CLASSE EA-2, COM ENCAIXE PONTA E BOLSA, COM JUNTA ELASTICA, DIAMETRO NOMINAL DE 900 MM                                                                                                                                                                                                                                                                                                                                                                     </v>
          </cell>
          <cell r="C4850" t="str">
            <v xml:space="preserve">M     </v>
          </cell>
          <cell r="D4850">
            <v>853.35</v>
          </cell>
        </row>
        <row r="4851">
          <cell r="A4851">
            <v>7735</v>
          </cell>
          <cell r="B4851" t="str">
            <v xml:space="preserve">TUBO DE CONCRETO ARMADO PARA ESGOTO SANITARIO, CLASSE EA-3, COM ENCAIXE PONTA E BOLSA, COM JUNTA ELASTICA, DIAMETRO NOMINAL DE 1000 MM                                                                                                                                                                                                                                                                                                                                                                    </v>
          </cell>
          <cell r="C4851" t="str">
            <v xml:space="preserve">M     </v>
          </cell>
          <cell r="D4851">
            <v>1105</v>
          </cell>
        </row>
        <row r="4852">
          <cell r="A4852">
            <v>7755</v>
          </cell>
          <cell r="B4852" t="str">
            <v xml:space="preserve">TUBO DE CONCRETO ARMADO PARA ESGOTO SANITARIO, CLASSE EA-3, COM ENCAIXE PONTA E BOLSA, COM JUNTA ELASTICA, DIAMETRO NOMINAL DE 400 MM                                                                                                                                                                                                                                                                                                                                                                     </v>
          </cell>
          <cell r="C4852" t="str">
            <v xml:space="preserve">M     </v>
          </cell>
          <cell r="D4852">
            <v>219.14</v>
          </cell>
        </row>
        <row r="4853">
          <cell r="A4853">
            <v>7776</v>
          </cell>
          <cell r="B4853" t="str">
            <v xml:space="preserve">TUBO DE CONCRETO ARMADO PARA ESGOTO SANITARIO, CLASSE EA-3, COM ENCAIXE PONTA E BOLSA, COM JUNTA ELASTICA, DIAMETRO NOMINAL DE 500 MM                                                                                                                                                                                                                                                                                                                                                                     </v>
          </cell>
          <cell r="C4853" t="str">
            <v xml:space="preserve">M     </v>
          </cell>
          <cell r="D4853">
            <v>456.85</v>
          </cell>
        </row>
        <row r="4854">
          <cell r="A4854">
            <v>7743</v>
          </cell>
          <cell r="B4854" t="str">
            <v xml:space="preserve">TUBO DE CONCRETO ARMADO PARA ESGOTO SANITARIO, CLASSE EA-3, COM ENCAIXE PONTA E BOLSA, COM JUNTA ELASTICA, DIAMETRO NOMINAL DE 600 MM                                                                                                                                                                                                                                                                                                                                                                     </v>
          </cell>
          <cell r="C4854" t="str">
            <v xml:space="preserve">M     </v>
          </cell>
          <cell r="D4854">
            <v>483.78</v>
          </cell>
        </row>
        <row r="4855">
          <cell r="A4855">
            <v>7733</v>
          </cell>
          <cell r="B4855" t="str">
            <v xml:space="preserve">TUBO DE CONCRETO ARMADO PARA ESGOTO SANITARIO, CLASSE EA-3, COM ENCAIXE PONTA E BOLSA, COM JUNTA ELASTICA, DIAMETRO NOMINAL DE 700 MM                                                                                                                                                                                                                                                                                                                                                                     </v>
          </cell>
          <cell r="C4855" t="str">
            <v xml:space="preserve">M     </v>
          </cell>
          <cell r="D4855">
            <v>631.41999999999996</v>
          </cell>
        </row>
        <row r="4856">
          <cell r="A4856">
            <v>7775</v>
          </cell>
          <cell r="B4856" t="str">
            <v xml:space="preserve">TUBO DE CONCRETO ARMADO PARA ESGOTO SANITARIO, CLASSE EA-3, COM ENCAIXE PONTA E BOLSA, COM JUNTA ELASTICA, DIAMETRO NOMINAL DE 800 MM                                                                                                                                                                                                                                                                                                                                                                     </v>
          </cell>
          <cell r="C4856" t="str">
            <v xml:space="preserve">M     </v>
          </cell>
          <cell r="D4856">
            <v>691.78</v>
          </cell>
        </row>
        <row r="4857">
          <cell r="A4857">
            <v>7734</v>
          </cell>
          <cell r="B4857" t="str">
            <v xml:space="preserve">TUBO DE CONCRETO ARMADO PARA ESGOTO SANITARIO, CLASSE EA-3, COM ENCAIXE PONTA E BOLSA, COM JUNTA ELASTICA, DIAMETRO NOMINAL DE 900 MM                                                                                                                                                                                                                                                                                                                                                                     </v>
          </cell>
          <cell r="C4857" t="str">
            <v xml:space="preserve">M     </v>
          </cell>
          <cell r="D4857">
            <v>979.64</v>
          </cell>
        </row>
        <row r="4858">
          <cell r="A4858">
            <v>37449</v>
          </cell>
          <cell r="B4858" t="str">
            <v xml:space="preserve">TUBO DE CONCRETO SIMPLES PARA AGUAS PLUVIAIS, CLASSE PS1, COM ENCAIXE MACHO E FEMEA, DIAMETRO NOMINAL DE 200 MM                                                                                                                                                                                                                                                                                                                                                                                           </v>
          </cell>
          <cell r="C4858" t="str">
            <v xml:space="preserve">M     </v>
          </cell>
          <cell r="D4858">
            <v>34.18</v>
          </cell>
        </row>
        <row r="4859">
          <cell r="A4859">
            <v>37450</v>
          </cell>
          <cell r="B4859" t="str">
            <v xml:space="preserve">TUBO DE CONCRETO SIMPLES PARA AGUAS PLUVIAIS, CLASSE PS1, COM ENCAIXE MACHO E FEMEA, DIAMETRO NOMINAL DE 300 MM                                                                                                                                                                                                                                                                                                                                                                                           </v>
          </cell>
          <cell r="C4859" t="str">
            <v xml:space="preserve">M     </v>
          </cell>
          <cell r="D4859">
            <v>47.86</v>
          </cell>
        </row>
        <row r="4860">
          <cell r="A4860">
            <v>37451</v>
          </cell>
          <cell r="B4860" t="str">
            <v xml:space="preserve">TUBO DE CONCRETO SIMPLES PARA AGUAS PLUVIAIS, CLASSE PS1, COM ENCAIXE MACHO E FEMEA, DIAMETRO NOMINAL DE 400 MM                                                                                                                                                                                                                                                                                                                                                                                           </v>
          </cell>
          <cell r="C4860" t="str">
            <v xml:space="preserve">M     </v>
          </cell>
          <cell r="D4860">
            <v>66.819999999999993</v>
          </cell>
        </row>
        <row r="4861">
          <cell r="A4861">
            <v>37452</v>
          </cell>
          <cell r="B4861" t="str">
            <v xml:space="preserve">TUBO DE CONCRETO SIMPLES PARA AGUAS PLUVIAIS, CLASSE PS1, COM ENCAIXE MACHO E FEMEA, DIAMETRO NOMINAL DE 500 MM                                                                                                                                                                                                                                                                                                                                                                                           </v>
          </cell>
          <cell r="C4861" t="str">
            <v xml:space="preserve">M     </v>
          </cell>
          <cell r="D4861">
            <v>97.12</v>
          </cell>
        </row>
        <row r="4862">
          <cell r="A4862">
            <v>37453</v>
          </cell>
          <cell r="B4862" t="str">
            <v xml:space="preserve">TUBO DE CONCRETO SIMPLES PARA AGUAS PLUVIAIS, CLASSE PS1, COM ENCAIXE MACHO E FEMEA, DIAMETRO NOMINAL DE 600 MM                                                                                                                                                                                                                                                                                                                                                                                           </v>
          </cell>
          <cell r="C4862" t="str">
            <v xml:space="preserve">M     </v>
          </cell>
          <cell r="D4862">
            <v>111.85</v>
          </cell>
        </row>
        <row r="4863">
          <cell r="A4863">
            <v>7778</v>
          </cell>
          <cell r="B4863" t="str">
            <v xml:space="preserve">TUBO DE CONCRETO SIMPLES PARA AGUAS PLUVIAIS, CLASSE PS1, COM ENCAIXE PONTA E BOLSA, DIAMETRO NOMINAL DE 200 MM                                                                                                                                                                                                                                                                                                                                                                                           </v>
          </cell>
          <cell r="C4863" t="str">
            <v xml:space="preserve">M     </v>
          </cell>
          <cell r="D4863">
            <v>41.95</v>
          </cell>
        </row>
        <row r="4864">
          <cell r="A4864">
            <v>7796</v>
          </cell>
          <cell r="B4864" t="str">
            <v xml:space="preserve">TUBO DE CONCRETO SIMPLES PARA AGUAS PLUVIAIS, CLASSE PS1, COM ENCAIXE PONTA E BOLSA, DIAMETRO NOMINAL DE 300 MM                                                                                                                                                                                                                                                                                                                                                                                           </v>
          </cell>
          <cell r="C4864" t="str">
            <v xml:space="preserve">M     </v>
          </cell>
          <cell r="D4864">
            <v>57.5</v>
          </cell>
        </row>
        <row r="4865">
          <cell r="A4865">
            <v>7781</v>
          </cell>
          <cell r="B4865" t="str">
            <v xml:space="preserve">TUBO DE CONCRETO SIMPLES PARA AGUAS PLUVIAIS, CLASSE PS1, COM ENCAIXE PONTA E BOLSA, DIAMETRO NOMINAL DE 400 MM                                                                                                                                                                                                                                                                                                                                                                                           </v>
          </cell>
          <cell r="C4865" t="str">
            <v xml:space="preserve">M     </v>
          </cell>
          <cell r="D4865">
            <v>67.95</v>
          </cell>
        </row>
        <row r="4866">
          <cell r="A4866">
            <v>7795</v>
          </cell>
          <cell r="B4866" t="str">
            <v xml:space="preserve">TUBO DE CONCRETO SIMPLES PARA AGUAS PLUVIAIS, CLASSE PS1, COM ENCAIXE PONTA E BOLSA, DIAMETRO NOMINAL DE 500 MM                                                                                                                                                                                                                                                                                                                                                                                           </v>
          </cell>
          <cell r="C4866" t="str">
            <v xml:space="preserve">M     </v>
          </cell>
          <cell r="D4866">
            <v>101.13</v>
          </cell>
        </row>
        <row r="4867">
          <cell r="A4867">
            <v>7791</v>
          </cell>
          <cell r="B4867" t="str">
            <v xml:space="preserve">TUBO DE CONCRETO SIMPLES PARA AGUAS PLUVIAIS, CLASSE PS1, COM ENCAIXE PONTA E BOLSA, DIAMETRO NOMINAL DE 600 MM                                                                                                                                                                                                                                                                                                                                                                                           </v>
          </cell>
          <cell r="C4867" t="str">
            <v xml:space="preserve">M     </v>
          </cell>
          <cell r="D4867">
            <v>121.06</v>
          </cell>
        </row>
        <row r="4868">
          <cell r="A4868">
            <v>7783</v>
          </cell>
          <cell r="B4868" t="str">
            <v xml:space="preserve">TUBO DE CONCRETO SIMPLES PARA AGUAS PLUVIAIS, CLASSE PS2, COM ENCAIXE PONTA E BOLSA, DIAMETRO NOMINAL DE 200 MM                                                                                                                                                                                                                                                                                                                                                                                           </v>
          </cell>
          <cell r="C4868" t="str">
            <v xml:space="preserve">M     </v>
          </cell>
          <cell r="D4868">
            <v>42.89</v>
          </cell>
        </row>
        <row r="4869">
          <cell r="A4869">
            <v>7790</v>
          </cell>
          <cell r="B4869" t="str">
            <v xml:space="preserve">TUBO DE CONCRETO SIMPLES PARA AGUAS PLUVIAIS, CLASSE PS2, COM ENCAIXE PONTA E BOLSA, DIAMETRO NOMINAL DE 300 MM                                                                                                                                                                                                                                                                                                                                                                                           </v>
          </cell>
          <cell r="C4869" t="str">
            <v xml:space="preserve">M     </v>
          </cell>
          <cell r="D4869">
            <v>67.599999999999994</v>
          </cell>
        </row>
        <row r="4870">
          <cell r="A4870">
            <v>7785</v>
          </cell>
          <cell r="B4870" t="str">
            <v xml:space="preserve">TUBO DE CONCRETO SIMPLES PARA AGUAS PLUVIAIS, CLASSE PS2, COM ENCAIXE PONTA E BOLSA, DIAMETRO NOMINAL DE 400 MM                                                                                                                                                                                                                                                                                                                                                                                           </v>
          </cell>
          <cell r="C4870" t="str">
            <v xml:space="preserve">M     </v>
          </cell>
          <cell r="D4870">
            <v>74.59</v>
          </cell>
        </row>
        <row r="4871">
          <cell r="A4871">
            <v>7792</v>
          </cell>
          <cell r="B4871" t="str">
            <v xml:space="preserve">TUBO DE CONCRETO SIMPLES PARA AGUAS PLUVIAIS, CLASSE PS2, COM ENCAIXE PONTA E BOLSA, DIAMETRO NOMINAL DE 500 MM                                                                                                                                                                                                                                                                                                                                                                                           </v>
          </cell>
          <cell r="C4871" t="str">
            <v xml:space="preserve">M     </v>
          </cell>
          <cell r="D4871">
            <v>105.79</v>
          </cell>
        </row>
        <row r="4872">
          <cell r="A4872">
            <v>7793</v>
          </cell>
          <cell r="B4872" t="str">
            <v xml:space="preserve">TUBO DE CONCRETO SIMPLES PARA AGUAS PLUVIAIS, CLASSE PS2, COM ENCAIXE PONTA E BOLSA, DIAMETRO NOMINAL DE 600 MM                                                                                                                                                                                                                                                                                                                                                                                           </v>
          </cell>
          <cell r="C4872" t="str">
            <v xml:space="preserve">M     </v>
          </cell>
          <cell r="D4872">
            <v>124.94</v>
          </cell>
        </row>
        <row r="4873">
          <cell r="A4873">
            <v>13159</v>
          </cell>
          <cell r="B4873" t="str">
            <v xml:space="preserve">TUBO DE CONCRETO SIMPLES PARA ESGOTO SANITARIO, CLASSE ES, COM ENCAIXE PONTA E BOLSA, COM JUNTA ELASTICA, DIAMETRO NOMINAL DE 400 MM                                                                                                                                                                                                                                                                                                                                                                      </v>
          </cell>
          <cell r="C4873" t="str">
            <v xml:space="preserve">M     </v>
          </cell>
          <cell r="D4873">
            <v>108.78</v>
          </cell>
        </row>
        <row r="4874">
          <cell r="A4874">
            <v>13168</v>
          </cell>
          <cell r="B4874" t="str">
            <v xml:space="preserve">TUBO DE CONCRETO SIMPLES PARA ESGOTO SANITARIO, CLASSE ES, COM ENCAIXE PONTA E BOLSA, COM JUNTA ELASTICA, DIAMETRO NOMINAL DE 500 MM                                                                                                                                                                                                                                                                                                                                                                      </v>
          </cell>
          <cell r="C4874" t="str">
            <v xml:space="preserve">M     </v>
          </cell>
          <cell r="D4874">
            <v>132.09</v>
          </cell>
        </row>
        <row r="4875">
          <cell r="A4875">
            <v>13173</v>
          </cell>
          <cell r="B4875" t="str">
            <v xml:space="preserve">TUBO DE CONCRETO SIMPLES PARA ESGOTO SANITARIO, CLASSE ES, COM ENCAIXE PONTA E BOLSA, COM JUNTA ELASTICA, DIAMETRO NOMINAL DE 600 MM                                                                                                                                                                                                                                                                                                                                                                      </v>
          </cell>
          <cell r="C4875" t="str">
            <v xml:space="preserve">M     </v>
          </cell>
          <cell r="D4875">
            <v>178.71</v>
          </cell>
        </row>
        <row r="4876">
          <cell r="A4876">
            <v>12583</v>
          </cell>
          <cell r="B4876" t="str">
            <v xml:space="preserve">TUBO DE CONCRETO SIMPLES POROSO PARA DRENAGEM (DRENO POROSO), COM ENCAIXE MACHO E FEMEA, DIAMETRO NOMINAL DE 200 MM                                                                                                                                                                                                                                                                                                                                                                                       </v>
          </cell>
          <cell r="C4876" t="str">
            <v xml:space="preserve">M     </v>
          </cell>
          <cell r="D4876">
            <v>35.74</v>
          </cell>
        </row>
        <row r="4877">
          <cell r="A4877">
            <v>12584</v>
          </cell>
          <cell r="B4877" t="str">
            <v xml:space="preserve">TUBO DE CONCRETO SIMPLES POROSO PARA DRENAGEM (DRENO POROSO), COM ENCAIXE MACHO E FEMEA, DIAMETRO NOMINAL DE 300 MM                                                                                                                                                                                                                                                                                                                                                                                       </v>
          </cell>
          <cell r="C4877" t="str">
            <v xml:space="preserve">M     </v>
          </cell>
          <cell r="D4877">
            <v>46.62</v>
          </cell>
        </row>
        <row r="4878">
          <cell r="A4878">
            <v>12613</v>
          </cell>
          <cell r="B4878" t="str">
            <v xml:space="preserve">TUBO DE DESCARGA, TIPO BENGALA, PARA LIGACAO CAIXA DE DESCARGA - EMBUTIR, PVC, 40 MM X 150 CM                                                                                                                                                                                                                                                                                                                                                                                                             </v>
          </cell>
          <cell r="C4878" t="str">
            <v xml:space="preserve">UN    </v>
          </cell>
          <cell r="D4878">
            <v>23.05</v>
          </cell>
        </row>
        <row r="4879">
          <cell r="A4879">
            <v>1031</v>
          </cell>
          <cell r="B4879" t="str">
            <v xml:space="preserve">TUBO DE DESCIDA EXTERNO DE PVC PARA CAIXA DE DESCARGA EXTERNA ALTA - 40 MM X 1,60 M                                                                                                                                                                                                                                                                                                                                                                                                                       </v>
          </cell>
          <cell r="C4879" t="str">
            <v xml:space="preserve">UN    </v>
          </cell>
          <cell r="D4879">
            <v>14.55</v>
          </cell>
        </row>
        <row r="4880">
          <cell r="A4880">
            <v>39707</v>
          </cell>
          <cell r="B4880" t="str">
            <v xml:space="preserve">TUBO DE ESPUMA DE POLIETILENO EXPANDIDO FLEXIVEL PARA ISOLAMENTO TERMICO DE TUBULACAO DE AR CONDICIONADO, AGUA QUENTE,  DN 1 1/2", E= 10 MM                                                                                                                                                                                                                                                                                                                                                               </v>
          </cell>
          <cell r="C4880" t="str">
            <v xml:space="preserve">M     </v>
          </cell>
          <cell r="D4880">
            <v>5.91</v>
          </cell>
        </row>
        <row r="4881">
          <cell r="A4881">
            <v>39708</v>
          </cell>
          <cell r="B4881" t="str">
            <v xml:space="preserve">TUBO DE ESPUMA DE POLIETILENO EXPANDIDO FLEXIVEL PARA ISOLAMENTO TERMICO DE TUBULACAO DE AR CONDICIONADO, AGUA QUENTE,  DN 1 1/4", E= 10 MM                                                                                                                                                                                                                                                                                                                                                               </v>
          </cell>
          <cell r="C4881" t="str">
            <v xml:space="preserve">M     </v>
          </cell>
          <cell r="D4881">
            <v>5.72</v>
          </cell>
        </row>
        <row r="4882">
          <cell r="A4882">
            <v>39710</v>
          </cell>
          <cell r="B4882" t="str">
            <v xml:space="preserve">TUBO DE ESPUMA DE POLIETILENO EXPANDIDO FLEXIVEL PARA ISOLAMENTO TERMICO DE TUBULACAO DE AR CONDICIONADO, AGUA QUENTE,  DN 1 1/8", E= 10 MM                                                                                                                                                                                                                                                                                                                                                               </v>
          </cell>
          <cell r="C4882" t="str">
            <v xml:space="preserve">M     </v>
          </cell>
          <cell r="D4882">
            <v>4.03</v>
          </cell>
        </row>
        <row r="4883">
          <cell r="A4883">
            <v>39709</v>
          </cell>
          <cell r="B4883" t="str">
            <v xml:space="preserve">TUBO DE ESPUMA DE POLIETILENO EXPANDIDO FLEXIVEL PARA ISOLAMENTO TERMICO DE TUBULACAO DE AR CONDICIONADO, AGUA QUENTE,  DN 1 3/8", E= 10 MM                                                                                                                                                                                                                                                                                                                                                               </v>
          </cell>
          <cell r="C4883" t="str">
            <v xml:space="preserve">M     </v>
          </cell>
          <cell r="D4883">
            <v>5.59</v>
          </cell>
        </row>
        <row r="4884">
          <cell r="A4884">
            <v>39711</v>
          </cell>
          <cell r="B4884" t="str">
            <v xml:space="preserve">TUBO DE ESPUMA DE POLIETILENO EXPANDIDO FLEXIVEL PARA ISOLAMENTO TERMICO DE TUBULACAO DE AR CONDICIONADO, AGUA QUENTE,  DN 1 5/8", E= 10 MM                                                                                                                                                                                                                                                                                                                                                               </v>
          </cell>
          <cell r="C4884" t="str">
            <v xml:space="preserve">M     </v>
          </cell>
          <cell r="D4884">
            <v>6.27</v>
          </cell>
        </row>
        <row r="4885">
          <cell r="A4885">
            <v>39712</v>
          </cell>
          <cell r="B4885" t="str">
            <v xml:space="preserve">TUBO DE ESPUMA DE POLIETILENO EXPANDIDO FLEXIVEL PARA ISOLAMENTO TERMICO DE TUBULACAO DE AR CONDICIONADO, AGUA QUENTE,  DN 1/2", E= 10 MM                                                                                                                                                                                                                                                                                                                                                                 </v>
          </cell>
          <cell r="C4885" t="str">
            <v xml:space="preserve">M     </v>
          </cell>
          <cell r="D4885">
            <v>2.2000000000000002</v>
          </cell>
        </row>
        <row r="4886">
          <cell r="A4886">
            <v>39713</v>
          </cell>
          <cell r="B4886" t="str">
            <v xml:space="preserve">TUBO DE ESPUMA DE POLIETILENO EXPANDIDO FLEXIVEL PARA ISOLAMENTO TERMICO DE TUBULACAO DE AR CONDICIONADO, AGUA QUENTE,  DN 1/4", E= 10 MM                                                                                                                                                                                                                                                                                                                                                                 </v>
          </cell>
          <cell r="C4886" t="str">
            <v xml:space="preserve">M     </v>
          </cell>
          <cell r="D4886">
            <v>1.74</v>
          </cell>
        </row>
        <row r="4887">
          <cell r="A4887">
            <v>39714</v>
          </cell>
          <cell r="B4887" t="str">
            <v xml:space="preserve">TUBO DE ESPUMA DE POLIETILENO EXPANDIDO FLEXIVEL PARA ISOLAMENTO TERMICO DE TUBULACAO DE AR CONDICIONADO, AGUA QUENTE,  DN 1", E= 10 MM                                                                                                                                                                                                                                                                                                                                                                   </v>
          </cell>
          <cell r="C4887" t="str">
            <v xml:space="preserve">M     </v>
          </cell>
          <cell r="D4887">
            <v>3.98</v>
          </cell>
        </row>
        <row r="4888">
          <cell r="A4888">
            <v>39715</v>
          </cell>
          <cell r="B4888" t="str">
            <v xml:space="preserve">TUBO DE ESPUMA DE POLIETILENO EXPANDIDO FLEXIVEL PARA ISOLAMENTO TERMICO DE TUBULACAO DE AR CONDICIONADO, AGUA QUENTE,  DN 3/4", E= 10 MM                                                                                                                                                                                                                                                                                                                                                                 </v>
          </cell>
          <cell r="C4888" t="str">
            <v xml:space="preserve">M     </v>
          </cell>
          <cell r="D4888">
            <v>2.84</v>
          </cell>
        </row>
        <row r="4889">
          <cell r="A4889">
            <v>39716</v>
          </cell>
          <cell r="B4889" t="str">
            <v xml:space="preserve">TUBO DE ESPUMA DE POLIETILENO EXPANDIDO FLEXIVEL PARA ISOLAMENTO TERMICO DE TUBULACAO DE AR CONDICIONADO, AGUA QUENTE,  DN 3/8", E= 10 MM                                                                                                                                                                                                                                                                                                                                                                 </v>
          </cell>
          <cell r="C4889" t="str">
            <v xml:space="preserve">M     </v>
          </cell>
          <cell r="D4889">
            <v>2.15</v>
          </cell>
        </row>
        <row r="4890">
          <cell r="A4890">
            <v>39718</v>
          </cell>
          <cell r="B4890" t="str">
            <v xml:space="preserve">TUBO DE ESPUMA DE POLIETILENO EXPANDIDO FLEXIVEL PARA ISOLAMENTO TERMICO DE TUBULACAO DE AR CONDICIONADO, AGUA QUENTE,  DN 7/8", E= 10 MM                                                                                                                                                                                                                                                                                                                                                                 </v>
          </cell>
          <cell r="C4890" t="str">
            <v xml:space="preserve">M     </v>
          </cell>
          <cell r="D4890">
            <v>3.66</v>
          </cell>
        </row>
        <row r="4891">
          <cell r="A4891">
            <v>9813</v>
          </cell>
          <cell r="B4891" t="str">
            <v xml:space="preserve">TUBO DE POLIETILENO DE ALTA DENSIDADE (PEAD), PE-80, DE = 20 MM X 2,3 MM DE PAREDE, PARA LIGACAO DE AGUA PREDIAL (NBR 15561)                                                                                                                                                                                                                                                                                                                                                                              </v>
          </cell>
          <cell r="C4891" t="str">
            <v xml:space="preserve">M     </v>
          </cell>
          <cell r="D4891">
            <v>5.71</v>
          </cell>
        </row>
        <row r="4892">
          <cell r="A4892">
            <v>9815</v>
          </cell>
          <cell r="B4892" t="str">
            <v xml:space="preserve">TUBO DE POLIETILENO DE ALTA DENSIDADE (PEAD), PE-80, DE = 32 MM X 3,0 MM DE PAREDE, PARA LIGACAO DE AGUA PREDIAL (NBR 15561)                                                                                                                                                                                                                                                                                                                                                                              </v>
          </cell>
          <cell r="C4892" t="str">
            <v xml:space="preserve">M     </v>
          </cell>
          <cell r="D4892">
            <v>11.27</v>
          </cell>
        </row>
        <row r="4893">
          <cell r="A4893">
            <v>44543</v>
          </cell>
          <cell r="B4893" t="str">
            <v xml:space="preserve">TUBO DE POLIETILENO DE ALTA DENSIDADE, PEAD, PE-80, DE = 1000 MM X 38,5 MM PAREDE, ( SDR 26 - PN 05 ) PARA REDE DE AGUA OU ESGOTO ( NBR 15561)                                                                                                                                                                                                                                                                                                                                                            </v>
          </cell>
          <cell r="C4893" t="str">
            <v xml:space="preserve">M     </v>
          </cell>
          <cell r="D4893">
            <v>5611.02</v>
          </cell>
        </row>
        <row r="4894">
          <cell r="A4894">
            <v>44526</v>
          </cell>
          <cell r="B4894" t="str">
            <v xml:space="preserve">TUBO DE POLIETILENO DE ALTA DENSIDADE, PEAD, PE-80, DE = 110 MM X 10,0 MM PAREDE, ( SDR 11 - PN 12,5 ) PARA REDE DE AGUA OU ESGOTO ( NBR 15561)                                                                                                                                                                                                                                                                                                                                                           </v>
          </cell>
          <cell r="C4894" t="str">
            <v xml:space="preserve">M     </v>
          </cell>
          <cell r="D4894">
            <v>137.52000000000001</v>
          </cell>
        </row>
        <row r="4895">
          <cell r="A4895">
            <v>44518</v>
          </cell>
          <cell r="B4895" t="str">
            <v xml:space="preserve">TUBO DE POLIETILENO DE ALTA DENSIDADE, PEAD, PE-80, DE = 1200 MM X 37,2 MM PAREDE ( SDR 32,25 - PN 04 ) PARA REDE DE AGUA OU ESGOTO ( NBR 15561)                                                                                                                                                                                                                                                                                                                                                          </v>
          </cell>
          <cell r="C4895" t="str">
            <v xml:space="preserve">M     </v>
          </cell>
          <cell r="D4895">
            <v>4130.8900000000003</v>
          </cell>
        </row>
        <row r="4896">
          <cell r="A4896">
            <v>44544</v>
          </cell>
          <cell r="B4896" t="str">
            <v xml:space="preserve">TUBO DE POLIETILENO DE ALTA DENSIDADE, PEAD, PE-80, DE = 1400 MM X 42,9 MM PAREDE, (SDR 32,25 - PN 04 ) PARA REDE DE AGUA OU ESGOTO ( NBR 15561)                                                                                                                                                                                                                                                                                                                                                          </v>
          </cell>
          <cell r="C4896" t="str">
            <v xml:space="preserve">M     </v>
          </cell>
          <cell r="D4896">
            <v>2008.27</v>
          </cell>
        </row>
        <row r="4897">
          <cell r="A4897">
            <v>44545</v>
          </cell>
          <cell r="B4897" t="str">
            <v xml:space="preserve">TUBO DE POLIETILENO DE ALTA DENSIDADE, PEAD, PE-80, DE = 160 MM X 14,6 MM PAREDE, (SDR 11 - PN 12,5 ) PARA REDE DE AGUA OU ESGOTO ( NBR 15561)                                                                                                                                                                                                                                                                                                                                                            </v>
          </cell>
          <cell r="C4897" t="str">
            <v xml:space="preserve">M     </v>
          </cell>
          <cell r="D4897">
            <v>295.18</v>
          </cell>
        </row>
        <row r="4898">
          <cell r="A4898">
            <v>44546</v>
          </cell>
          <cell r="B4898" t="str">
            <v xml:space="preserve">TUBO DE POLIETILENO DE ALTA DENSIDADE, PEAD, PE-80, DE = 1600 MM X 49,0 MM PAREDE, ( SDR 32,25 - PN 04 ) PARA REDE DE AGUA OU ESGOTO ( NBR 15561)                                                                                                                                                                                                                                                                                                                                                         </v>
          </cell>
          <cell r="C4898" t="str">
            <v xml:space="preserve">M     </v>
          </cell>
          <cell r="D4898">
            <v>1318.31</v>
          </cell>
        </row>
        <row r="4899">
          <cell r="A4899">
            <v>44525</v>
          </cell>
          <cell r="B4899" t="str">
            <v xml:space="preserve">TUBO DE POLIETILENO DE ALTA DENSIDADE, PEAD, PE-80, DE = 900 MM X 34,7 MM PAREDE, ( SDR 26 - PN 05 ) PARA REDE DE AGUA OU ESGOTO ( NBR 15561)                                                                                                                                                                                                                                                                                                                                                             </v>
          </cell>
          <cell r="C4899" t="str">
            <v xml:space="preserve">M     </v>
          </cell>
          <cell r="D4899">
            <v>5089.16</v>
          </cell>
        </row>
        <row r="4900">
          <cell r="A4900">
            <v>44547</v>
          </cell>
          <cell r="B4900" t="str">
            <v xml:space="preserve">TUBO DE POLIETILENO DE ALTA DENSIDADE, PEAD, PE-80, DE= 200 MM X 18,2 MM PAREDE, ( SDR 11 - PN 12,5 ) PARA REDE DE AGUA OU ESGOTO ( NBR 15561)                                                                                                                                                                                                                                                                                                                                                            </v>
          </cell>
          <cell r="C4900" t="str">
            <v xml:space="preserve">M     </v>
          </cell>
          <cell r="D4900">
            <v>460.15</v>
          </cell>
        </row>
        <row r="4901">
          <cell r="A4901">
            <v>44519</v>
          </cell>
          <cell r="B4901" t="str">
            <v xml:space="preserve">TUBO DE POLIETILENO DE ALTA DENSIDADE, PEAD, PE-80, DE= 315 MM X 28,7 MM PAREDE, ( SDR 11 - PN 12,5 ) PARA REDE DE AGUA OU ESGOTO ( NBR 15561)                                                                                                                                                                                                                                                                                                                                                            </v>
          </cell>
          <cell r="C4901" t="str">
            <v xml:space="preserve">M     </v>
          </cell>
          <cell r="D4901">
            <v>1127.5</v>
          </cell>
        </row>
        <row r="4902">
          <cell r="A4902">
            <v>44520</v>
          </cell>
          <cell r="B4902" t="str">
            <v xml:space="preserve">TUBO DE POLIETILENO DE ALTA DENSIDADE, PEAD, PE-80, DE= 400 MM X 36,4 MM PAREDE, ( SDR 11 - PN 12,5 ) PARA REDE DE AGUA OU ESGOTO ( NBR 15561)                                                                                                                                                                                                                                                                                                                                                            </v>
          </cell>
          <cell r="C4902" t="str">
            <v xml:space="preserve">M     </v>
          </cell>
          <cell r="D4902">
            <v>1816</v>
          </cell>
        </row>
        <row r="4903">
          <cell r="A4903">
            <v>44521</v>
          </cell>
          <cell r="B4903" t="str">
            <v xml:space="preserve">TUBO DE POLIETILENO DE ALTA DENSIDADE, PEAD, PE-80, DE= 50 MM X 4,6 MM PAREDE, (SDR 11 - PN 12,5) PARA REDE DE AGUA OU ESGOTO ( NBR 15561)                                                                                                                                                                                                                                                                                                                                                                </v>
          </cell>
          <cell r="C4903" t="str">
            <v xml:space="preserve">M     </v>
          </cell>
          <cell r="D4903">
            <v>29.29</v>
          </cell>
        </row>
        <row r="4904">
          <cell r="A4904">
            <v>44522</v>
          </cell>
          <cell r="B4904" t="str">
            <v xml:space="preserve">TUBO DE POLIETILENO DE ALTA DENSIDADE, PEAD, PE-80, DE= 500 MM X 45,5 MM PAREDE, ( SDR 11 - PN 12,5 ) PARA REDE DE AGUA OU ESGOTO ( NBR 15561)                                                                                                                                                                                                                                                                                                                                                            </v>
          </cell>
          <cell r="C4904" t="str">
            <v xml:space="preserve">M     </v>
          </cell>
          <cell r="D4904">
            <v>3188.22</v>
          </cell>
        </row>
        <row r="4905">
          <cell r="A4905">
            <v>44523</v>
          </cell>
          <cell r="B4905" t="str">
            <v xml:space="preserve">TUBO DE POLIETILENO DE ALTA DENSIDADE, PEAD, PE-80, DE= 630 MM X 57,3 MM PAREDE (SDR 11 - PN 12,5 ) PARA REDE DE AGUA OU ESGOTO ( NBR 15561)                                                                                                                                                                                                                                                                                                                                                              </v>
          </cell>
          <cell r="C4905" t="str">
            <v xml:space="preserve">M     </v>
          </cell>
          <cell r="D4905">
            <v>4741.78</v>
          </cell>
        </row>
        <row r="4906">
          <cell r="A4906">
            <v>44527</v>
          </cell>
          <cell r="B4906" t="str">
            <v xml:space="preserve">TUBO DE POLIETILENO DE ALTA DENSIDADE, PEAD, PE-80, DE= 730 MM X 34,1 MM PAREDE, ( SDR 21 - PN 06 ) PARA REDE DE AGUA OU ESGOTO ( NBR 15561)                                                                                                                                                                                                                                                                                                                                                              </v>
          </cell>
          <cell r="C4906" t="str">
            <v xml:space="preserve">M     </v>
          </cell>
          <cell r="D4906">
            <v>2377.88</v>
          </cell>
        </row>
        <row r="4907">
          <cell r="A4907">
            <v>44524</v>
          </cell>
          <cell r="B4907" t="str">
            <v xml:space="preserve">TUBO DE POLIETILENO DE ALTA DENSIDADE, PEAD, PE-80, DE= 75 MM X 6,9 MM PAREDE, ( SRD 11 - PN 12,5 ) PARA REDE DE AGUA OU ESGOTO ( NBR 15561)                                                                                                                                                                                                                                                                                                                                                              </v>
          </cell>
          <cell r="C4907" t="str">
            <v xml:space="preserve">M     </v>
          </cell>
          <cell r="D4907">
            <v>65.52</v>
          </cell>
        </row>
        <row r="4908">
          <cell r="A4908">
            <v>44542</v>
          </cell>
          <cell r="B4908" t="str">
            <v xml:space="preserve">TUBO DE POLIETILENO DE ALTA DENSIDADE, PEAD, PE-80, DE= 800 MM X 30,8 MM PAREDE, ( SDR 26 - PN 05 ) PARA REDE DE AGUA OU ESGOTO ( NBR 15561)                                                                                                                                                                                                                                                                                                                                                              </v>
          </cell>
          <cell r="C4908" t="str">
            <v xml:space="preserve">M     </v>
          </cell>
          <cell r="D4908">
            <v>3102.34</v>
          </cell>
        </row>
        <row r="4909">
          <cell r="A4909">
            <v>9876</v>
          </cell>
          <cell r="B4909" t="str">
            <v xml:space="preserve">TUBO DE PVC, PBL, TIPO LEVE, DN = 125 MM,  PARA VENTILACAO                                                                                                                                                                                                                                                                                                                                                                                                                                                </v>
          </cell>
          <cell r="C4909" t="str">
            <v xml:space="preserve">M     </v>
          </cell>
          <cell r="D4909">
            <v>33.200000000000003</v>
          </cell>
        </row>
        <row r="4910">
          <cell r="A4910">
            <v>9877</v>
          </cell>
          <cell r="B4910" t="str">
            <v xml:space="preserve">TUBO DE PVC, PBL, TIPO LEVE, DN = 250 MM,  PARA VENTILACAO                                                                                                                                                                                                                                                                                                                                                                                                                                                </v>
          </cell>
          <cell r="C4910" t="str">
            <v xml:space="preserve">M     </v>
          </cell>
          <cell r="D4910">
            <v>116.3</v>
          </cell>
        </row>
        <row r="4911">
          <cell r="A4911">
            <v>9878</v>
          </cell>
          <cell r="B4911" t="str">
            <v xml:space="preserve">TUBO DE PVC, PBL, TIPO LEVE, DN = 300 MM,  PARA VENTILACAO                                                                                                                                                                                                                                                                                                                                                                                                                                                </v>
          </cell>
          <cell r="C4911" t="str">
            <v xml:space="preserve">M     </v>
          </cell>
          <cell r="D4911">
            <v>151.47999999999999</v>
          </cell>
        </row>
        <row r="4912">
          <cell r="A4912">
            <v>9879</v>
          </cell>
          <cell r="B4912" t="str">
            <v xml:space="preserve">TUBO DE PVC, PBL, TIPO LEVE, DN = 400 MM,  PARA VENTILACAO                                                                                                                                                                                                                                                                                                                                                                                                                                                </v>
          </cell>
          <cell r="C4912" t="str">
            <v xml:space="preserve">M     </v>
          </cell>
          <cell r="D4912">
            <v>361.57</v>
          </cell>
        </row>
        <row r="4913">
          <cell r="A4913">
            <v>41986</v>
          </cell>
          <cell r="B4913" t="str">
            <v xml:space="preserve">TUBO DE REVESTIMENTO, EM ACO, CORPO SCHEDULE 40, PONTEIRA SCHEDULE 80, ROSQUEAVEL E SEGMENTADO PARA PERFURACAO, DIAMETRO 10'' (310 MM)                                                                                                                                                                                                                                                                                                                                                                    </v>
          </cell>
          <cell r="C4913" t="str">
            <v xml:space="preserve">M     </v>
          </cell>
          <cell r="D4913">
            <v>3049.91</v>
          </cell>
        </row>
        <row r="4914">
          <cell r="A4914">
            <v>43422</v>
          </cell>
          <cell r="B4914" t="str">
            <v xml:space="preserve">TUBO DE REVESTIMENTO, EM ACO, CORPO SCHEDULE 40, PONTEIRA SCHEDULE 80, ROSQUEAVEL E SEGMENTADO PARA PERFURACAO, DIAMETRO 12" (320 MM)                                                                                                                                                                                                                                                                                                                                                                     </v>
          </cell>
          <cell r="C4914" t="str">
            <v xml:space="preserve">M     </v>
          </cell>
          <cell r="D4914">
            <v>3740.41</v>
          </cell>
        </row>
        <row r="4915">
          <cell r="A4915">
            <v>41987</v>
          </cell>
          <cell r="B4915" t="str">
            <v xml:space="preserve">TUBO DE REVESTIMENTO, EM ACO, CORPO SCHEDULE 40, PONTEIRA SCHEDULE 80, ROSQUEAVEL E SEGMENTADO PARA PERFURACAO, DIAMETRO 14'' (400 MM)                                                                                                                                                                                                                                                                                                                                                                    </v>
          </cell>
          <cell r="C4915" t="str">
            <v xml:space="preserve">M     </v>
          </cell>
          <cell r="D4915">
            <v>4335.45</v>
          </cell>
        </row>
        <row r="4916">
          <cell r="A4916">
            <v>41988</v>
          </cell>
          <cell r="B4916" t="str">
            <v xml:space="preserve">TUBO DE REVESTIMENTO, EM ACO, CORPO SCHEDULE 40, PONTEIRA SCHEDULE 80, ROSQUEAVEL E SEGMENTADO PARA PERFURACAO, DIAMETRO 16'' (450 MM)                                                                                                                                                                                                                                                                                                                                                                    </v>
          </cell>
          <cell r="C4916" t="str">
            <v xml:space="preserve">M     </v>
          </cell>
          <cell r="D4916">
            <v>5726.51</v>
          </cell>
        </row>
        <row r="4917">
          <cell r="A4917">
            <v>41697</v>
          </cell>
          <cell r="B4917" t="str">
            <v xml:space="preserve">TUBO DE REVESTIMENTO, EM ACO, CORPO SCHEDULE 40, PONTEIRA SCHEDULE 80, ROSQUEAVEL E SEGMENTADO PARA PERFURACAO, DIAMETRO 4'' (450 MM)                                                                                                                                                                                                                                                                                                                                                                     </v>
          </cell>
          <cell r="C4917" t="str">
            <v xml:space="preserve">M     </v>
          </cell>
          <cell r="D4917">
            <v>1015</v>
          </cell>
        </row>
        <row r="4918">
          <cell r="A4918">
            <v>41985</v>
          </cell>
          <cell r="B4918" t="str">
            <v xml:space="preserve">TUBO DE REVESTIMENTO, EM ACO, CORPO SCHEDULE 40, PONTEIRA SCHEDULE 80, ROSQUEAVEL E SEGMENTADO PARA PERFURACAO, DIAMETRO 6'' (200 MM)                                                                                                                                                                                                                                                                                                                                                                     </v>
          </cell>
          <cell r="C4918" t="str">
            <v xml:space="preserve">M     </v>
          </cell>
          <cell r="D4918">
            <v>1413.63</v>
          </cell>
        </row>
        <row r="4919">
          <cell r="A4919">
            <v>41699</v>
          </cell>
          <cell r="B4919" t="str">
            <v xml:space="preserve">TUBO DE REVESTIMENTO, EM ACO, CORPO SCHEDULE 40, PONTEIRA SCHEDULE 80, ROSQUEAVEL E SEGMENTADO PARA PERFURACAO, DIAMETRO 8'' (200 MM)                                                                                                                                                                                                                                                                                                                                                                     </v>
          </cell>
          <cell r="C4919" t="str">
            <v xml:space="preserve">M     </v>
          </cell>
          <cell r="D4919">
            <v>2012.94</v>
          </cell>
        </row>
        <row r="4920">
          <cell r="A4920">
            <v>38053</v>
          </cell>
          <cell r="B4920" t="str">
            <v xml:space="preserve">TUBO DRENO, CORRUGADO, ESPIRALADO, FLEXIVEL, PERFURADO, EM POLIETILENO DE ALTA DENSIDADE (PEAD), DN *160* MM, (6") PARA DRENAGEM - EM BARRA (NORMA DNIT 093/2006 - EM)                                                                                                                                                                                                                                                                                                                                    </v>
          </cell>
          <cell r="C4920" t="str">
            <v xml:space="preserve">M     </v>
          </cell>
          <cell r="D4920">
            <v>23.48</v>
          </cell>
        </row>
        <row r="4921">
          <cell r="A4921">
            <v>38054</v>
          </cell>
          <cell r="B4921" t="str">
            <v xml:space="preserve">TUBO DRENO, CORRUGADO, ESPIRALADO, FLEXIVEL, PERFURADO, EM POLIETILENO DE ALTA DENSIDADE (PEAD), DN *200* MM, (8") PARA DRENAGEM - EM BARRA (NORMA DNIT 093/2006 - EM)                                                                                                                                                                                                                                                                                                                                    </v>
          </cell>
          <cell r="C4921" t="str">
            <v xml:space="preserve">M     </v>
          </cell>
          <cell r="D4921">
            <v>40.369999999999997</v>
          </cell>
        </row>
        <row r="4922">
          <cell r="A4922">
            <v>38052</v>
          </cell>
          <cell r="B4922" t="str">
            <v xml:space="preserve">TUBO DRENO, CORRUGADO, ESPIRALADO, FLEXIVEL, PERFURADO, EM POLIETILENO DE ALTA DENSIDADE (PEAD), DN 100 MM, (4") PARA DRENAGEM - EM ROLO (NORMA DNIT 093/2006 - E.M)                                                                                                                                                                                                                                                                                                                                      </v>
          </cell>
          <cell r="C4922" t="str">
            <v xml:space="preserve">M     </v>
          </cell>
          <cell r="D4922">
            <v>11.37</v>
          </cell>
        </row>
        <row r="4923">
          <cell r="A4923">
            <v>38051</v>
          </cell>
          <cell r="B4923" t="str">
            <v xml:space="preserve">TUBO DRENO, CORRUGADO, ESPIRALADO, FLEXIVEL, PERFURADO, EM POLIETILENO DE ALTA DENSIDADE (PEAD), DN 65 MM, (2 1/2") PARA DRENAGEM - EM ROLO (NORMA DNIT 093/2006 - EM)                                                                                                                                                                                                                                                                                                                                    </v>
          </cell>
          <cell r="C4923" t="str">
            <v xml:space="preserve">M     </v>
          </cell>
          <cell r="D4923">
            <v>7.09</v>
          </cell>
        </row>
        <row r="4924">
          <cell r="A4924">
            <v>38787</v>
          </cell>
          <cell r="B4924" t="str">
            <v xml:space="preserve">TUBO MONOCAMADA PEX, DN 16 MM                                                                                                                                                                                                                                                                                                                                                                                                                                                                             </v>
          </cell>
          <cell r="C4924" t="str">
            <v xml:space="preserve">M     </v>
          </cell>
          <cell r="D4924">
            <v>6.09</v>
          </cell>
        </row>
        <row r="4925">
          <cell r="A4925">
            <v>38825</v>
          </cell>
          <cell r="B4925" t="str">
            <v xml:space="preserve">TUBO MONOCAMADA PEX, DN 20 MM                                                                                                                                                                                                                                                                                                                                                                                                                                                                             </v>
          </cell>
          <cell r="C4925" t="str">
            <v xml:space="preserve">M     </v>
          </cell>
          <cell r="D4925">
            <v>7.98</v>
          </cell>
        </row>
        <row r="4926">
          <cell r="A4926">
            <v>38826</v>
          </cell>
          <cell r="B4926" t="str">
            <v xml:space="preserve">TUBO MONOCAMADA PEX, DN 25 MM                                                                                                                                                                                                                                                                                                                                                                                                                                                                             </v>
          </cell>
          <cell r="C4926" t="str">
            <v xml:space="preserve">M     </v>
          </cell>
          <cell r="D4926">
            <v>11.82</v>
          </cell>
        </row>
        <row r="4927">
          <cell r="A4927">
            <v>38827</v>
          </cell>
          <cell r="B4927" t="str">
            <v xml:space="preserve">TUBO MONOCAMADA PEX, DN 32 MM                                                                                                                                                                                                                                                                                                                                                                                                                                                                             </v>
          </cell>
          <cell r="C4927" t="str">
            <v xml:space="preserve">M     </v>
          </cell>
          <cell r="D4927">
            <v>18.989999999999998</v>
          </cell>
        </row>
        <row r="4928">
          <cell r="A4928">
            <v>38830</v>
          </cell>
          <cell r="B4928" t="str">
            <v xml:space="preserve">TUBO MULTICAMADA PEX, DN *26* MM, PARA INSTALACOES A GAS (AMARELO)                                                                                                                                                                                                                                                                                                                                                                                                                                        </v>
          </cell>
          <cell r="C4928" t="str">
            <v xml:space="preserve">M     </v>
          </cell>
          <cell r="D4928">
            <v>26.6</v>
          </cell>
        </row>
        <row r="4929">
          <cell r="A4929">
            <v>38828</v>
          </cell>
          <cell r="B4929" t="str">
            <v xml:space="preserve">TUBO MULTICAMADA PEX, DN 16 MM, PARA INSTALACOES A GAS (AMARELO)                                                                                                                                                                                                                                                                                                                                                                                                                                          </v>
          </cell>
          <cell r="C4929" t="str">
            <v xml:space="preserve">M     </v>
          </cell>
          <cell r="D4929">
            <v>11.73</v>
          </cell>
        </row>
        <row r="4930">
          <cell r="A4930">
            <v>38829</v>
          </cell>
          <cell r="B4930" t="str">
            <v xml:space="preserve">TUBO MULTICAMADA PEX, DN 20 MM, PARA INSTALACOES A GAS (AMARELO)                                                                                                                                                                                                                                                                                                                                                                                                                                          </v>
          </cell>
          <cell r="C4930" t="str">
            <v xml:space="preserve">M     </v>
          </cell>
          <cell r="D4930">
            <v>19.21</v>
          </cell>
        </row>
        <row r="4931">
          <cell r="A4931">
            <v>38831</v>
          </cell>
          <cell r="B4931" t="str">
            <v xml:space="preserve">TUBO MULTICAMADA PEX, DN 32 MM, PARA INSTALACOES A GAS (AMARELO)                                                                                                                                                                                                                                                                                                                                                                                                                                          </v>
          </cell>
          <cell r="C4931" t="str">
            <v xml:space="preserve">M     </v>
          </cell>
          <cell r="D4931">
            <v>37.1</v>
          </cell>
        </row>
        <row r="4932">
          <cell r="A4932">
            <v>36274</v>
          </cell>
          <cell r="B4932" t="str">
            <v xml:space="preserve">TUBO PPR PN 20, DN 20 MM, PARA AGUA QUENTE PREDIAL                                                                                                                                                                                                                                                                                                                                                                                                                                                        </v>
          </cell>
          <cell r="C4932" t="str">
            <v xml:space="preserve">M     </v>
          </cell>
          <cell r="D4932">
            <v>9.56</v>
          </cell>
        </row>
        <row r="4933">
          <cell r="A4933">
            <v>36278</v>
          </cell>
          <cell r="B4933" t="str">
            <v xml:space="preserve">TUBO PPR PN 20, DN 25 MM, PARA AGUA QUENTE PREDIAL                                                                                                                                                                                                                                                                                                                                                                                                                                                        </v>
          </cell>
          <cell r="C4933" t="str">
            <v xml:space="preserve">M     </v>
          </cell>
          <cell r="D4933">
            <v>12.97</v>
          </cell>
        </row>
        <row r="4934">
          <cell r="A4934">
            <v>38977</v>
          </cell>
          <cell r="B4934" t="str">
            <v xml:space="preserve">TUBO PPR, CLASSE PN 12, DN 110 MM                                                                                                                                                                                                                                                                                                                                                                                                                                                                         </v>
          </cell>
          <cell r="C4934" t="str">
            <v xml:space="preserve">M     </v>
          </cell>
          <cell r="D4934">
            <v>197.35</v>
          </cell>
        </row>
        <row r="4935">
          <cell r="A4935">
            <v>38971</v>
          </cell>
          <cell r="B4935" t="str">
            <v xml:space="preserve">TUBO PPR, CLASSE PN 12, DN 32 MM                                                                                                                                                                                                                                                                                                                                                                                                                                                                          </v>
          </cell>
          <cell r="C4935" t="str">
            <v xml:space="preserve">M     </v>
          </cell>
          <cell r="D4935">
            <v>16.260000000000002</v>
          </cell>
        </row>
        <row r="4936">
          <cell r="A4936">
            <v>38972</v>
          </cell>
          <cell r="B4936" t="str">
            <v xml:space="preserve">TUBO PPR, CLASSE PN 12, DN 40 MM                                                                                                                                                                                                                                                                                                                                                                                                                                                                          </v>
          </cell>
          <cell r="C4936" t="str">
            <v xml:space="preserve">M     </v>
          </cell>
          <cell r="D4936">
            <v>24.76</v>
          </cell>
        </row>
        <row r="4937">
          <cell r="A4937">
            <v>38973</v>
          </cell>
          <cell r="B4937" t="str">
            <v xml:space="preserve">TUBO PPR, CLASSE PN 12, DN 50 MM                                                                                                                                                                                                                                                                                                                                                                                                                                                                          </v>
          </cell>
          <cell r="C4937" t="str">
            <v xml:space="preserve">M     </v>
          </cell>
          <cell r="D4937">
            <v>32.75</v>
          </cell>
        </row>
        <row r="4938">
          <cell r="A4938">
            <v>38974</v>
          </cell>
          <cell r="B4938" t="str">
            <v xml:space="preserve">TUBO PPR, CLASSE PN 12, DN 63 MM                                                                                                                                                                                                                                                                                                                                                                                                                                                                          </v>
          </cell>
          <cell r="C4938" t="str">
            <v xml:space="preserve">M     </v>
          </cell>
          <cell r="D4938">
            <v>47.77</v>
          </cell>
        </row>
        <row r="4939">
          <cell r="A4939">
            <v>38975</v>
          </cell>
          <cell r="B4939" t="str">
            <v xml:space="preserve">TUBO PPR, CLASSE PN 12, DN 75 MM                                                                                                                                                                                                                                                                                                                                                                                                                                                                          </v>
          </cell>
          <cell r="C4939" t="str">
            <v xml:space="preserve">M     </v>
          </cell>
          <cell r="D4939">
            <v>79.599999999999994</v>
          </cell>
        </row>
        <row r="4940">
          <cell r="A4940">
            <v>38976</v>
          </cell>
          <cell r="B4940" t="str">
            <v xml:space="preserve">TUBO PPR, CLASSE PN 12, DN 90 MM                                                                                                                                                                                                                                                                                                                                                                                                                                                                          </v>
          </cell>
          <cell r="C4940" t="str">
            <v xml:space="preserve">M     </v>
          </cell>
          <cell r="D4940">
            <v>111.64</v>
          </cell>
        </row>
        <row r="4941">
          <cell r="A4941">
            <v>38986</v>
          </cell>
          <cell r="B4941" t="str">
            <v xml:space="preserve">TUBO PPR, CLASSE PN 25, DN 110 MM, PARA AGUA QUENTE E FRIA PREDIAL                                                                                                                                                                                                                                                                                                                                                                                                                                        </v>
          </cell>
          <cell r="C4941" t="str">
            <v xml:space="preserve">M     </v>
          </cell>
          <cell r="D4941">
            <v>224.67</v>
          </cell>
        </row>
        <row r="4942">
          <cell r="A4942">
            <v>38978</v>
          </cell>
          <cell r="B4942" t="str">
            <v xml:space="preserve">TUBO PPR, CLASSE PN 25, DN 20 MM, PARA AGUA QUENTE E FRIA PREDIAL                                                                                                                                                                                                                                                                                                                                                                                                                                         </v>
          </cell>
          <cell r="C4942" t="str">
            <v xml:space="preserve">M     </v>
          </cell>
          <cell r="D4942">
            <v>9.56</v>
          </cell>
        </row>
        <row r="4943">
          <cell r="A4943">
            <v>38979</v>
          </cell>
          <cell r="B4943" t="str">
            <v xml:space="preserve">TUBO PPR, CLASSE PN 25, DN 25 MM, PARA AGUA QUENTE E FRIA PREDIAL                                                                                                                                                                                                                                                                                                                                                                                                                                         </v>
          </cell>
          <cell r="C4943" t="str">
            <v xml:space="preserve">M     </v>
          </cell>
          <cell r="D4943">
            <v>12.97</v>
          </cell>
        </row>
        <row r="4944">
          <cell r="A4944">
            <v>38980</v>
          </cell>
          <cell r="B4944" t="str">
            <v xml:space="preserve">TUBO PPR, CLASSE PN 25, DN 32 MM, PARA AGUA QUENTE E FRIA PREDIAL                                                                                                                                                                                                                                                                                                                                                                                                                                         </v>
          </cell>
          <cell r="C4944" t="str">
            <v xml:space="preserve">M     </v>
          </cell>
          <cell r="D4944">
            <v>21.68</v>
          </cell>
        </row>
        <row r="4945">
          <cell r="A4945">
            <v>38981</v>
          </cell>
          <cell r="B4945" t="str">
            <v xml:space="preserve">TUBO PPR, CLASSE PN 25, DN 40 MM, PARA AGUA QUENTE E FRIA PREDIAL                                                                                                                                                                                                                                                                                                                                                                                                                                         </v>
          </cell>
          <cell r="C4945" t="str">
            <v xml:space="preserve">M     </v>
          </cell>
          <cell r="D4945">
            <v>30.02</v>
          </cell>
        </row>
        <row r="4946">
          <cell r="A4946">
            <v>38982</v>
          </cell>
          <cell r="B4946" t="str">
            <v xml:space="preserve">TUBO PPR, CLASSE PN 25, DN 50 MM, PARA AGUA QUENTE E FRIA PREDIAL                                                                                                                                                                                                                                                                                                                                                                                                                                         </v>
          </cell>
          <cell r="C4946" t="str">
            <v xml:space="preserve">M     </v>
          </cell>
          <cell r="D4946">
            <v>43.69</v>
          </cell>
        </row>
        <row r="4947">
          <cell r="A4947">
            <v>38983</v>
          </cell>
          <cell r="B4947" t="str">
            <v xml:space="preserve">TUBO PPR, CLASSE PN 25, DN 63 MM, PARA AGUA QUENTE E FRIA PREDIAL                                                                                                                                                                                                                                                                                                                                                                                                                                         </v>
          </cell>
          <cell r="C4947" t="str">
            <v xml:space="preserve">M     </v>
          </cell>
          <cell r="D4947">
            <v>57.92</v>
          </cell>
        </row>
        <row r="4948">
          <cell r="A4948">
            <v>38984</v>
          </cell>
          <cell r="B4948" t="str">
            <v xml:space="preserve">TUBO PPR, CLASSE PN 25, DN 75 MM, PARA AGUA QUENTE E FRIA PREDIAL                                                                                                                                                                                                                                                                                                                                                                                                                                         </v>
          </cell>
          <cell r="C4948" t="str">
            <v xml:space="preserve">M     </v>
          </cell>
          <cell r="D4948">
            <v>111.71</v>
          </cell>
        </row>
        <row r="4949">
          <cell r="A4949">
            <v>38985</v>
          </cell>
          <cell r="B4949" t="str">
            <v xml:space="preserve">TUBO PPR, CLASSE PN 25, DN 90 MM, PARA AGUA QUENTE E FRIA PREDIAL                                                                                                                                                                                                                                                                                                                                                                                                                                         </v>
          </cell>
          <cell r="C4949" t="str">
            <v xml:space="preserve">M     </v>
          </cell>
          <cell r="D4949">
            <v>165.38</v>
          </cell>
        </row>
        <row r="4950">
          <cell r="A4950">
            <v>9836</v>
          </cell>
          <cell r="B4950" t="str">
            <v xml:space="preserve">TUBO PVC  SERIE NORMAL, DN 100 MM, PARA ESGOTO  PREDIAL (NBR 5688)                                                                                                                                                                                                                                                                                                                                                                                                                                        </v>
          </cell>
          <cell r="C4950" t="str">
            <v xml:space="preserve">M     </v>
          </cell>
          <cell r="D4950">
            <v>21.65</v>
          </cell>
        </row>
        <row r="4951">
          <cell r="A4951">
            <v>20065</v>
          </cell>
          <cell r="B4951" t="str">
            <v xml:space="preserve">TUBO PVC  SERIE NORMAL, DN 150 MM, PARA ESGOTO  PREDIAL (NBR 5688)                                                                                                                                                                                                                                                                                                                                                                                                                                        </v>
          </cell>
          <cell r="C4951" t="str">
            <v xml:space="preserve">M     </v>
          </cell>
          <cell r="D4951">
            <v>55.39</v>
          </cell>
        </row>
        <row r="4952">
          <cell r="A4952">
            <v>9835</v>
          </cell>
          <cell r="B4952" t="str">
            <v xml:space="preserve">TUBO PVC  SERIE NORMAL, DN 40 MM, PARA ESGOTO  PREDIAL (NBR 5688)                                                                                                                                                                                                                                                                                                                                                                                                                                         </v>
          </cell>
          <cell r="C4952" t="str">
            <v xml:space="preserve">M     </v>
          </cell>
          <cell r="D4952">
            <v>7.81</v>
          </cell>
        </row>
        <row r="4953">
          <cell r="A4953">
            <v>38032</v>
          </cell>
          <cell r="B4953" t="str">
            <v xml:space="preserve">TUBO PVC CORRUGADO, PAREDE DUPLA, JE, DN 150 MM, REDE COLETORA ESGOTO                                                                                                                                                                                                                                                                                                                                                                                                                                     </v>
          </cell>
          <cell r="C4953" t="str">
            <v xml:space="preserve">M     </v>
          </cell>
          <cell r="D4953">
            <v>70.69</v>
          </cell>
        </row>
        <row r="4954">
          <cell r="A4954">
            <v>38033</v>
          </cell>
          <cell r="B4954" t="str">
            <v xml:space="preserve">TUBO PVC CORRUGADO, PAREDE DUPLA, JE, DN 200 MM, REDE COLETORA ESGOTO                                                                                                                                                                                                                                                                                                                                                                                                                                     </v>
          </cell>
          <cell r="C4954" t="str">
            <v xml:space="preserve">M     </v>
          </cell>
          <cell r="D4954">
            <v>115.68</v>
          </cell>
        </row>
        <row r="4955">
          <cell r="A4955">
            <v>38034</v>
          </cell>
          <cell r="B4955" t="str">
            <v xml:space="preserve">TUBO PVC CORRUGADO, PAREDE DUPLA, JE, DN 250 MM, REDE COLETORA ESGOTO                                                                                                                                                                                                                                                                                                                                                                                                                                     </v>
          </cell>
          <cell r="C4955" t="str">
            <v xml:space="preserve">M     </v>
          </cell>
          <cell r="D4955">
            <v>191.36</v>
          </cell>
        </row>
        <row r="4956">
          <cell r="A4956">
            <v>38035</v>
          </cell>
          <cell r="B4956" t="str">
            <v xml:space="preserve">TUBO PVC CORRUGADO, PAREDE DUPLA, JE, DN 300 MM, REDE COLETORA ESGOTO                                                                                                                                                                                                                                                                                                                                                                                                                                     </v>
          </cell>
          <cell r="C4956" t="str">
            <v xml:space="preserve">M     </v>
          </cell>
          <cell r="D4956">
            <v>266.66000000000003</v>
          </cell>
        </row>
        <row r="4957">
          <cell r="A4957">
            <v>38036</v>
          </cell>
          <cell r="B4957" t="str">
            <v xml:space="preserve">TUBO PVC CORRUGADO, PAREDE DUPLA, JE, DN 350 MM, REDE COLETORA ESGOTO                                                                                                                                                                                                                                                                                                                                                                                                                                     </v>
          </cell>
          <cell r="C4957" t="str">
            <v xml:space="preserve">M     </v>
          </cell>
          <cell r="D4957">
            <v>376.27</v>
          </cell>
        </row>
        <row r="4958">
          <cell r="A4958">
            <v>38037</v>
          </cell>
          <cell r="B4958" t="str">
            <v xml:space="preserve">TUBO PVC CORRUGADO, PAREDE DUPLA, JE, DN 400 MM, REDE COLETORA ESGOTO                                                                                                                                                                                                                                                                                                                                                                                                                                     </v>
          </cell>
          <cell r="C4958" t="str">
            <v xml:space="preserve">M     </v>
          </cell>
          <cell r="D4958">
            <v>436.29</v>
          </cell>
        </row>
        <row r="4959">
          <cell r="A4959">
            <v>9850</v>
          </cell>
          <cell r="B4959" t="str">
            <v xml:space="preserve">TUBO PVC DE REVESTIMENTO GEOMECANICO NERVURADO REFORCADO, DN = 150 MM, COMPRIMENTO = 2 M                                                                                                                                                                                                                                                                                                                                                                                                                  </v>
          </cell>
          <cell r="C4959" t="str">
            <v xml:space="preserve">M     </v>
          </cell>
          <cell r="D4959">
            <v>187.5</v>
          </cell>
        </row>
        <row r="4960">
          <cell r="A4960">
            <v>9853</v>
          </cell>
          <cell r="B4960" t="str">
            <v xml:space="preserve">TUBO PVC DE REVESTIMENTO GEOMECANICO NERVURADO REFORCADO, DN = 200 MM, COMPRIMENTO = 2 M                                                                                                                                                                                                                                                                                                                                                                                                                  </v>
          </cell>
          <cell r="C4960" t="str">
            <v xml:space="preserve">M     </v>
          </cell>
          <cell r="D4960">
            <v>333.43</v>
          </cell>
        </row>
        <row r="4961">
          <cell r="A4961">
            <v>9854</v>
          </cell>
          <cell r="B4961" t="str">
            <v xml:space="preserve">TUBO PVC DE REVESTIMENTO GEOMECANICO NERVURADO STANDARD, DN = 154 MM, COMPRIMENTO = 2 M                                                                                                                                                                                                                                                                                                                                                                                                                   </v>
          </cell>
          <cell r="C4961" t="str">
            <v xml:space="preserve">M     </v>
          </cell>
          <cell r="D4961">
            <v>146.09</v>
          </cell>
        </row>
        <row r="4962">
          <cell r="A4962">
            <v>9851</v>
          </cell>
          <cell r="B4962" t="str">
            <v xml:space="preserve">TUBO PVC DE REVESTIMENTO GEOMECANICO NERVURADO STANDARD, DN = 206 MM, COMPRIMENTO = 2 M                                                                                                                                                                                                                                                                                                                                                                                                                   </v>
          </cell>
          <cell r="C4962" t="str">
            <v xml:space="preserve">M     </v>
          </cell>
          <cell r="D4962">
            <v>253.33</v>
          </cell>
        </row>
        <row r="4963">
          <cell r="A4963">
            <v>9855</v>
          </cell>
          <cell r="B4963" t="str">
            <v xml:space="preserve">TUBO PVC DE REVESTIMENTO GEOMECANICO NERVURADO STANDARD, DN = 250 MM, COMPRIMENTO = 2 M                                                                                                                                                                                                                                                                                                                                                                                                                   </v>
          </cell>
          <cell r="C4963" t="str">
            <v xml:space="preserve">M     </v>
          </cell>
          <cell r="D4963">
            <v>423.72</v>
          </cell>
        </row>
        <row r="4964">
          <cell r="A4964">
            <v>9825</v>
          </cell>
          <cell r="B4964" t="str">
            <v xml:space="preserve">TUBO PVC DEFOFO, JEI, 1 MPA, DN 100 MM, PARA REDE DE AGUA (NBR 7665)                                                                                                                                                                                                                                                                                                                                                                                                                                      </v>
          </cell>
          <cell r="C4964" t="str">
            <v xml:space="preserve">M     </v>
          </cell>
          <cell r="D4964">
            <v>57.29</v>
          </cell>
        </row>
        <row r="4965">
          <cell r="A4965">
            <v>9828</v>
          </cell>
          <cell r="B4965" t="str">
            <v xml:space="preserve">TUBO PVC DEFOFO, JEI, 1 MPA, DN 150 MM, PARA REDE DE  AGUA (NBR 7665)                                                                                                                                                                                                                                                                                                                                                                                                                                     </v>
          </cell>
          <cell r="C4965" t="str">
            <v xml:space="preserve">M     </v>
          </cell>
          <cell r="D4965">
            <v>154.16</v>
          </cell>
        </row>
        <row r="4966">
          <cell r="A4966">
            <v>9829</v>
          </cell>
          <cell r="B4966" t="str">
            <v xml:space="preserve">TUBO PVC DEFOFO, JEI, 1 MPA, DN 200 MM, PARA REDE DE AGUA (NBR 7665)                                                                                                                                                                                                                                                                                                                                                                                                                                      </v>
          </cell>
          <cell r="C4966" t="str">
            <v xml:space="preserve">M     </v>
          </cell>
          <cell r="D4966">
            <v>261.27</v>
          </cell>
        </row>
        <row r="4967">
          <cell r="A4967">
            <v>9826</v>
          </cell>
          <cell r="B4967" t="str">
            <v xml:space="preserve">TUBO PVC DEFOFO, JEI, 1 MPA, DN 250 MM, PARA REDE DE AGUA (NBR 7665)                                                                                                                                                                                                                                                                                                                                                                                                                                      </v>
          </cell>
          <cell r="C4967" t="str">
            <v xml:space="preserve">M     </v>
          </cell>
          <cell r="D4967">
            <v>397.74</v>
          </cell>
        </row>
        <row r="4968">
          <cell r="A4968">
            <v>9827</v>
          </cell>
          <cell r="B4968" t="str">
            <v xml:space="preserve">TUBO PVC DEFOFO, JEI, 1 MPA, DN 300 MM, PARA REDE DE AGUA (NBR 7665)                                                                                                                                                                                                                                                                                                                                                                                                                                      </v>
          </cell>
          <cell r="C4968" t="str">
            <v xml:space="preserve">M     </v>
          </cell>
          <cell r="D4968">
            <v>564.79</v>
          </cell>
        </row>
        <row r="4969">
          <cell r="A4969">
            <v>36374</v>
          </cell>
          <cell r="B4969" t="str">
            <v xml:space="preserve">TUBO PVC PBA JEI, CLASSE 12, DN 100 MM, PARA REDE DE AGUA (NBR 5647)                                                                                                                                                                                                                                                                                                                                                                                                                                      </v>
          </cell>
          <cell r="C4969" t="str">
            <v xml:space="preserve">M     </v>
          </cell>
          <cell r="D4969">
            <v>68.66</v>
          </cell>
        </row>
        <row r="4970">
          <cell r="A4970">
            <v>36084</v>
          </cell>
          <cell r="B4970" t="str">
            <v xml:space="preserve">TUBO PVC PBA JEI, CLASSE 12, DN 50 MM, PARA REDE DE AGUA (NBR 5647)                                                                                                                                                                                                                                                                                                                                                                                                                                       </v>
          </cell>
          <cell r="C4970" t="str">
            <v xml:space="preserve">M     </v>
          </cell>
          <cell r="D4970">
            <v>20.34</v>
          </cell>
        </row>
        <row r="4971">
          <cell r="A4971">
            <v>36373</v>
          </cell>
          <cell r="B4971" t="str">
            <v xml:space="preserve">TUBO PVC PBA JEI, CLASSE 12, DN 75 MM, PARA REDE DE AGUA (NBR 5647)                                                                                                                                                                                                                                                                                                                                                                                                                                       </v>
          </cell>
          <cell r="C4971" t="str">
            <v xml:space="preserve">M     </v>
          </cell>
          <cell r="D4971">
            <v>42.24</v>
          </cell>
        </row>
        <row r="4972">
          <cell r="A4972">
            <v>36377</v>
          </cell>
          <cell r="B4972" t="str">
            <v xml:space="preserve">TUBO PVC PBA JEI, CLASSE 15, DN 100 MM, PARA REDE DE AGUA (NBR 5647)                                                                                                                                                                                                                                                                                                                                                                                                                                      </v>
          </cell>
          <cell r="C4972" t="str">
            <v xml:space="preserve">M     </v>
          </cell>
          <cell r="D4972">
            <v>82.36</v>
          </cell>
        </row>
        <row r="4973">
          <cell r="A4973">
            <v>36375</v>
          </cell>
          <cell r="B4973" t="str">
            <v xml:space="preserve">TUBO PVC PBA JEI, CLASSE 15, DN 50 MM, PARA REDE DE AGUA (NBR 5647)                                                                                                                                                                                                                                                                                                                                                                                                                                       </v>
          </cell>
          <cell r="C4973" t="str">
            <v xml:space="preserve">M     </v>
          </cell>
          <cell r="D4973">
            <v>25.1</v>
          </cell>
        </row>
        <row r="4974">
          <cell r="A4974">
            <v>36376</v>
          </cell>
          <cell r="B4974" t="str">
            <v xml:space="preserve">TUBO PVC PBA JEI, CLASSE 15, DN 75 MM, PARA REDE DE AGUA (NBR 5647)                                                                                                                                                                                                                                                                                                                                                                                                                                       </v>
          </cell>
          <cell r="C4974" t="str">
            <v xml:space="preserve">M     </v>
          </cell>
          <cell r="D4974">
            <v>49.29</v>
          </cell>
        </row>
        <row r="4975">
          <cell r="A4975">
            <v>36380</v>
          </cell>
          <cell r="B4975" t="str">
            <v xml:space="preserve">TUBO PVC PBA JEI, CLASSE 20, DN 100 MM, PARA REDE DE AGUA (NBR 5647)                                                                                                                                                                                                                                                                                                                                                                                                                                      </v>
          </cell>
          <cell r="C4975" t="str">
            <v xml:space="preserve">M     </v>
          </cell>
          <cell r="D4975">
            <v>102.98</v>
          </cell>
        </row>
        <row r="4976">
          <cell r="A4976">
            <v>36378</v>
          </cell>
          <cell r="B4976" t="str">
            <v xml:space="preserve">TUBO PVC PBA JEI, CLASSE 20, DN 50 MM, PARA REDE DE AGUA (NBR 5647)                                                                                                                                                                                                                                                                                                                                                                                                                                       </v>
          </cell>
          <cell r="C4976" t="str">
            <v xml:space="preserve">M     </v>
          </cell>
          <cell r="D4976">
            <v>30.86</v>
          </cell>
        </row>
        <row r="4977">
          <cell r="A4977">
            <v>36379</v>
          </cell>
          <cell r="B4977" t="str">
            <v xml:space="preserve">TUBO PVC PBA JEI, CLASSE 20, DN 75 MM, PARA REDE DE AGUA (NBR 5647)                                                                                                                                                                                                                                                                                                                                                                                                                                       </v>
          </cell>
          <cell r="C4977" t="str">
            <v xml:space="preserve">M     </v>
          </cell>
          <cell r="D4977">
            <v>62.2</v>
          </cell>
        </row>
        <row r="4978">
          <cell r="A4978">
            <v>9859</v>
          </cell>
          <cell r="B4978" t="str">
            <v xml:space="preserve">TUBO PVC ROSCAVEL, 3/4",  AGUA FRIA PREDIAL                                                                                                                                                                                                                                                                                                                                                                                                                                                               </v>
          </cell>
          <cell r="C4978" t="str">
            <v xml:space="preserve">M     </v>
          </cell>
          <cell r="D4978">
            <v>13.26</v>
          </cell>
        </row>
        <row r="4979">
          <cell r="A4979">
            <v>9838</v>
          </cell>
          <cell r="B4979" t="str">
            <v xml:space="preserve">TUBO PVC SERIE NORMAL, DN 50 MM, PARA ESGOTO PREDIAL (NBR 5688)                                                                                                                                                                                                                                                                                                                                                                                                                                           </v>
          </cell>
          <cell r="C4979" t="str">
            <v xml:space="preserve">M     </v>
          </cell>
          <cell r="D4979">
            <v>13.29</v>
          </cell>
        </row>
        <row r="4980">
          <cell r="A4980">
            <v>9837</v>
          </cell>
          <cell r="B4980" t="str">
            <v xml:space="preserve">TUBO PVC SERIE NORMAL, DN 75 MM, PARA ESGOTO PREDIAL (NBR 5688)                                                                                                                                                                                                                                                                                                                                                                                                                                           </v>
          </cell>
          <cell r="C4980" t="str">
            <v xml:space="preserve">M     </v>
          </cell>
          <cell r="D4980">
            <v>19.190000000000001</v>
          </cell>
        </row>
        <row r="4981">
          <cell r="A4981">
            <v>9833</v>
          </cell>
          <cell r="B4981" t="str">
            <v xml:space="preserve">TUBO PVC, FLEXIVEL, CORRUGADO, PERFURADO, DN 110 MM, PARA DRENAGEM, SISTEMA IRRIGACAO                                                                                                                                                                                                                                                                                                                                                                                                                     </v>
          </cell>
          <cell r="C4981" t="str">
            <v xml:space="preserve">M     </v>
          </cell>
          <cell r="D4981">
            <v>13.19</v>
          </cell>
        </row>
        <row r="4982">
          <cell r="A4982">
            <v>9830</v>
          </cell>
          <cell r="B4982" t="str">
            <v xml:space="preserve">TUBO PVC, FLEXIVEL, CORRUGADO, PERFURADO, DN 65 MM, PARA DRENAGEM, SISTEMA IRRIGACAO                                                                                                                                                                                                                                                                                                                                                                                                                      </v>
          </cell>
          <cell r="C4982" t="str">
            <v xml:space="preserve">M     </v>
          </cell>
          <cell r="D4982">
            <v>7.06</v>
          </cell>
        </row>
        <row r="4983">
          <cell r="A4983">
            <v>9834</v>
          </cell>
          <cell r="B4983" t="str">
            <v xml:space="preserve">TUBO PVC, RIGIDO, CORRUGADO, PERFURADO, DN 150 MM, PARA DRENAGEM, SISTEMA IRRIGACAO                                                                                                                                                                                                                                                                                                                                                                                                                       </v>
          </cell>
          <cell r="C4983" t="str">
            <v xml:space="preserve">M     </v>
          </cell>
          <cell r="D4983">
            <v>36.72</v>
          </cell>
        </row>
        <row r="4984">
          <cell r="A4984">
            <v>9863</v>
          </cell>
          <cell r="B4984" t="str">
            <v xml:space="preserve">TUBO PVC, ROSCAVEL,  2 1/2", AGUA FRIA PREDIAL                                                                                                                                                                                                                                                                                                                                                                                                                                                            </v>
          </cell>
          <cell r="C4984" t="str">
            <v xml:space="preserve">M     </v>
          </cell>
          <cell r="D4984">
            <v>95.72</v>
          </cell>
        </row>
        <row r="4985">
          <cell r="A4985">
            <v>9860</v>
          </cell>
          <cell r="B4985" t="str">
            <v xml:space="preserve">TUBO PVC, ROSCAVEL,  2", PARA AGUA FRIA PREDIAL                                                                                                                                                                                                                                                                                                                                                                                                                                                           </v>
          </cell>
          <cell r="C4985" t="str">
            <v xml:space="preserve">M     </v>
          </cell>
          <cell r="D4985">
            <v>61.45</v>
          </cell>
        </row>
        <row r="4986">
          <cell r="A4986">
            <v>9862</v>
          </cell>
          <cell r="B4986" t="str">
            <v xml:space="preserve">TUBO PVC, ROSCAVEL, 1 1/2",  AGUA FRIA PREDIAL                                                                                                                                                                                                                                                                                                                                                                                                                                                            </v>
          </cell>
          <cell r="C4986" t="str">
            <v xml:space="preserve">M     </v>
          </cell>
          <cell r="D4986">
            <v>43.36</v>
          </cell>
        </row>
        <row r="4987">
          <cell r="A4987">
            <v>9861</v>
          </cell>
          <cell r="B4987" t="str">
            <v xml:space="preserve">TUBO PVC, ROSCAVEL, 1 1/4", AGUA FRIA PREDIAL                                                                                                                                                                                                                                                                                                                                                                                                                                                             </v>
          </cell>
          <cell r="C4987" t="str">
            <v xml:space="preserve">M     </v>
          </cell>
          <cell r="D4987">
            <v>34.85</v>
          </cell>
        </row>
        <row r="4988">
          <cell r="A4988">
            <v>9856</v>
          </cell>
          <cell r="B4988" t="str">
            <v xml:space="preserve">TUBO PVC, ROSCAVEL, 1/2", AGUA FRIA PREDIAL                                                                                                                                                                                                                                                                                                                                                                                                                                                               </v>
          </cell>
          <cell r="C4988" t="str">
            <v xml:space="preserve">M     </v>
          </cell>
          <cell r="D4988">
            <v>9.3699999999999992</v>
          </cell>
        </row>
        <row r="4989">
          <cell r="A4989">
            <v>9866</v>
          </cell>
          <cell r="B4989" t="str">
            <v xml:space="preserve">TUBO PVC, ROSCAVEL, 1", AGUA FRIA PREDIAL                                                                                                                                                                                                                                                                                                                                                                                                                                                                 </v>
          </cell>
          <cell r="C4989" t="str">
            <v xml:space="preserve">M     </v>
          </cell>
          <cell r="D4989">
            <v>25.74</v>
          </cell>
        </row>
        <row r="4990">
          <cell r="A4990">
            <v>9857</v>
          </cell>
          <cell r="B4990" t="str">
            <v xml:space="preserve">TUBO PVC, ROSCAVEL, 3", AGUA FRIA PREDIAL                                                                                                                                                                                                                                                                                                                                                                                                                                                                 </v>
          </cell>
          <cell r="C4990" t="str">
            <v xml:space="preserve">M     </v>
          </cell>
          <cell r="D4990">
            <v>123.8</v>
          </cell>
        </row>
        <row r="4991">
          <cell r="A4991">
            <v>9864</v>
          </cell>
          <cell r="B4991" t="str">
            <v xml:space="preserve">TUBO PVC, ROSCAVEL, 4",  AGUA FRIA PREDIAL                                                                                                                                                                                                                                                                                                                                                                                                                                                                </v>
          </cell>
          <cell r="C4991" t="str">
            <v xml:space="preserve">M     </v>
          </cell>
          <cell r="D4991">
            <v>149.46</v>
          </cell>
        </row>
        <row r="4992">
          <cell r="A4992">
            <v>9865</v>
          </cell>
          <cell r="B4992" t="str">
            <v xml:space="preserve">TUBO PVC, ROSCAVEL, 5",  AGUA FRIA PREDIAL                                                                                                                                                                                                                                                                                                                                                                                                                                                                </v>
          </cell>
          <cell r="C4992" t="str">
            <v xml:space="preserve">M     </v>
          </cell>
          <cell r="D4992">
            <v>214.94</v>
          </cell>
        </row>
        <row r="4993">
          <cell r="A4993">
            <v>9858</v>
          </cell>
          <cell r="B4993" t="str">
            <v xml:space="preserve">TUBO PVC, ROSCAVEL, 6",  AGUA FRIA PREDIAL                                                                                                                                                                                                                                                                                                                                                                                                                                                                </v>
          </cell>
          <cell r="C4993" t="str">
            <v xml:space="preserve">M     </v>
          </cell>
          <cell r="D4993">
            <v>225.34</v>
          </cell>
        </row>
        <row r="4994">
          <cell r="A4994">
            <v>9841</v>
          </cell>
          <cell r="B4994" t="str">
            <v xml:space="preserve">TUBO PVC, SERIE R, DN 100 MM, PARA ESGOTO OU AGUAS PLUVIAIS PREDIAIS (NBR 5688)                                                                                                                                                                                                                                                                                                                                                                                                                           </v>
          </cell>
          <cell r="C4994" t="str">
            <v xml:space="preserve">M     </v>
          </cell>
          <cell r="D4994">
            <v>53.43</v>
          </cell>
        </row>
        <row r="4995">
          <cell r="A4995">
            <v>9840</v>
          </cell>
          <cell r="B4995" t="str">
            <v xml:space="preserve">TUBO PVC, SERIE R, DN 150 MM, PARA ESGOTO OU AGUAS PLUVIAIS PREDIAIS (NBR 5688)                                                                                                                                                                                                                                                                                                                                                                                                                           </v>
          </cell>
          <cell r="C4995" t="str">
            <v xml:space="preserve">M     </v>
          </cell>
          <cell r="D4995">
            <v>108.6</v>
          </cell>
        </row>
        <row r="4996">
          <cell r="A4996">
            <v>20067</v>
          </cell>
          <cell r="B4996" t="str">
            <v xml:space="preserve">TUBO PVC, SERIE R, DN 40 MM, PARA ESGOTO OU AGUAS PLUVIAIS PREDIAIS (NBR 5688)                                                                                                                                                                                                                                                                                                                                                                                                                            </v>
          </cell>
          <cell r="C4996" t="str">
            <v xml:space="preserve">M     </v>
          </cell>
          <cell r="D4996">
            <v>18.66</v>
          </cell>
        </row>
        <row r="4997">
          <cell r="A4997">
            <v>20068</v>
          </cell>
          <cell r="B4997" t="str">
            <v xml:space="preserve">TUBO PVC, SERIE R, DN 50 MM, PARA ESGOTO OU AGUAS PLUVIAIS PREDIAIS (NBR 5688)                                                                                                                                                                                                                                                                                                                                                                                                                            </v>
          </cell>
          <cell r="C4997" t="str">
            <v xml:space="preserve">M     </v>
          </cell>
          <cell r="D4997">
            <v>23.27</v>
          </cell>
        </row>
        <row r="4998">
          <cell r="A4998">
            <v>9839</v>
          </cell>
          <cell r="B4998" t="str">
            <v xml:space="preserve">TUBO PVC, SERIE R, DN 75 MM, PARA ESGOTO OU AGUAS PLUVIAIS PREDIAIS (NBR 5688)                                                                                                                                                                                                                                                                                                                                                                                                                            </v>
          </cell>
          <cell r="C4998" t="str">
            <v xml:space="preserve">M     </v>
          </cell>
          <cell r="D4998">
            <v>30.5</v>
          </cell>
        </row>
        <row r="4999">
          <cell r="A4999">
            <v>9870</v>
          </cell>
          <cell r="B4999" t="str">
            <v xml:space="preserve">TUBO PVC, SOLDAVEL, DN 100 MM, AGUA FRIA (NBR-5648)                                                                                                                                                                                                                                                                                                                                                                                                                                                       </v>
          </cell>
          <cell r="C4999" t="str">
            <v xml:space="preserve">M     </v>
          </cell>
          <cell r="D4999">
            <v>104.38</v>
          </cell>
        </row>
        <row r="5000">
          <cell r="A5000">
            <v>9867</v>
          </cell>
          <cell r="B5000" t="str">
            <v xml:space="preserve">TUBO PVC, SOLDAVEL, DN 20 MM, AGUA FRIA (NBR-5648)                                                                                                                                                                                                                                                                                                                                                                                                                                                        </v>
          </cell>
          <cell r="C5000" t="str">
            <v xml:space="preserve">M     </v>
          </cell>
          <cell r="D5000">
            <v>3.84</v>
          </cell>
        </row>
        <row r="5001">
          <cell r="A5001">
            <v>9868</v>
          </cell>
          <cell r="B5001" t="str">
            <v xml:space="preserve">TUBO PVC, SOLDAVEL, DN 25 MM, AGUA FRIA (NBR-5648)                                                                                                                                                                                                                                                                                                                                                                                                                                                        </v>
          </cell>
          <cell r="C5001" t="str">
            <v xml:space="preserve">M     </v>
          </cell>
          <cell r="D5001">
            <v>4.92</v>
          </cell>
        </row>
        <row r="5002">
          <cell r="A5002">
            <v>9869</v>
          </cell>
          <cell r="B5002" t="str">
            <v xml:space="preserve">TUBO PVC, SOLDAVEL, DN 32 MM, AGUA FRIA (NBR-5648)                                                                                                                                                                                                                                                                                                                                                                                                                                                        </v>
          </cell>
          <cell r="C5002" t="str">
            <v xml:space="preserve">M     </v>
          </cell>
          <cell r="D5002">
            <v>11.05</v>
          </cell>
        </row>
        <row r="5003">
          <cell r="A5003">
            <v>9874</v>
          </cell>
          <cell r="B5003" t="str">
            <v xml:space="preserve">TUBO PVC, SOLDAVEL, DN 40 MM, AGUA FRIA (NBR-5648)                                                                                                                                                                                                                                                                                                                                                                                                                                                        </v>
          </cell>
          <cell r="C5003" t="str">
            <v xml:space="preserve">M     </v>
          </cell>
          <cell r="D5003">
            <v>16.079999999999998</v>
          </cell>
        </row>
        <row r="5004">
          <cell r="A5004">
            <v>9875</v>
          </cell>
          <cell r="B5004" t="str">
            <v xml:space="preserve">TUBO PVC, SOLDAVEL, DN 50 MM, PARA AGUA FRIA (NBR-5648)                                                                                                                                                                                                                                                                                                                                                                                                                                                   </v>
          </cell>
          <cell r="C5004" t="str">
            <v xml:space="preserve">M     </v>
          </cell>
          <cell r="D5004">
            <v>18.420000000000002</v>
          </cell>
        </row>
        <row r="5005">
          <cell r="A5005">
            <v>9873</v>
          </cell>
          <cell r="B5005" t="str">
            <v xml:space="preserve">TUBO PVC, SOLDAVEL, DN 60 MM, AGUA FRIA (NBR-5648)                                                                                                                                                                                                                                                                                                                                                                                                                                                        </v>
          </cell>
          <cell r="C5005" t="str">
            <v xml:space="preserve">M     </v>
          </cell>
          <cell r="D5005">
            <v>31.08</v>
          </cell>
        </row>
        <row r="5006">
          <cell r="A5006">
            <v>9871</v>
          </cell>
          <cell r="B5006" t="str">
            <v xml:space="preserve">TUBO PVC, SOLDAVEL, DN 75 MM, AGUA FRIA (NBR-5648)                                                                                                                                                                                                                                                                                                                                                                                                                                                        </v>
          </cell>
          <cell r="C5006" t="str">
            <v xml:space="preserve">M     </v>
          </cell>
          <cell r="D5006">
            <v>52.07</v>
          </cell>
        </row>
        <row r="5007">
          <cell r="A5007">
            <v>9872</v>
          </cell>
          <cell r="B5007" t="str">
            <v xml:space="preserve">TUBO PVC, SOLDAVEL, DN 85 MM, AGUA FRIA (NBR-5648)                                                                                                                                                                                                                                                                                                                                                                                                                                                        </v>
          </cell>
          <cell r="C5007" t="str">
            <v xml:space="preserve">M     </v>
          </cell>
          <cell r="D5007">
            <v>65.06</v>
          </cell>
        </row>
        <row r="5008">
          <cell r="A5008">
            <v>7667</v>
          </cell>
          <cell r="B5008" t="str">
            <v xml:space="preserve">TUBO 26" EM CHAPA PRETA, E= 3/16", 147 KG/6 M                                                                                                                                                                                                                                                                                                                                                                                                                                                             </v>
          </cell>
          <cell r="C5008" t="str">
            <v xml:space="preserve">M     </v>
          </cell>
          <cell r="D5008">
            <v>2878.53</v>
          </cell>
        </row>
        <row r="5009">
          <cell r="A5009">
            <v>7660</v>
          </cell>
          <cell r="B5009" t="str">
            <v xml:space="preserve">TUBO 30" EM CHAPA PRETA, E= 1/4", 175 KG/6 M                                                                                                                                                                                                                                                                                                                                                                                                                                                              </v>
          </cell>
          <cell r="C5009" t="str">
            <v xml:space="preserve">M     </v>
          </cell>
          <cell r="D5009">
            <v>3669.44</v>
          </cell>
        </row>
        <row r="5010">
          <cell r="A5010">
            <v>7676</v>
          </cell>
          <cell r="B5010" t="str">
            <v xml:space="preserve">TUBO 30" EM CHAPA PRETA, E= 3/8", 177 KG/6 M                                                                                                                                                                                                                                                                                                                                                                                                                                                              </v>
          </cell>
          <cell r="C5010" t="str">
            <v xml:space="preserve">M     </v>
          </cell>
          <cell r="D5010">
            <v>3711.38</v>
          </cell>
        </row>
        <row r="5011">
          <cell r="A5011">
            <v>12426</v>
          </cell>
          <cell r="B5011" t="str">
            <v xml:space="preserve">UNIAO COM ASSENTO CONICO DE BRONZE, DIAMETRO 1/2"                                                                                                                                                                                                                                                                                                                                                                                                                                                         </v>
          </cell>
          <cell r="C5011" t="str">
            <v xml:space="preserve">UN    </v>
          </cell>
          <cell r="D5011">
            <v>32.99</v>
          </cell>
        </row>
        <row r="5012">
          <cell r="A5012">
            <v>12425</v>
          </cell>
          <cell r="B5012" t="str">
            <v xml:space="preserve">UNIAO COM ASSENTO CONICO DE BRONZE, DIAMETRO 1"                                                                                                                                                                                                                                                                                                                                                                                                                                                           </v>
          </cell>
          <cell r="C5012" t="str">
            <v xml:space="preserve">UN    </v>
          </cell>
          <cell r="D5012">
            <v>45.33</v>
          </cell>
        </row>
        <row r="5013">
          <cell r="A5013">
            <v>12427</v>
          </cell>
          <cell r="B5013" t="str">
            <v xml:space="preserve">UNIAO COM ASSENTO CONICO DE BRONZE, DIAMETRO 2 1/2"                                                                                                                                                                                                                                                                                                                                                                                                                                                       </v>
          </cell>
          <cell r="C5013" t="str">
            <v xml:space="preserve">UN    </v>
          </cell>
          <cell r="D5013">
            <v>188.17</v>
          </cell>
        </row>
        <row r="5014">
          <cell r="A5014">
            <v>12428</v>
          </cell>
          <cell r="B5014" t="str">
            <v xml:space="preserve">UNIAO COM ASSENTO CONICO DE BRONZE, DIAMETRO 2'                                                                                                                                                                                                                                                                                                                                                                                                                                                           </v>
          </cell>
          <cell r="C5014" t="str">
            <v xml:space="preserve">UN    </v>
          </cell>
          <cell r="D5014">
            <v>120.78</v>
          </cell>
        </row>
        <row r="5015">
          <cell r="A5015">
            <v>12430</v>
          </cell>
          <cell r="B5015" t="str">
            <v xml:space="preserve">UNIAO COM ASSENTO CONICO DE BRONZE, DIAMETRO 3/4"                                                                                                                                                                                                                                                                                                                                                                                                                                                         </v>
          </cell>
          <cell r="C5015" t="str">
            <v xml:space="preserve">UN    </v>
          </cell>
          <cell r="D5015">
            <v>40.450000000000003</v>
          </cell>
        </row>
        <row r="5016">
          <cell r="A5016">
            <v>12429</v>
          </cell>
          <cell r="B5016" t="str">
            <v xml:space="preserve">UNIAO COM ASSENTO CONICO DE BRONZE, DIAMETRO 3"                                                                                                                                                                                                                                                                                                                                                                                                                                                           </v>
          </cell>
          <cell r="C5016" t="str">
            <v xml:space="preserve">UN    </v>
          </cell>
          <cell r="D5016">
            <v>304.27</v>
          </cell>
        </row>
        <row r="5017">
          <cell r="A5017">
            <v>12431</v>
          </cell>
          <cell r="B5017" t="str">
            <v xml:space="preserve">UNIAO COM ASSENTO CONICO DE BRONZE, DIAMETRO 4"                                                                                                                                                                                                                                                                                                                                                                                                                                                           </v>
          </cell>
          <cell r="C5017" t="str">
            <v xml:space="preserve">UN    </v>
          </cell>
          <cell r="D5017">
            <v>517.82000000000005</v>
          </cell>
        </row>
        <row r="5018">
          <cell r="A5018">
            <v>12432</v>
          </cell>
          <cell r="B5018" t="str">
            <v xml:space="preserve">UNIAO COM ASSENTO CONICO DE FERRO LONGO (MACHO-FEMEA), DIAMETRO 1 1/2"                                                                                                                                                                                                                                                                                                                                                                                                                                    </v>
          </cell>
          <cell r="C5018" t="str">
            <v xml:space="preserve">UN    </v>
          </cell>
          <cell r="D5018">
            <v>106.5</v>
          </cell>
        </row>
        <row r="5019">
          <cell r="A5019">
            <v>12434</v>
          </cell>
          <cell r="B5019" t="str">
            <v xml:space="preserve">UNIAO COM ASSENTO CONICO DE FERRO LONGO (MACHO-FEMEA), DIAMETRO 1/2"                                                                                                                                                                                                                                                                                                                                                                                                                                      </v>
          </cell>
          <cell r="C5019" t="str">
            <v xml:space="preserve">UN    </v>
          </cell>
          <cell r="D5019">
            <v>34.700000000000003</v>
          </cell>
        </row>
        <row r="5020">
          <cell r="A5020">
            <v>12433</v>
          </cell>
          <cell r="B5020" t="str">
            <v xml:space="preserve">UNIAO COM ASSENTO CONICO DE FERRO LONGO (MACHO-FEMEA), DIAMETRO 1"                                                                                                                                                                                                                                                                                                                                                                                                                                        </v>
          </cell>
          <cell r="C5020" t="str">
            <v xml:space="preserve">UN    </v>
          </cell>
          <cell r="D5020">
            <v>67.8</v>
          </cell>
        </row>
        <row r="5021">
          <cell r="A5021">
            <v>12435</v>
          </cell>
          <cell r="B5021" t="str">
            <v xml:space="preserve">UNIAO COM ASSENTO CONICO DE FERRO LONGO (MACHO-FEMEA), DIAMETRO 2 1/2"                                                                                                                                                                                                                                                                                                                                                                                                                                    </v>
          </cell>
          <cell r="C5021" t="str">
            <v xml:space="preserve">UN    </v>
          </cell>
          <cell r="D5021">
            <v>209.82</v>
          </cell>
        </row>
        <row r="5022">
          <cell r="A5022">
            <v>12437</v>
          </cell>
          <cell r="B5022" t="str">
            <v xml:space="preserve">UNIAO COM ASSENTO CONICO DE FERRO LONGO (MACHO-FEMEA), DIAMETRO 2"                                                                                                                                                                                                                                                                                                                                                                                                                                        </v>
          </cell>
          <cell r="C5022" t="str">
            <v xml:space="preserve">UN    </v>
          </cell>
          <cell r="D5022">
            <v>169.45</v>
          </cell>
        </row>
        <row r="5023">
          <cell r="A5023">
            <v>12439</v>
          </cell>
          <cell r="B5023" t="str">
            <v xml:space="preserve">UNIAO COM ASSENTO CONICO DE FERRO LONGO (MACHO-FEMEA), DIAMETRO 3/4"                                                                                                                                                                                                                                                                                                                                                                                                                                      </v>
          </cell>
          <cell r="C5023" t="str">
            <v xml:space="preserve">UN    </v>
          </cell>
          <cell r="D5023">
            <v>54.38</v>
          </cell>
        </row>
        <row r="5024">
          <cell r="A5024">
            <v>12438</v>
          </cell>
          <cell r="B5024" t="str">
            <v xml:space="preserve">UNIAO COM ASSENTO CONICO DE FERRO LONGO (MACHO-FEMEA), DIAMETRO 3'                                                                                                                                                                                                                                                                                                                                                                                                                                        </v>
          </cell>
          <cell r="C5024" t="str">
            <v xml:space="preserve">UN    </v>
          </cell>
          <cell r="D5024">
            <v>306.66000000000003</v>
          </cell>
        </row>
        <row r="5025">
          <cell r="A5025">
            <v>12436</v>
          </cell>
          <cell r="B5025" t="str">
            <v xml:space="preserve">UNIAO COM ASSENTO CONICO DE FERRO LONGO (MACHO-FEMEA), DIAMETRO 4"                                                                                                                                                                                                                                                                                                                                                                                                                                        </v>
          </cell>
          <cell r="C5025" t="str">
            <v xml:space="preserve">UN    </v>
          </cell>
          <cell r="D5025">
            <v>387.38</v>
          </cell>
        </row>
        <row r="5026">
          <cell r="A5026">
            <v>36357</v>
          </cell>
          <cell r="B5026" t="str">
            <v xml:space="preserve">UNIAO COM FLANGE PPR, DN 40 MM, PARA AGUA QUENTE PREDIAL                                                                                                                                                                                                                                                                                                                                                                                                                                                  </v>
          </cell>
          <cell r="C5026" t="str">
            <v xml:space="preserve">UN    </v>
          </cell>
          <cell r="D5026">
            <v>170.07</v>
          </cell>
        </row>
        <row r="5027">
          <cell r="A5027">
            <v>12424</v>
          </cell>
          <cell r="B5027" t="str">
            <v xml:space="preserve">UNIAO DE FERRO GALVANIZADO, COM ASSENTO CONICO DE BRONZE, DE 1 1/2"                                                                                                                                                                                                                                                                                                                                                                                                                                       </v>
          </cell>
          <cell r="C5027" t="str">
            <v xml:space="preserve">UN    </v>
          </cell>
          <cell r="D5027">
            <v>69.8</v>
          </cell>
        </row>
        <row r="5028">
          <cell r="A5028">
            <v>12440</v>
          </cell>
          <cell r="B5028" t="str">
            <v xml:space="preserve">UNIAO DE FERRO GALVANIZADO, COM ASSENTO CONICO DE BRONZE, DE 1 1/4"                                                                                                                                                                                                                                                                                                                                                                                                                                       </v>
          </cell>
          <cell r="C5028" t="str">
            <v xml:space="preserve">UN    </v>
          </cell>
          <cell r="D5028">
            <v>67.47</v>
          </cell>
        </row>
        <row r="5029">
          <cell r="A5029">
            <v>9884</v>
          </cell>
          <cell r="B5029" t="str">
            <v xml:space="preserve">UNIAO DE FERRO GALVANIZADO, COM ROSCA BSP, COM ASSENTO PLANO, DE 1 1/2"                                                                                                                                                                                                                                                                                                                                                                                                                                   </v>
          </cell>
          <cell r="C5029" t="str">
            <v xml:space="preserve">UN    </v>
          </cell>
          <cell r="D5029">
            <v>50.33</v>
          </cell>
        </row>
        <row r="5030">
          <cell r="A5030">
            <v>9888</v>
          </cell>
          <cell r="B5030" t="str">
            <v xml:space="preserve">UNIAO DE FERRO GALVANIZADO, COM ROSCA BSP, COM ASSENTO PLANO, DE 1 1/4"                                                                                                                                                                                                                                                                                                                                                                                                                                   </v>
          </cell>
          <cell r="C5030" t="str">
            <v xml:space="preserve">UN    </v>
          </cell>
          <cell r="D5030">
            <v>40.43</v>
          </cell>
        </row>
        <row r="5031">
          <cell r="A5031">
            <v>9883</v>
          </cell>
          <cell r="B5031" t="str">
            <v xml:space="preserve">UNIAO DE FERRO GALVANIZADO, COM ROSCA BSP, COM ASSENTO PLANO, DE 1/2"                                                                                                                                                                                                                                                                                                                                                                                                                                     </v>
          </cell>
          <cell r="C5031" t="str">
            <v xml:space="preserve">UN    </v>
          </cell>
          <cell r="D5031">
            <v>17.64</v>
          </cell>
        </row>
        <row r="5032">
          <cell r="A5032">
            <v>9886</v>
          </cell>
          <cell r="B5032" t="str">
            <v xml:space="preserve">UNIAO DE FERRO GALVANIZADO, COM ROSCA BSP, COM ASSENTO PLANO, DE 1"                                                                                                                                                                                                                                                                                                                                                                                                                                       </v>
          </cell>
          <cell r="C5032" t="str">
            <v xml:space="preserve">UN    </v>
          </cell>
          <cell r="D5032">
            <v>24.17</v>
          </cell>
        </row>
        <row r="5033">
          <cell r="A5033">
            <v>9889</v>
          </cell>
          <cell r="B5033" t="str">
            <v xml:space="preserve">UNIAO DE FERRO GALVANIZADO, COM ROSCA BSP, COM ASSENTO PLANO, DE 2 1/2"                                                                                                                                                                                                                                                                                                                                                                                                                                   </v>
          </cell>
          <cell r="C5033" t="str">
            <v xml:space="preserve">UN    </v>
          </cell>
          <cell r="D5033">
            <v>122.44</v>
          </cell>
        </row>
        <row r="5034">
          <cell r="A5034">
            <v>9887</v>
          </cell>
          <cell r="B5034" t="str">
            <v xml:space="preserve">UNIAO DE FERRO GALVANIZADO, COM ROSCA BSP, COM ASSENTO PLANO, DE 2"                                                                                                                                                                                                                                                                                                                                                                                                                                       </v>
          </cell>
          <cell r="C5034" t="str">
            <v xml:space="preserve">UN    </v>
          </cell>
          <cell r="D5034">
            <v>74</v>
          </cell>
        </row>
        <row r="5035">
          <cell r="A5035">
            <v>9885</v>
          </cell>
          <cell r="B5035" t="str">
            <v xml:space="preserve">UNIAO DE FERRO GALVANIZADO, COM ROSCA BSP, COM ASSENTO PLANO, DE 3/4"                                                                                                                                                                                                                                                                                                                                                                                                                                     </v>
          </cell>
          <cell r="C5035" t="str">
            <v xml:space="preserve">UN    </v>
          </cell>
          <cell r="D5035">
            <v>23.36</v>
          </cell>
        </row>
        <row r="5036">
          <cell r="A5036">
            <v>9890</v>
          </cell>
          <cell r="B5036" t="str">
            <v xml:space="preserve">UNIAO DE FERRO GALVANIZADO, COM ROSCA BSP, COM ASSENTO PLANO, DE 3"                                                                                                                                                                                                                                                                                                                                                                                                                                       </v>
          </cell>
          <cell r="C5036" t="str">
            <v xml:space="preserve">UN    </v>
          </cell>
          <cell r="D5036">
            <v>189.69</v>
          </cell>
        </row>
        <row r="5037">
          <cell r="A5037">
            <v>9891</v>
          </cell>
          <cell r="B5037" t="str">
            <v xml:space="preserve">UNIAO DE FERRO GALVANIZADO, COM ROSCA BSP, COM ASSENTO PLANO, DE 4"                                                                                                                                                                                                                                                                                                                                                                                                                                       </v>
          </cell>
          <cell r="C5037" t="str">
            <v xml:space="preserve">UN    </v>
          </cell>
          <cell r="D5037">
            <v>266.29000000000002</v>
          </cell>
        </row>
        <row r="5038">
          <cell r="A5038">
            <v>39292</v>
          </cell>
          <cell r="B5038" t="str">
            <v xml:space="preserve">UNIAO DE REDUCAO METALICA, PARA CONEXAO COM ANEL DESLIZANTE EM TUBO PEX, DN 20 X 16 MM                                                                                                                                                                                                                                                                                                                                                                                                                    </v>
          </cell>
          <cell r="C5038" t="str">
            <v xml:space="preserve">UN    </v>
          </cell>
          <cell r="D5038">
            <v>8.77</v>
          </cell>
        </row>
        <row r="5039">
          <cell r="A5039">
            <v>39293</v>
          </cell>
          <cell r="B5039" t="str">
            <v xml:space="preserve">UNIAO DE REDUCAO METALICA, PARA CONEXAO COM ANEL DESLIZANTE EM TUBO PEX, DN 25 X 16 MM                                                                                                                                                                                                                                                                                                                                                                                                                    </v>
          </cell>
          <cell r="C5039" t="str">
            <v xml:space="preserve">UN    </v>
          </cell>
          <cell r="D5039">
            <v>14.16</v>
          </cell>
        </row>
        <row r="5040">
          <cell r="A5040">
            <v>39294</v>
          </cell>
          <cell r="B5040" t="str">
            <v xml:space="preserve">UNIAO DE REDUCAO METALICA, PARA CONEXAO COM ANEL DESLIZANTE EM TUBO PEX, DN 25 X 20 MM                                                                                                                                                                                                                                                                                                                                                                                                                    </v>
          </cell>
          <cell r="C5040" t="str">
            <v xml:space="preserve">UN    </v>
          </cell>
          <cell r="D5040">
            <v>14.16</v>
          </cell>
        </row>
        <row r="5041">
          <cell r="A5041">
            <v>39295</v>
          </cell>
          <cell r="B5041" t="str">
            <v xml:space="preserve">UNIAO DE REDUCAO METALICA, PARA CONEXAO COM ANEL DESLIZANTE EM TUBO PEX, DN 32 X 25 MM                                                                                                                                                                                                                                                                                                                                                                                                                    </v>
          </cell>
          <cell r="C5041" t="str">
            <v xml:space="preserve">UN    </v>
          </cell>
          <cell r="D5041">
            <v>24.15</v>
          </cell>
        </row>
        <row r="5042">
          <cell r="A5042">
            <v>36313</v>
          </cell>
          <cell r="B5042" t="str">
            <v xml:space="preserve">UNIAO DUPLA PPR DN 20 MM, PARA AGUA QUENTE PREDIAL                                                                                                                                                                                                                                                                                                                                                                                                                                                        </v>
          </cell>
          <cell r="C5042" t="str">
            <v xml:space="preserve">UN    </v>
          </cell>
          <cell r="D5042">
            <v>40.32</v>
          </cell>
        </row>
        <row r="5043">
          <cell r="A5043">
            <v>36316</v>
          </cell>
          <cell r="B5043" t="str">
            <v xml:space="preserve">UNIAO DUPLA PPR DN 25 MM, PARA AGUA QUENTE PREDIAL                                                                                                                                                                                                                                                                                                                                                                                                                                                        </v>
          </cell>
          <cell r="C5043" t="str">
            <v xml:space="preserve">UN    </v>
          </cell>
          <cell r="D5043">
            <v>48.9</v>
          </cell>
        </row>
        <row r="5044">
          <cell r="A5044">
            <v>64</v>
          </cell>
          <cell r="B5044" t="str">
            <v xml:space="preserve">UNIAO EM POLIPROPILENO (PP), PARA TUBO EM PEAD, 20 MM - LIGACAO PREDIAL DE AGUA                                                                                                                                                                                                                                                                                                                                                                                                                           </v>
          </cell>
          <cell r="C5044" t="str">
            <v xml:space="preserve">UN    </v>
          </cell>
          <cell r="D5044">
            <v>5.99</v>
          </cell>
        </row>
        <row r="5045">
          <cell r="A5045">
            <v>37423</v>
          </cell>
          <cell r="B5045" t="str">
            <v xml:space="preserve">UNIAO EM POLIPROPILENO (PP), PARA TUBO EM PEAD, 32 MM - LIGACAO PREDIAL DE AGUA                                                                                                                                                                                                                                                                                                                                                                                                                           </v>
          </cell>
          <cell r="C5045" t="str">
            <v xml:space="preserve">UN    </v>
          </cell>
          <cell r="D5045">
            <v>14.81</v>
          </cell>
        </row>
        <row r="5046">
          <cell r="A5046">
            <v>39296</v>
          </cell>
          <cell r="B5046" t="str">
            <v xml:space="preserve">UNIAO METALICA, PARA CONEXAO COM ANEL DESLIZANTE EM TUBO PEX, DN 16 MM                                                                                                                                                                                                                                                                                                                                                                                                                                    </v>
          </cell>
          <cell r="C5046" t="str">
            <v xml:space="preserve">UN    </v>
          </cell>
          <cell r="D5046">
            <v>6.78</v>
          </cell>
        </row>
        <row r="5047">
          <cell r="A5047">
            <v>39297</v>
          </cell>
          <cell r="B5047" t="str">
            <v xml:space="preserve">UNIAO METALICA, PARA CONEXAO COM ANEL DESLIZANTE EM TUBO PEX, DN 20 MM                                                                                                                                                                                                                                                                                                                                                                                                                                    </v>
          </cell>
          <cell r="C5047" t="str">
            <v xml:space="preserve">UN    </v>
          </cell>
          <cell r="D5047">
            <v>9.69</v>
          </cell>
        </row>
        <row r="5048">
          <cell r="A5048">
            <v>39298</v>
          </cell>
          <cell r="B5048" t="str">
            <v xml:space="preserve">UNIAO METALICA, PARA CONEXAO COM ANEL DESLIZANTE EM TUBO PEX, DN 25 MM                                                                                                                                                                                                                                                                                                                                                                                                                                    </v>
          </cell>
          <cell r="C5048" t="str">
            <v xml:space="preserve">UN    </v>
          </cell>
          <cell r="D5048">
            <v>17.07</v>
          </cell>
        </row>
        <row r="5049">
          <cell r="A5049">
            <v>39299</v>
          </cell>
          <cell r="B5049" t="str">
            <v xml:space="preserve">UNIAO METALICA, PARA CONEXAO COM ANEL DESLIZANTE EM TUBO PEX, DN 32 MM                                                                                                                                                                                                                                                                                                                                                                                                                                    </v>
          </cell>
          <cell r="C5049" t="str">
            <v xml:space="preserve">UN    </v>
          </cell>
          <cell r="D5049">
            <v>29.06</v>
          </cell>
        </row>
        <row r="5050">
          <cell r="A5050">
            <v>9892</v>
          </cell>
          <cell r="B5050" t="str">
            <v xml:space="preserve">UNIAO PVC, ROSCAVEL 1/2",  AGUA FRIA PREDIAL                                                                                                                                                                                                                                                                                                                                                                                                                                                              </v>
          </cell>
          <cell r="C5050" t="str">
            <v xml:space="preserve">UN    </v>
          </cell>
          <cell r="D5050">
            <v>8.36</v>
          </cell>
        </row>
        <row r="5051">
          <cell r="A5051">
            <v>9893</v>
          </cell>
          <cell r="B5051" t="str">
            <v xml:space="preserve">UNIAO PVC, ROSCAVEL 2",  AGUA FRIA PREDIAL                                                                                                                                                                                                                                                                                                                                                                                                                                                                </v>
          </cell>
          <cell r="C5051" t="str">
            <v xml:space="preserve">UN    </v>
          </cell>
          <cell r="D5051">
            <v>113.53</v>
          </cell>
        </row>
        <row r="5052">
          <cell r="A5052">
            <v>9901</v>
          </cell>
          <cell r="B5052" t="str">
            <v xml:space="preserve">UNIAO PVC, ROSCAVEL, 1 1/2",  AGUA FRIA PREDIAL                                                                                                                                                                                                                                                                                                                                                                                                                                                           </v>
          </cell>
          <cell r="C5052" t="str">
            <v xml:space="preserve">UN    </v>
          </cell>
          <cell r="D5052">
            <v>50.38</v>
          </cell>
        </row>
        <row r="5053">
          <cell r="A5053">
            <v>9896</v>
          </cell>
          <cell r="B5053" t="str">
            <v xml:space="preserve">UNIAO PVC, ROSCAVEL, 1 1/4",  AGUA FRIA PREDIAL                                                                                                                                                                                                                                                                                                                                                                                                                                                           </v>
          </cell>
          <cell r="C5053" t="str">
            <v xml:space="preserve">UN    </v>
          </cell>
          <cell r="D5053">
            <v>45.41</v>
          </cell>
        </row>
        <row r="5054">
          <cell r="A5054">
            <v>9900</v>
          </cell>
          <cell r="B5054" t="str">
            <v xml:space="preserve">UNIAO PVC, ROSCAVEL, 1",  AGUA FRIA PREDIAL                                                                                                                                                                                                                                                                                                                                                                                                                                                               </v>
          </cell>
          <cell r="C5054" t="str">
            <v xml:space="preserve">UN    </v>
          </cell>
          <cell r="D5054">
            <v>27.55</v>
          </cell>
        </row>
        <row r="5055">
          <cell r="A5055">
            <v>9898</v>
          </cell>
          <cell r="B5055" t="str">
            <v xml:space="preserve">UNIAO PVC, ROSCAVEL, 2 1/2",  AGUA FRIA PREDIAL                                                                                                                                                                                                                                                                                                                                                                                                                                                           </v>
          </cell>
          <cell r="C5055" t="str">
            <v xml:space="preserve">UN    </v>
          </cell>
          <cell r="D5055">
            <v>233.45</v>
          </cell>
        </row>
        <row r="5056">
          <cell r="A5056">
            <v>9899</v>
          </cell>
          <cell r="B5056" t="str">
            <v xml:space="preserve">UNIAO PVC, ROSCAVEL, 3/4",  AGUA FRIA PREDIAL                                                                                                                                                                                                                                                                                                                                                                                                                                                             </v>
          </cell>
          <cell r="C5056" t="str">
            <v xml:space="preserve">UN    </v>
          </cell>
          <cell r="D5056">
            <v>15.04</v>
          </cell>
        </row>
        <row r="5057">
          <cell r="A5057">
            <v>9902</v>
          </cell>
          <cell r="B5057" t="str">
            <v xml:space="preserve">UNIAO PVC, ROSCAVEL, 3",  AGUA FRIA PREDIAL                                                                                                                                                                                                                                                                                                                                                                                                                                                               </v>
          </cell>
          <cell r="C5057" t="str">
            <v xml:space="preserve">UN    </v>
          </cell>
          <cell r="D5057">
            <v>295.63</v>
          </cell>
        </row>
        <row r="5058">
          <cell r="A5058">
            <v>9908</v>
          </cell>
          <cell r="B5058" t="str">
            <v xml:space="preserve">UNIAO PVC, SOLDAVEL, 110 MM,  PARA AGUA FRIA PREDIAL                                                                                                                                                                                                                                                                                                                                                                                                                                                      </v>
          </cell>
          <cell r="C5058" t="str">
            <v xml:space="preserve">UN    </v>
          </cell>
          <cell r="D5058">
            <v>589.45000000000005</v>
          </cell>
        </row>
        <row r="5059">
          <cell r="A5059">
            <v>9905</v>
          </cell>
          <cell r="B5059" t="str">
            <v xml:space="preserve">UNIAO PVC, SOLDAVEL, 20 MM,  PARA AGUA FRIA PREDIAL                                                                                                                                                                                                                                                                                                                                                                                                                                                       </v>
          </cell>
          <cell r="C5059" t="str">
            <v xml:space="preserve">UN    </v>
          </cell>
          <cell r="D5059">
            <v>9.85</v>
          </cell>
        </row>
        <row r="5060">
          <cell r="A5060">
            <v>9906</v>
          </cell>
          <cell r="B5060" t="str">
            <v xml:space="preserve">UNIAO PVC, SOLDAVEL, 25 MM,  PARA AGUA FRIA PREDIAL                                                                                                                                                                                                                                                                                                                                                                                                                                                       </v>
          </cell>
          <cell r="C5060" t="str">
            <v xml:space="preserve">UN    </v>
          </cell>
          <cell r="D5060">
            <v>11.8</v>
          </cell>
        </row>
        <row r="5061">
          <cell r="A5061">
            <v>9895</v>
          </cell>
          <cell r="B5061" t="str">
            <v xml:space="preserve">UNIAO PVC, SOLDAVEL, 32 MM,  PARA AGUA FRIA PREDIAL                                                                                                                                                                                                                                                                                                                                                                                                                                                       </v>
          </cell>
          <cell r="C5061" t="str">
            <v xml:space="preserve">UN    </v>
          </cell>
          <cell r="D5061">
            <v>19.36</v>
          </cell>
        </row>
        <row r="5062">
          <cell r="A5062">
            <v>9894</v>
          </cell>
          <cell r="B5062" t="str">
            <v xml:space="preserve">UNIAO PVC, SOLDAVEL, 40 MM,  PARA AGUA FRIA PREDIAL                                                                                                                                                                                                                                                                                                                                                                                                                                                       </v>
          </cell>
          <cell r="C5062" t="str">
            <v xml:space="preserve">UN    </v>
          </cell>
          <cell r="D5062">
            <v>37.72</v>
          </cell>
        </row>
        <row r="5063">
          <cell r="A5063">
            <v>9897</v>
          </cell>
          <cell r="B5063" t="str">
            <v xml:space="preserve">UNIAO PVC, SOLDAVEL, 50 MM,  PARA AGUA FRIA PREDIAL                                                                                                                                                                                                                                                                                                                                                                                                                                                       </v>
          </cell>
          <cell r="C5063" t="str">
            <v xml:space="preserve">UN    </v>
          </cell>
          <cell r="D5063">
            <v>40.840000000000003</v>
          </cell>
        </row>
        <row r="5064">
          <cell r="A5064">
            <v>9910</v>
          </cell>
          <cell r="B5064" t="str">
            <v xml:space="preserve">UNIAO PVC, SOLDAVEL, 60 MM,  PARA AGUA FRIA PREDIAL                                                                                                                                                                                                                                                                                                                                                                                                                                                       </v>
          </cell>
          <cell r="C5064" t="str">
            <v xml:space="preserve">UN    </v>
          </cell>
          <cell r="D5064">
            <v>102.8</v>
          </cell>
        </row>
        <row r="5065">
          <cell r="A5065">
            <v>9909</v>
          </cell>
          <cell r="B5065" t="str">
            <v xml:space="preserve">UNIAO PVC, SOLDAVEL, 75 MM,  PARA AGUA FRIA PREDIAL                                                                                                                                                                                                                                                                                                                                                                                                                                                       </v>
          </cell>
          <cell r="C5065" t="str">
            <v xml:space="preserve">UN    </v>
          </cell>
          <cell r="D5065">
            <v>207.43</v>
          </cell>
        </row>
        <row r="5066">
          <cell r="A5066">
            <v>9907</v>
          </cell>
          <cell r="B5066" t="str">
            <v xml:space="preserve">UNIAO PVC, SOLDAVEL, 85 MM,  PARA AGUA FRIA PREDIAL                                                                                                                                                                                                                                                                                                                                                                                                                                                       </v>
          </cell>
          <cell r="C5066" t="str">
            <v xml:space="preserve">UN    </v>
          </cell>
          <cell r="D5066">
            <v>318.95</v>
          </cell>
        </row>
        <row r="5067">
          <cell r="A5067">
            <v>20973</v>
          </cell>
          <cell r="B5067" t="str">
            <v xml:space="preserve">UNIAO TIPO STORZ, COM EMPATACAO INTERNA TIPO ANEL DE EXPANSAO, ENGATE RAPIDO 1 1/2", PARA MANGUEIRA DE COMBATE A INCENDIO PREDIAL                                                                                                                                                                                                                                                                                                                                                                         </v>
          </cell>
          <cell r="C5067" t="str">
            <v xml:space="preserve">UN    </v>
          </cell>
          <cell r="D5067">
            <v>96.43</v>
          </cell>
        </row>
        <row r="5068">
          <cell r="A5068">
            <v>20974</v>
          </cell>
          <cell r="B5068" t="str">
            <v xml:space="preserve">UNIAO TIPO STORZ, COM EMPATACAO INTERNA TIPO ANEL DE EXPANSAO, ENGATE RAPIDO 2 1/2", PARA MANGUEIRA DE COMBATE A INCENDIO PREDIAL                                                                                                                                                                                                                                                                                                                                                                         </v>
          </cell>
          <cell r="C5068" t="str">
            <v xml:space="preserve">UN    </v>
          </cell>
          <cell r="D5068">
            <v>137.96</v>
          </cell>
        </row>
        <row r="5069">
          <cell r="A5069">
            <v>37989</v>
          </cell>
          <cell r="B5069" t="str">
            <v xml:space="preserve">UNIAO, CPVC, SOLDAVEL, 15 MM, PARA AGUA QUENTE PREDIAL                                                                                                                                                                                                                                                                                                                                                                                                                                                    </v>
          </cell>
          <cell r="C5069" t="str">
            <v xml:space="preserve">UN    </v>
          </cell>
          <cell r="D5069">
            <v>12.14</v>
          </cell>
        </row>
        <row r="5070">
          <cell r="A5070">
            <v>37990</v>
          </cell>
          <cell r="B5070" t="str">
            <v xml:space="preserve">UNIAO, CPVC, SOLDAVEL, 22 MM, PARA AGUA QUENTE PREDIAL                                                                                                                                                                                                                                                                                                                                                                                                                                                    </v>
          </cell>
          <cell r="C5070" t="str">
            <v xml:space="preserve">UN    </v>
          </cell>
          <cell r="D5070">
            <v>14.11</v>
          </cell>
        </row>
        <row r="5071">
          <cell r="A5071">
            <v>37991</v>
          </cell>
          <cell r="B5071" t="str">
            <v xml:space="preserve">UNIAO, CPVC, SOLDAVEL, 28 MM, PARA AGUA QUENTE PREDIAL                                                                                                                                                                                                                                                                                                                                                                                                                                                    </v>
          </cell>
          <cell r="C5071" t="str">
            <v xml:space="preserve">UN    </v>
          </cell>
          <cell r="D5071">
            <v>22.33</v>
          </cell>
        </row>
        <row r="5072">
          <cell r="A5072">
            <v>37992</v>
          </cell>
          <cell r="B5072" t="str">
            <v xml:space="preserve">UNIAO, CPVC, SOLDAVEL, 35 MM, PARA AGUA QUENTE PREDIAL                                                                                                                                                                                                                                                                                                                                                                                                                                                    </v>
          </cell>
          <cell r="C5072" t="str">
            <v xml:space="preserve">UN    </v>
          </cell>
          <cell r="D5072">
            <v>34.1</v>
          </cell>
        </row>
        <row r="5073">
          <cell r="A5073">
            <v>37993</v>
          </cell>
          <cell r="B5073" t="str">
            <v xml:space="preserve">UNIAO, CPVC, SOLDAVEL, 42 MM, PARA AGUA QUENTE PREDIAL                                                                                                                                                                                                                                                                                                                                                                                                                                                    </v>
          </cell>
          <cell r="C5073" t="str">
            <v xml:space="preserve">UN    </v>
          </cell>
          <cell r="D5073">
            <v>50.61</v>
          </cell>
        </row>
        <row r="5074">
          <cell r="A5074">
            <v>37994</v>
          </cell>
          <cell r="B5074" t="str">
            <v xml:space="preserve">UNIAO, CPVC, SOLDAVEL, 54 MM, PARA AGUA QUENTE PREDIAL                                                                                                                                                                                                                                                                                                                                                                                                                                                    </v>
          </cell>
          <cell r="C5074" t="str">
            <v xml:space="preserve">UN    </v>
          </cell>
          <cell r="D5074">
            <v>121.62</v>
          </cell>
        </row>
        <row r="5075">
          <cell r="A5075">
            <v>37995</v>
          </cell>
          <cell r="B5075" t="str">
            <v xml:space="preserve">UNIAO, CPVC, SOLDAVEL, 73 MM, PARA AGUA QUENTE PREDIAL                                                                                                                                                                                                                                                                                                                                                                                                                                                    </v>
          </cell>
          <cell r="C5075" t="str">
            <v xml:space="preserve">UN    </v>
          </cell>
          <cell r="D5075">
            <v>176.51</v>
          </cell>
        </row>
        <row r="5076">
          <cell r="A5076">
            <v>37996</v>
          </cell>
          <cell r="B5076" t="str">
            <v xml:space="preserve">UNIAO, CPVC, SOLDAVEL, 89 MM, PARA AGUA QUENTE PREDIAL                                                                                                                                                                                                                                                                                                                                                                                                                                                    </v>
          </cell>
          <cell r="C5076" t="str">
            <v xml:space="preserve">UN    </v>
          </cell>
          <cell r="D5076">
            <v>260.26</v>
          </cell>
        </row>
        <row r="5077">
          <cell r="A5077">
            <v>13883</v>
          </cell>
          <cell r="B5077" t="str">
            <v xml:space="preserve">USINA DE ASFALTO A FRIO, CAPACIDADE DE 30 A 40 T/H, ELETRICA, POTENCIA DE 30 CV                                                                                                                                                                                                                                                                                                                                                                                                                           </v>
          </cell>
          <cell r="C5077" t="str">
            <v xml:space="preserve">UN    </v>
          </cell>
          <cell r="D5077">
            <v>140440.38</v>
          </cell>
        </row>
        <row r="5078">
          <cell r="A5078">
            <v>38604</v>
          </cell>
          <cell r="B5078" t="str">
            <v xml:space="preserve">USINA DE ASFALTO A FRIO, CAPACIDADE DE 40 A 60 T/H, ELETRICA, POTENCIA DE 30 CV                                                                                                                                                                                                                                                                                                                                                                                                                           </v>
          </cell>
          <cell r="C5078" t="str">
            <v xml:space="preserve">UN    </v>
          </cell>
          <cell r="D5078">
            <v>174916.63</v>
          </cell>
        </row>
        <row r="5079">
          <cell r="A5079">
            <v>10601</v>
          </cell>
          <cell r="B5079" t="str">
            <v xml:space="preserve">USINA DE ASFALTO A QUENTE, FIXA, TIPO CONTRA FLUXO, CAPACIDADE DE 100 A 140 T/H, POTENCIA DE 280 KW, COM MISTURADOR EXTERNO ROTATIVO                                                                                                                                                                                                                                                                                                                                                                      </v>
          </cell>
          <cell r="C5079" t="str">
            <v xml:space="preserve">UN    </v>
          </cell>
          <cell r="D5079">
            <v>3402477.42</v>
          </cell>
        </row>
        <row r="5080">
          <cell r="A5080">
            <v>44469</v>
          </cell>
          <cell r="B5080" t="str">
            <v xml:space="preserve">USINA DE ASFALTO, GRAVIMETRICA, CAPACIDADE DE 150 T/H, POTENCIA DE 400  KW                                                                                                                                                                                                                                                                                                                                                                                                                                </v>
          </cell>
          <cell r="C5080" t="str">
            <v xml:space="preserve">UN    </v>
          </cell>
          <cell r="D5080">
            <v>8958602.9700000007</v>
          </cell>
        </row>
        <row r="5081">
          <cell r="A5081">
            <v>13894</v>
          </cell>
          <cell r="B5081" t="str">
            <v xml:space="preserve">USINA DE CONCRETO FIXA, CAPACIDADE NOMINAL DE 40 M3/H, SEM SILO                                                                                                                                                                                                                                                                                                                                                                                                                                           </v>
          </cell>
          <cell r="C5081" t="str">
            <v xml:space="preserve">UN    </v>
          </cell>
          <cell r="D5081">
            <v>392649.25</v>
          </cell>
        </row>
        <row r="5082">
          <cell r="A5082">
            <v>13895</v>
          </cell>
          <cell r="B5082" t="str">
            <v xml:space="preserve">USINA DE CONCRETO FIXA, CAPACIDADE NOMINAL DE 60 M3/H, SEM SILO                                                                                                                                                                                                                                                                                                                                                                                                                                           </v>
          </cell>
          <cell r="C5082" t="str">
            <v xml:space="preserve">UN    </v>
          </cell>
          <cell r="D5082">
            <v>527982.35</v>
          </cell>
        </row>
        <row r="5083">
          <cell r="A5083">
            <v>13892</v>
          </cell>
          <cell r="B5083" t="str">
            <v xml:space="preserve">USINA DE CONCRETO FIXA, CAPACIDADE NOMINAL DE 80 M3/H, SEM SILO                                                                                                                                                                                                                                                                                                                                                                                                                                           </v>
          </cell>
          <cell r="C5083" t="str">
            <v xml:space="preserve">UN    </v>
          </cell>
          <cell r="D5083">
            <v>647029.46</v>
          </cell>
        </row>
        <row r="5084">
          <cell r="A5084">
            <v>9914</v>
          </cell>
          <cell r="B5084" t="str">
            <v xml:space="preserve">USINA DE CONCRETO FIXA, CAPACIDADE NOMINAL DE 90 A 120 M3/H, SEM SILO                                                                                                                                                                                                                                                                                                                                                                                                                                     </v>
          </cell>
          <cell r="C5084" t="str">
            <v xml:space="preserve">UN    </v>
          </cell>
          <cell r="D5084">
            <v>700000</v>
          </cell>
        </row>
        <row r="5085">
          <cell r="A5085">
            <v>36485</v>
          </cell>
          <cell r="B5085" t="str">
            <v xml:space="preserve">USINA DE LAMA ASFALTICA, PROD 30 A 50 T/H, SILO DE AGREGADO 7 M3, RESERVATORIOS PARA EMULSAO E AGUA DE 2,3 M3 CADA, MISTURADOR TIPO PUGG-MILL A SER MONTADO SOBRE CAMINHAO                                                                                                                                                                                                                                                                                                                                </v>
          </cell>
          <cell r="C5085" t="str">
            <v xml:space="preserve">UN    </v>
          </cell>
          <cell r="D5085">
            <v>719825.43</v>
          </cell>
        </row>
        <row r="5086">
          <cell r="A5086">
            <v>9912</v>
          </cell>
          <cell r="B5086" t="str">
            <v xml:space="preserve">USINA DE MISTURAS ASFALTICAS A QUENTE, MOVEL, TIPO CONTRA FLUXO, CAPACIDADE DE 40 A 80 T/H                                                                                                                                                                                                                                                                                                                                                                                                                </v>
          </cell>
          <cell r="C5086" t="str">
            <v xml:space="preserve">UN    </v>
          </cell>
          <cell r="D5086">
            <v>2770000</v>
          </cell>
        </row>
        <row r="5087">
          <cell r="A5087">
            <v>9921</v>
          </cell>
          <cell r="B5087" t="str">
            <v xml:space="preserve">USINA MISTURADORA DE SOLOS,  DOSADORES TRIPLOS, CALHA VIBRATORIA CAPACIDADE DE 200 A 500 T/H, POTENCIA DE 75 KW                                                                                                                                                                                                                                                                                                                                                                                           </v>
          </cell>
          <cell r="C5087" t="str">
            <v xml:space="preserve">UN    </v>
          </cell>
          <cell r="D5087">
            <v>1428897.02</v>
          </cell>
        </row>
        <row r="5088">
          <cell r="A5088">
            <v>21112</v>
          </cell>
          <cell r="B5088" t="str">
            <v xml:space="preserve">VALVULA DE DESCARGA EM METAL CROMADO PARA MICTORIO COM ACIONAMENTO POR PRESSAO E FECHAMENTO AUTOMATICO                                                                                                                                                                                                                                                                                                                                                                                                    </v>
          </cell>
          <cell r="C5088" t="str">
            <v xml:space="preserve">UN    </v>
          </cell>
          <cell r="D5088">
            <v>132.09</v>
          </cell>
        </row>
        <row r="5089">
          <cell r="A5089">
            <v>10228</v>
          </cell>
          <cell r="B5089" t="str">
            <v xml:space="preserve">VALVULA DE DESCARGA METALICA, BASE 1 1/2 " E ACABAMENTO METALICO CROMADO                                                                                                                                                                                                                                                                                                                                                                                                                                  </v>
          </cell>
          <cell r="C5089" t="str">
            <v xml:space="preserve">UN    </v>
          </cell>
          <cell r="D5089">
            <v>153.44999999999999</v>
          </cell>
        </row>
        <row r="5090">
          <cell r="A5090">
            <v>11781</v>
          </cell>
          <cell r="B5090" t="str">
            <v xml:space="preserve">VALVULA DE DESCARGA METALICA, BASE 1 1/4 " E ACABAMENTO METALICO CROMADO                                                                                                                                                                                                                                                                                                                                                                                                                                  </v>
          </cell>
          <cell r="C5090" t="str">
            <v xml:space="preserve">UN    </v>
          </cell>
          <cell r="D5090">
            <v>124.31</v>
          </cell>
        </row>
        <row r="5091">
          <cell r="A5091">
            <v>37588</v>
          </cell>
          <cell r="B5091" t="str">
            <v xml:space="preserve">VALVULA DE ESCOAMENTO PARA TANQUE, EM METAL CROMADO, 1.1/2 ", SEM LADRAO, COM TAMPAO PLASTICO                                                                                                                                                                                                                                                                                                                                                                                                             </v>
          </cell>
          <cell r="C5091" t="str">
            <v xml:space="preserve">UN    </v>
          </cell>
          <cell r="D5091">
            <v>65.83</v>
          </cell>
        </row>
        <row r="5092">
          <cell r="A5092">
            <v>11746</v>
          </cell>
          <cell r="B5092" t="str">
            <v xml:space="preserve">VALVULA DE ESFERA BRUTA EM BRONZE, BITOLA 1 " (REF 1552-B)                                                                                                                                                                                                                                                                                                                                                                                                                                                </v>
          </cell>
          <cell r="C5092" t="str">
            <v xml:space="preserve">UN    </v>
          </cell>
          <cell r="D5092">
            <v>62.54</v>
          </cell>
        </row>
        <row r="5093">
          <cell r="A5093">
            <v>11751</v>
          </cell>
          <cell r="B5093" t="str">
            <v xml:space="preserve">VALVULA DE ESFERA BRUTA EM BRONZE, BITOLA 1 1/2 " (REF 1552-B)                                                                                                                                                                                                                                                                                                                                                                                                                                            </v>
          </cell>
          <cell r="C5093" t="str">
            <v xml:space="preserve">UN    </v>
          </cell>
          <cell r="D5093">
            <v>112.33</v>
          </cell>
        </row>
        <row r="5094">
          <cell r="A5094">
            <v>11750</v>
          </cell>
          <cell r="B5094" t="str">
            <v xml:space="preserve">VALVULA DE ESFERA BRUTA EM BRONZE, BITOLA 1 1/4 " (REF 1552-B)                                                                                                                                                                                                                                                                                                                                                                                                                                            </v>
          </cell>
          <cell r="C5094" t="str">
            <v xml:space="preserve">UN    </v>
          </cell>
          <cell r="D5094">
            <v>93.22</v>
          </cell>
        </row>
        <row r="5095">
          <cell r="A5095">
            <v>11748</v>
          </cell>
          <cell r="B5095" t="str">
            <v xml:space="preserve">VALVULA DE ESFERA BRUTA EM BRONZE, BITOLA 1/2 " (REF 1552-B)                                                                                                                                                                                                                                                                                                                                                                                                                                              </v>
          </cell>
          <cell r="C5095" t="str">
            <v xml:space="preserve">UN    </v>
          </cell>
          <cell r="D5095">
            <v>40.130000000000003</v>
          </cell>
        </row>
        <row r="5096">
          <cell r="A5096">
            <v>11747</v>
          </cell>
          <cell r="B5096" t="str">
            <v xml:space="preserve">VALVULA DE ESFERA BRUTA EM BRONZE, BITOLA 2 " (REF 1552-B)                                                                                                                                                                                                                                                                                                                                                                                                                                                </v>
          </cell>
          <cell r="C5096" t="str">
            <v xml:space="preserve">UN    </v>
          </cell>
          <cell r="D5096">
            <v>173.22</v>
          </cell>
        </row>
        <row r="5097">
          <cell r="A5097">
            <v>11749</v>
          </cell>
          <cell r="B5097" t="str">
            <v xml:space="preserve">VALVULA DE ESFERA BRUTA EM BRONZE, BITOLA 3/4 " (REF 1552-B)                                                                                                                                                                                                                                                                                                                                                                                                                                              </v>
          </cell>
          <cell r="C5097" t="str">
            <v xml:space="preserve">UN    </v>
          </cell>
          <cell r="D5097">
            <v>46.33</v>
          </cell>
        </row>
        <row r="5098">
          <cell r="A5098">
            <v>10236</v>
          </cell>
          <cell r="B5098" t="str">
            <v xml:space="preserve">VALVULA DE RETENCAO DE BRONZE, PE COM CRIVOS, EXTREMIDADE COM ROSCA, DE 1 1/2", PARA FUNDO DE POCO                                                                                                                                                                                                                                                                                                                                                                                                        </v>
          </cell>
          <cell r="C5098" t="str">
            <v xml:space="preserve">UN    </v>
          </cell>
          <cell r="D5098">
            <v>103.73</v>
          </cell>
        </row>
        <row r="5099">
          <cell r="A5099">
            <v>10233</v>
          </cell>
          <cell r="B5099" t="str">
            <v xml:space="preserve">VALVULA DE RETENCAO DE BRONZE, PE COM CRIVOS, EXTREMIDADE COM ROSCA, DE 1 1/4", PARA FUNDO DE POCO                                                                                                                                                                                                                                                                                                                                                                                                        </v>
          </cell>
          <cell r="C5099" t="str">
            <v xml:space="preserve">UN    </v>
          </cell>
          <cell r="D5099">
            <v>97.21</v>
          </cell>
        </row>
        <row r="5100">
          <cell r="A5100">
            <v>10234</v>
          </cell>
          <cell r="B5100" t="str">
            <v xml:space="preserve">VALVULA DE RETENCAO DE BRONZE, PE COM CRIVOS, EXTREMIDADE COM ROSCA, DE 1", PARA FUNDO DE POCO                                                                                                                                                                                                                                                                                                                                                                                                            </v>
          </cell>
          <cell r="C5100" t="str">
            <v xml:space="preserve">UN    </v>
          </cell>
          <cell r="D5100">
            <v>61.23</v>
          </cell>
        </row>
        <row r="5101">
          <cell r="A5101">
            <v>10231</v>
          </cell>
          <cell r="B5101" t="str">
            <v xml:space="preserve">VALVULA DE RETENCAO DE BRONZE, PE COM CRIVOS, EXTREMIDADE COM ROSCA, DE 2 1/2", PARA FUNDO DE POCO                                                                                                                                                                                                                                                                                                                                                                                                        </v>
          </cell>
          <cell r="C5101" t="str">
            <v xml:space="preserve">UN    </v>
          </cell>
          <cell r="D5101">
            <v>280.81</v>
          </cell>
        </row>
        <row r="5102">
          <cell r="A5102">
            <v>10232</v>
          </cell>
          <cell r="B5102" t="str">
            <v xml:space="preserve">VALVULA DE RETENCAO DE BRONZE, PE COM CRIVOS, EXTREMIDADE COM ROSCA, DE 2", PARA FUNDO DE POCO                                                                                                                                                                                                                                                                                                                                                                                                            </v>
          </cell>
          <cell r="C5102" t="str">
            <v xml:space="preserve">UN    </v>
          </cell>
          <cell r="D5102">
            <v>157.13</v>
          </cell>
        </row>
        <row r="5103">
          <cell r="A5103">
            <v>10229</v>
          </cell>
          <cell r="B5103" t="str">
            <v xml:space="preserve">VALVULA DE RETENCAO DE BRONZE, PE COM CRIVOS, EXTREMIDADE COM ROSCA, DE 3/4", PARA FUNDO DE POCO                                                                                                                                                                                                                                                                                                                                                                                                          </v>
          </cell>
          <cell r="C5103" t="str">
            <v xml:space="preserve">UN    </v>
          </cell>
          <cell r="D5103">
            <v>55.38</v>
          </cell>
        </row>
        <row r="5104">
          <cell r="A5104">
            <v>10235</v>
          </cell>
          <cell r="B5104" t="str">
            <v xml:space="preserve">VALVULA DE RETENCAO DE BRONZE, PE COM CRIVOS, EXTREMIDADE COM ROSCA, DE 3", PARA FUNDO DE POCO                                                                                                                                                                                                                                                                                                                                                                                                            </v>
          </cell>
          <cell r="C5104" t="str">
            <v xml:space="preserve">UN    </v>
          </cell>
          <cell r="D5104">
            <v>384.96</v>
          </cell>
        </row>
        <row r="5105">
          <cell r="A5105">
            <v>10230</v>
          </cell>
          <cell r="B5105" t="str">
            <v xml:space="preserve">VALVULA DE RETENCAO DE BRONZE, PE COM CRIVOS, EXTREMIDADE COM ROSCA, DE 4", PARA FUNDO DE POCO                                                                                                                                                                                                                                                                                                                                                                                                            </v>
          </cell>
          <cell r="C5105" t="str">
            <v xml:space="preserve">UN    </v>
          </cell>
          <cell r="D5105">
            <v>677.49</v>
          </cell>
        </row>
        <row r="5106">
          <cell r="A5106">
            <v>10409</v>
          </cell>
          <cell r="B5106" t="str">
            <v xml:space="preserve">VALVULA DE RETENCAO HORIZONTAL, DE BRONZE (PN-25), 1 1/2", 400 PSI, TAMPA DE PORCA DE UNIAO, EXTREMIDADES COM ROSCA                                                                                                                                                                                                                                                                                                                                                                                       </v>
          </cell>
          <cell r="C5106" t="str">
            <v xml:space="preserve">UN    </v>
          </cell>
          <cell r="D5106">
            <v>201.27</v>
          </cell>
        </row>
        <row r="5107">
          <cell r="A5107">
            <v>10411</v>
          </cell>
          <cell r="B5107" t="str">
            <v xml:space="preserve">VALVULA DE RETENCAO HORIZONTAL, DE BRONZE (PN-25), 1 1/4", 400 PSI, TAMPA DE PORCA DE UNIAO, EXTREMIDADES COM ROSCA                                                                                                                                                                                                                                                                                                                                                                                       </v>
          </cell>
          <cell r="C5107" t="str">
            <v xml:space="preserve">UN    </v>
          </cell>
          <cell r="D5107">
            <v>180.1</v>
          </cell>
        </row>
        <row r="5108">
          <cell r="A5108">
            <v>10404</v>
          </cell>
          <cell r="B5108" t="str">
            <v xml:space="preserve">VALVULA DE RETENCAO HORIZONTAL, DE BRONZE (PN-25), 1/2", 400 PSI, TAMPA DE PORCA DE UNIAO, EXTREMIDADES COM ROSCA                                                                                                                                                                                                                                                                                                                                                                                         </v>
          </cell>
          <cell r="C5108" t="str">
            <v xml:space="preserve">UN    </v>
          </cell>
          <cell r="D5108">
            <v>73.040000000000006</v>
          </cell>
        </row>
        <row r="5109">
          <cell r="A5109">
            <v>10410</v>
          </cell>
          <cell r="B5109" t="str">
            <v xml:space="preserve">VALVULA DE RETENCAO HORIZONTAL, DE BRONZE (PN-25), 1", 400 PSI, TAMPA DE PORCA DE UNIAO, EXTREMIDADES COM ROSCA                                                                                                                                                                                                                                                                                                                                                                                           </v>
          </cell>
          <cell r="C5109" t="str">
            <v xml:space="preserve">UN    </v>
          </cell>
          <cell r="D5109">
            <v>120.3</v>
          </cell>
        </row>
        <row r="5110">
          <cell r="A5110">
            <v>10405</v>
          </cell>
          <cell r="B5110" t="str">
            <v xml:space="preserve">VALVULA DE RETENCAO HORIZONTAL, DE BRONZE (PN-25), 2 1/2", 400 PSI, TAMPA DE PORCA DE UNIAO, EXTREMIDADES COM ROSCA                                                                                                                                                                                                                                                                                                                                                                                       </v>
          </cell>
          <cell r="C5110" t="str">
            <v xml:space="preserve">UN    </v>
          </cell>
          <cell r="D5110">
            <v>403.25</v>
          </cell>
        </row>
        <row r="5111">
          <cell r="A5111">
            <v>10408</v>
          </cell>
          <cell r="B5111" t="str">
            <v xml:space="preserve">VALVULA DE RETENCAO HORIZONTAL, DE BRONZE (PN-25), 2", 400 PSI, TAMPA DE PORCA DE UNIAO, EXTREMIDADES COM ROSCA                                                                                                                                                                                                                                                                                                                                                                                           </v>
          </cell>
          <cell r="C5111" t="str">
            <v xml:space="preserve">UN    </v>
          </cell>
          <cell r="D5111">
            <v>281.99</v>
          </cell>
        </row>
        <row r="5112">
          <cell r="A5112">
            <v>10412</v>
          </cell>
          <cell r="B5112" t="str">
            <v xml:space="preserve">VALVULA DE RETENCAO HORIZONTAL, DE BRONZE (PN-25), 3/4", 400 PSI, TAMPA DE PORCA DE UNIAO, EXTREMIDADES COM ROSCA                                                                                                                                                                                                                                                                                                                                                                                         </v>
          </cell>
          <cell r="C5112" t="str">
            <v xml:space="preserve">UN    </v>
          </cell>
          <cell r="D5112">
            <v>88.51</v>
          </cell>
        </row>
        <row r="5113">
          <cell r="A5113">
            <v>10406</v>
          </cell>
          <cell r="B5113" t="str">
            <v xml:space="preserve">VALVULA DE RETENCAO HORIZONTAL, DE BRONZE (PN-25), 3", 400 PSI, TAMPA DE PORCA DE UNIAO, EXTREMIDADES COM ROSCA                                                                                                                                                                                                                                                                                                                                                                                           </v>
          </cell>
          <cell r="C5113" t="str">
            <v xml:space="preserve">UN    </v>
          </cell>
          <cell r="D5113">
            <v>556.97</v>
          </cell>
        </row>
        <row r="5114">
          <cell r="A5114">
            <v>10407</v>
          </cell>
          <cell r="B5114" t="str">
            <v xml:space="preserve">VALVULA DE RETENCAO HORIZONTAL, DE BRONZE (PN-25), 4", 400 PSI, TAMPA DE PORCA DE UNIAO, EXTREMIDADES COM ROSCA                                                                                                                                                                                                                                                                                                                                                                                           </v>
          </cell>
          <cell r="C5114" t="str">
            <v xml:space="preserve">UN    </v>
          </cell>
          <cell r="D5114">
            <v>863.87</v>
          </cell>
        </row>
        <row r="5115">
          <cell r="A5115">
            <v>10416</v>
          </cell>
          <cell r="B5115" t="str">
            <v xml:space="preserve">VALVULA DE RETENCAO VERTICAL, DE BRONZE (PN-16), 1 1/2", 200 PSI, EXTREMIDADES COM ROSCA                                                                                                                                                                                                                                                                                                                                                                                                                  </v>
          </cell>
          <cell r="C5115" t="str">
            <v xml:space="preserve">UN    </v>
          </cell>
          <cell r="D5115">
            <v>107.15</v>
          </cell>
        </row>
        <row r="5116">
          <cell r="A5116">
            <v>10419</v>
          </cell>
          <cell r="B5116" t="str">
            <v xml:space="preserve">VALVULA DE RETENCAO VERTICAL, DE BRONZE (PN-16), 1 1/4", 200 PSI, EXTREMIDADES COM ROSCA                                                                                                                                                                                                                                                                                                                                                                                                                  </v>
          </cell>
          <cell r="C5116" t="str">
            <v xml:space="preserve">UN    </v>
          </cell>
          <cell r="D5116">
            <v>93.01</v>
          </cell>
        </row>
        <row r="5117">
          <cell r="A5117">
            <v>21092</v>
          </cell>
          <cell r="B5117" t="str">
            <v xml:space="preserve">VALVULA DE RETENCAO VERTICAL, DE BRONZE (PN-16), 1/2", 200 PSI, EXTREMIDADES COM ROSCA                                                                                                                                                                                                                                                                                                                                                                                                                    </v>
          </cell>
          <cell r="C5117" t="str">
            <v xml:space="preserve">UN    </v>
          </cell>
          <cell r="D5117">
            <v>53.17</v>
          </cell>
        </row>
        <row r="5118">
          <cell r="A5118">
            <v>10418</v>
          </cell>
          <cell r="B5118" t="str">
            <v xml:space="preserve">VALVULA DE RETENCAO VERTICAL, DE BRONZE (PN-16), 1", 200 PSI, EXTREMIDADES COM ROSCA                                                                                                                                                                                                                                                                                                                                                                                                                      </v>
          </cell>
          <cell r="C5118" t="str">
            <v xml:space="preserve">UN    </v>
          </cell>
          <cell r="D5118">
            <v>61.99</v>
          </cell>
        </row>
        <row r="5119">
          <cell r="A5119">
            <v>12657</v>
          </cell>
          <cell r="B5119" t="str">
            <v xml:space="preserve">VALVULA DE RETENCAO VERTICAL, DE BRONZE (PN-16), 2 1/2", 200 PSI, EXTREMIDADES COM ROSCA                                                                                                                                                                                                                                                                                                                                                                                                                  </v>
          </cell>
          <cell r="C5119" t="str">
            <v xml:space="preserve">UN    </v>
          </cell>
          <cell r="D5119">
            <v>250.18</v>
          </cell>
        </row>
        <row r="5120">
          <cell r="A5120">
            <v>10417</v>
          </cell>
          <cell r="B5120" t="str">
            <v xml:space="preserve">VALVULA DE RETENCAO VERTICAL, DE BRONZE (PN-16), 2", 200 PSI, EXTREMIDADES COM ROSCA                                                                                                                                                                                                                                                                                                                                                                                                                      </v>
          </cell>
          <cell r="C5120" t="str">
            <v xml:space="preserve">UN    </v>
          </cell>
          <cell r="D5120">
            <v>156.12</v>
          </cell>
        </row>
        <row r="5121">
          <cell r="A5121">
            <v>10413</v>
          </cell>
          <cell r="B5121" t="str">
            <v xml:space="preserve">VALVULA DE RETENCAO VERTICAL, DE BRONZE (PN-16), 3/4", 200 PSI, EXTREMIDADES COM ROSCA                                                                                                                                                                                                                                                                                                                                                                                                                    </v>
          </cell>
          <cell r="C5121" t="str">
            <v xml:space="preserve">UN    </v>
          </cell>
          <cell r="D5121">
            <v>56.74</v>
          </cell>
        </row>
        <row r="5122">
          <cell r="A5122">
            <v>10414</v>
          </cell>
          <cell r="B5122" t="str">
            <v xml:space="preserve">VALVULA DE RETENCAO VERTICAL, DE BRONZE (PN-16), 3", 200 PSI, EXTREMIDADES COM ROSCA                                                                                                                                                                                                                                                                                                                                                                                                                      </v>
          </cell>
          <cell r="C5122" t="str">
            <v xml:space="preserve">UN    </v>
          </cell>
          <cell r="D5122">
            <v>341.64</v>
          </cell>
        </row>
        <row r="5123">
          <cell r="A5123">
            <v>10415</v>
          </cell>
          <cell r="B5123" t="str">
            <v xml:space="preserve">VALVULA DE RETENCAO VERTICAL, DE BRONZE (PN-16), 4", 200 PSI, EXTREMIDADES COM ROSCA                                                                                                                                                                                                                                                                                                                                                                                                                      </v>
          </cell>
          <cell r="C5123" t="str">
            <v xml:space="preserve">UN    </v>
          </cell>
          <cell r="D5123">
            <v>592.92999999999995</v>
          </cell>
        </row>
        <row r="5124">
          <cell r="A5124">
            <v>38643</v>
          </cell>
          <cell r="B5124" t="str">
            <v xml:space="preserve">VALVULA EM METAL CROMADO PARA LAVATORIO, 1 " SEM LADRAO                                                                                                                                                                                                                                                                                                                                                                                                                                                   </v>
          </cell>
          <cell r="C5124" t="str">
            <v xml:space="preserve">UN    </v>
          </cell>
          <cell r="D5124">
            <v>52.31</v>
          </cell>
        </row>
        <row r="5125">
          <cell r="A5125">
            <v>6157</v>
          </cell>
          <cell r="B5125" t="str">
            <v xml:space="preserve">VALVULA EM METAL CROMADO PARA PIA AMERICANA 3.1/2 X 1.1/2 "                                                                                                                                                                                                                                                                                                                                                                                                                                               </v>
          </cell>
          <cell r="C5125" t="str">
            <v xml:space="preserve">UN    </v>
          </cell>
          <cell r="D5125">
            <v>71.459999999999994</v>
          </cell>
        </row>
        <row r="5126">
          <cell r="A5126">
            <v>6152</v>
          </cell>
          <cell r="B5126" t="str">
            <v xml:space="preserve">VALVULA EM PLASTICO BRANCO COM SAIDA LISA PARA TANQUE 1.1/4 " X 1.1/2 "                                                                                                                                                                                                                                                                                                                                                                                                                                   </v>
          </cell>
          <cell r="C5126" t="str">
            <v xml:space="preserve">UN    </v>
          </cell>
          <cell r="D5126">
            <v>4.21</v>
          </cell>
        </row>
        <row r="5127">
          <cell r="A5127">
            <v>6158</v>
          </cell>
          <cell r="B5127" t="str">
            <v xml:space="preserve">VALVULA EM PLASTICO BRANCO PARA LAVATORIO 1 ", SEM UNHO, COM LADRAO                                                                                                                                                                                                                                                                                                                                                                                                                                       </v>
          </cell>
          <cell r="C5127" t="str">
            <v xml:space="preserve">UN    </v>
          </cell>
          <cell r="D5127">
            <v>5.09</v>
          </cell>
        </row>
        <row r="5128">
          <cell r="A5128">
            <v>6153</v>
          </cell>
          <cell r="B5128" t="str">
            <v xml:space="preserve">VALVULA EM PLASTICO BRANCO PARA TANQUE OU LAVATORIO 1 ", SEM UNHO E SEM LADRAO                                                                                                                                                                                                                                                                                                                                                                                                                            </v>
          </cell>
          <cell r="C5128" t="str">
            <v xml:space="preserve">UN    </v>
          </cell>
          <cell r="D5128">
            <v>3.96</v>
          </cell>
        </row>
        <row r="5129">
          <cell r="A5129">
            <v>6156</v>
          </cell>
          <cell r="B5129" t="str">
            <v xml:space="preserve">VALVULA EM PLASTICO BRANCO PARA TANQUE 1.1/4 " X 1.1/2 ", SEM UNHO E SEM LADRAO                                                                                                                                                                                                                                                                                                                                                                                                                           </v>
          </cell>
          <cell r="C5129" t="str">
            <v xml:space="preserve">UN    </v>
          </cell>
          <cell r="D5129">
            <v>5.0199999999999996</v>
          </cell>
        </row>
        <row r="5130">
          <cell r="A5130">
            <v>6154</v>
          </cell>
          <cell r="B5130" t="str">
            <v xml:space="preserve">VALVULA EM PLASTICO CROMADO PARA LAVATORIO 1 ", SEM UNHO, COM LADRAO                                                                                                                                                                                                                                                                                                                                                                                                                                      </v>
          </cell>
          <cell r="C5130" t="str">
            <v xml:space="preserve">UN    </v>
          </cell>
          <cell r="D5130">
            <v>9.4499999999999993</v>
          </cell>
        </row>
        <row r="5131">
          <cell r="A5131">
            <v>6155</v>
          </cell>
          <cell r="B5131" t="str">
            <v xml:space="preserve">VALVULA EM PLASTICO CROMADO TIPO AMERICANA PARA PIA DE COZINHA 3.1/2 " X 1.1/2 ", SEM ADAPTADOR                                                                                                                                                                                                                                                                                                                                                                                                           </v>
          </cell>
          <cell r="C5131" t="str">
            <v xml:space="preserve">UN    </v>
          </cell>
          <cell r="D5131">
            <v>19.53</v>
          </cell>
        </row>
        <row r="5132">
          <cell r="A5132">
            <v>43595</v>
          </cell>
          <cell r="B5132" t="str">
            <v xml:space="preserve">VARA FINA PARA CREMONA, EM FERRO ZINCADO BRANCO, COM DIAMETRO DE APROX 10 MM E COMPRIMENTO DE 1,20 M                                                                                                                                                                                                                                                                                                                                                                                                      </v>
          </cell>
          <cell r="C5132" t="str">
            <v xml:space="preserve">UN    </v>
          </cell>
          <cell r="D5132">
            <v>20.96</v>
          </cell>
        </row>
        <row r="5133">
          <cell r="A5133">
            <v>43596</v>
          </cell>
          <cell r="B5133" t="str">
            <v xml:space="preserve">VARA FINA PARA CREMONA, EM FERRO ZINCADO BRANCO, COM DIAMETRO DE APROX 10 MM E COMPRIMENTO DE 1,50 M                                                                                                                                                                                                                                                                                                                                                                                                      </v>
          </cell>
          <cell r="C5133" t="str">
            <v xml:space="preserve">UN    </v>
          </cell>
          <cell r="D5133">
            <v>24.22</v>
          </cell>
        </row>
        <row r="5134">
          <cell r="A5134">
            <v>38108</v>
          </cell>
          <cell r="B5134" t="str">
            <v xml:space="preserve">VARIADOR DE LUMINOSIDADE ROTATIVO (DIMMER) 127 V, 300 W (APENAS MODULO)                                                                                                                                                                                                                                                                                                                                                                                                                                   </v>
          </cell>
          <cell r="C5134" t="str">
            <v xml:space="preserve">UN    </v>
          </cell>
          <cell r="D5134">
            <v>41.66</v>
          </cell>
        </row>
        <row r="5135">
          <cell r="A5135">
            <v>38087</v>
          </cell>
          <cell r="B5135" t="str">
            <v xml:space="preserve">VARIADOR DE LUMINOSIDADE ROTATIVO (DIMMER) 127V, 300W, CONJUNTO MONTADO PARA EMBUTIR 4" X 2" (PLACA + SUPORTE + MODULO)                                                                                                                                                                                                                                                                                                                                                                                   </v>
          </cell>
          <cell r="C5135" t="str">
            <v xml:space="preserve">UN    </v>
          </cell>
          <cell r="D5135">
            <v>53.59</v>
          </cell>
        </row>
        <row r="5136">
          <cell r="A5136">
            <v>38109</v>
          </cell>
          <cell r="B5136" t="str">
            <v xml:space="preserve">VARIADOR DE LUMINOSIDADE ROTATIVO (DIMMER) 220 V, 600 W (APENAS MODULO)                                                                                                                                                                                                                                                                                                                                                                                                                                   </v>
          </cell>
          <cell r="C5136" t="str">
            <v xml:space="preserve">UN    </v>
          </cell>
          <cell r="D5136">
            <v>66.59</v>
          </cell>
        </row>
        <row r="5137">
          <cell r="A5137">
            <v>38088</v>
          </cell>
          <cell r="B5137" t="str">
            <v xml:space="preserve">VARIADOR DE LUMINOSIDADE ROTATIVO (DIMMER) 220V, 600W, CONJUNTO MONTADO PARA EMBUTIR 4" X 2" (PLACA + SUPORTE + MODULO)                                                                                                                                                                                                                                                                                                                                                                                   </v>
          </cell>
          <cell r="C5137" t="str">
            <v xml:space="preserve">UN    </v>
          </cell>
          <cell r="D5137">
            <v>70.010000000000005</v>
          </cell>
        </row>
        <row r="5138">
          <cell r="A5138">
            <v>38110</v>
          </cell>
          <cell r="B5138" t="str">
            <v xml:space="preserve">VARIADOR DE VELOCIDADE PARA VENTILADOR 127 V, 150 W (APENAS MODULO)                                                                                                                                                                                                                                                                                                                                                                                                                                       </v>
          </cell>
          <cell r="C5138" t="str">
            <v xml:space="preserve">UN    </v>
          </cell>
          <cell r="D5138">
            <v>25.61</v>
          </cell>
        </row>
        <row r="5139">
          <cell r="A5139">
            <v>38089</v>
          </cell>
          <cell r="B5139" t="str">
            <v xml:space="preserve">VARIADOR DE VELOCIDADE PARA VENTILADOR 127V, 150W + 2 INTERRUPTORES PARALELOS, PARA REVERSAO E LAMPADA, CONJUNTO MONTADO PARA EMBUTIR 4" X 2" (PLACA + SUPORTE + MODULOS)                                                                                                                                                                                                                                                                                                                                 </v>
          </cell>
          <cell r="C5139" t="str">
            <v xml:space="preserve">UN    </v>
          </cell>
          <cell r="D5139">
            <v>44.63</v>
          </cell>
        </row>
        <row r="5140">
          <cell r="A5140">
            <v>38111</v>
          </cell>
          <cell r="B5140" t="str">
            <v xml:space="preserve">VARIADOR DE VELOCIDADE PARA VENTILADOR 220 V, 250 W (APENAS MODULO)                                                                                                                                                                                                                                                                                                                                                                                                                                       </v>
          </cell>
          <cell r="C5140" t="str">
            <v xml:space="preserve">UN    </v>
          </cell>
          <cell r="D5140">
            <v>28.64</v>
          </cell>
        </row>
        <row r="5141">
          <cell r="A5141">
            <v>38090</v>
          </cell>
          <cell r="B5141" t="str">
            <v xml:space="preserve">VARIADOR DE VELOCIDADE PARA VENTILADOR 220V, 250W + 2 INTERRUPTORES PARALELOS, PARA REVERSAO E LAMPADA, CONJUNTO MONTADO PARA EMBUTIR 4" X 2" (PLACA + SUPORTE + MODULOS)                                                                                                                                                                                                                                                                                                                                 </v>
          </cell>
          <cell r="C5141" t="str">
            <v xml:space="preserve">UN    </v>
          </cell>
          <cell r="D5141">
            <v>46.13</v>
          </cell>
        </row>
        <row r="5142">
          <cell r="A5142">
            <v>13726</v>
          </cell>
          <cell r="B5142" t="str">
            <v xml:space="preserve">VASSOURA MECANICA REBOCAVEL COM ESCOVA CILINDRICA LARGURA UTIL DE VARRIMENTO = 2,44M                                                                                                                                                                                                                                                                                                                                                                                                                      </v>
          </cell>
          <cell r="C5142" t="str">
            <v xml:space="preserve">UN    </v>
          </cell>
          <cell r="D5142">
            <v>90586.73</v>
          </cell>
        </row>
        <row r="5143">
          <cell r="A5143">
            <v>38400</v>
          </cell>
          <cell r="B5143" t="str">
            <v xml:space="preserve">VASSOURA 40 CM COM CABO                                                                                                                                                                                                                                                                                                                                                                                                                                                                                   </v>
          </cell>
          <cell r="C5143" t="str">
            <v xml:space="preserve">UN    </v>
          </cell>
          <cell r="D5143">
            <v>30.62</v>
          </cell>
        </row>
        <row r="5144">
          <cell r="A5144">
            <v>12627</v>
          </cell>
          <cell r="B5144" t="str">
            <v xml:space="preserve">VEDACAO DE CALHA, EM BORRACHA COR PRETA, MEDIDA ENTRE 119 E 170 MM, PARA DRENAGEM PLUVIAL PREDIAL                                                                                                                                                                                                                                                                                                                                                                                                         </v>
          </cell>
          <cell r="C5144" t="str">
            <v xml:space="preserve">UN    </v>
          </cell>
          <cell r="D5144">
            <v>0.54</v>
          </cell>
        </row>
        <row r="5145">
          <cell r="A5145">
            <v>39996</v>
          </cell>
          <cell r="B5145" t="str">
            <v xml:space="preserve">VERGALHAO ZINCADO ROSCA TOTAL, 1/4 " (6,3 MM)                                                                                                                                                                                                                                                                                                                                                                                                                                                             </v>
          </cell>
          <cell r="C5145" t="str">
            <v xml:space="preserve">M     </v>
          </cell>
          <cell r="D5145">
            <v>5.07</v>
          </cell>
        </row>
        <row r="5146">
          <cell r="A5146">
            <v>10478</v>
          </cell>
          <cell r="B5146" t="str">
            <v xml:space="preserve">VERNIZ A BASE RESINA ALQUIDICA COM POLIURETANO PARA MADEIRA, COM FILTRO SOLAR, BRILHANTE, USO INTERNO E EXTERNO                                                                                                                                                                                                                                                                                                                                                                                           </v>
          </cell>
          <cell r="C5146" t="str">
            <v xml:space="preserve">L     </v>
          </cell>
          <cell r="D5146">
            <v>29.53</v>
          </cell>
        </row>
        <row r="5147">
          <cell r="A5147">
            <v>10481</v>
          </cell>
          <cell r="B5147" t="str">
            <v xml:space="preserve">VERNIZ MARITIMO PREMIUM PARA MADEIRA, COM FILTRO SOLAR, BRILHANTE, USO INTERNO E EXTERNO                                                                                                                                                                                                                                                                                                                                                                                                                  </v>
          </cell>
          <cell r="C5147" t="str">
            <v xml:space="preserve">L     </v>
          </cell>
          <cell r="D5147">
            <v>26.26</v>
          </cell>
        </row>
        <row r="5148">
          <cell r="A5148">
            <v>10475</v>
          </cell>
          <cell r="B5148" t="str">
            <v xml:space="preserve">VERNIZ TIPO COPAL PARA MADEIRA, BRILHANTE, USO INTERNO                                                                                                                                                                                                                                                                                                                                                                                                                                                    </v>
          </cell>
          <cell r="C5148" t="str">
            <v xml:space="preserve">L     </v>
          </cell>
          <cell r="D5148">
            <v>25.41</v>
          </cell>
        </row>
        <row r="5149">
          <cell r="A5149">
            <v>4031</v>
          </cell>
          <cell r="B5149" t="str">
            <v xml:space="preserve">VEU DE VIDRO/VEU DE SUPERFICIE 30 A 35 G/M2                                                                                                                                                                                                                                                                                                                                                                                                                                                               </v>
          </cell>
          <cell r="C5149" t="str">
            <v xml:space="preserve">M2    </v>
          </cell>
          <cell r="D5149">
            <v>48</v>
          </cell>
        </row>
        <row r="5150">
          <cell r="A5150">
            <v>4030</v>
          </cell>
          <cell r="B5150" t="str">
            <v xml:space="preserve">VEU POLIESTER                                                                                                                                                                                                                                                                                                                                                                                                                                                                                             </v>
          </cell>
          <cell r="C5150" t="str">
            <v xml:space="preserve">M2    </v>
          </cell>
          <cell r="D5150">
            <v>10.210000000000001</v>
          </cell>
        </row>
        <row r="5151">
          <cell r="A5151">
            <v>39399</v>
          </cell>
          <cell r="B5151" t="str">
            <v xml:space="preserve">VIBRADOR DE IMERSAO, COM PONTEIRA DE *35* MM, MANGOTE DE 5 M, SEM MOTOR                                                                                                                                                                                                                                                                                                                                                                                                                                   </v>
          </cell>
          <cell r="C5151" t="str">
            <v xml:space="preserve">UN    </v>
          </cell>
          <cell r="D5151">
            <v>1690.69</v>
          </cell>
        </row>
        <row r="5152">
          <cell r="A5152">
            <v>39400</v>
          </cell>
          <cell r="B5152" t="str">
            <v xml:space="preserve">VIBRADOR DE IMERSAO, COM PONTEIRA DE *45* MM, MANGOTE DE 5 M, SEM MOTOR.                                                                                                                                                                                                                                                                                                                                                                                                                                  </v>
          </cell>
          <cell r="C5152" t="str">
            <v xml:space="preserve">UN    </v>
          </cell>
          <cell r="D5152">
            <v>1837.7</v>
          </cell>
        </row>
        <row r="5153">
          <cell r="A5153">
            <v>39401</v>
          </cell>
          <cell r="B5153" t="str">
            <v xml:space="preserve">VIBRADOR DE IMERSAO, COM PONTEIRA DE *60* MM, MANGOTE DE 5 M, SEM MOTOR.                                                                                                                                                                                                                                                                                                                                                                                                                                  </v>
          </cell>
          <cell r="C5153" t="str">
            <v xml:space="preserve">UN    </v>
          </cell>
          <cell r="D5153">
            <v>2061.46</v>
          </cell>
        </row>
        <row r="5154">
          <cell r="A5154">
            <v>11652</v>
          </cell>
          <cell r="B5154" t="str">
            <v xml:space="preserve">VIBRADOR DE IMERSAO, DIAMETRO DA PONTEIRA DE *35* MM, COM MOTOR 4 TEMPOS A GASOLINA DE 5,5 HP (5,5 CV)                                                                                                                                                                                                                                                                                                                                                                                                    </v>
          </cell>
          <cell r="C5154" t="str">
            <v xml:space="preserve">UN    </v>
          </cell>
          <cell r="D5154">
            <v>4435</v>
          </cell>
        </row>
        <row r="5155">
          <cell r="A5155">
            <v>13896</v>
          </cell>
          <cell r="B5155" t="str">
            <v xml:space="preserve">VIBRADOR DE IMERSAO, DIAMETRO DA PONTEIRA DE *45* MM, COM MOTOR ELETRICO TRIFASICO DE 2 HP (2 CV)                                                                                                                                                                                                                                                                                                                                                                                                         </v>
          </cell>
          <cell r="C5155" t="str">
            <v xml:space="preserve">UN    </v>
          </cell>
          <cell r="D5155">
            <v>3978.58</v>
          </cell>
        </row>
        <row r="5156">
          <cell r="A5156">
            <v>13475</v>
          </cell>
          <cell r="B5156" t="str">
            <v xml:space="preserve">VIBRADOR DE IMERSAO, DIAMETRO DA PONTEIRA DE *45* MM, COM MOTOR 4 TEMPOS A GASOLINA DE 5,5 HP (5,5 CV)                                                                                                                                                                                                                                                                                                                                                                                                    </v>
          </cell>
          <cell r="C5156" t="str">
            <v xml:space="preserve">UN    </v>
          </cell>
          <cell r="D5156">
            <v>4846.3900000000003</v>
          </cell>
        </row>
        <row r="5157">
          <cell r="A5157">
            <v>44491</v>
          </cell>
          <cell r="B5157" t="str">
            <v xml:space="preserve">VIBROACABADORA DE ASFALTO SOBRE ESTEIRAS, LARG. PAVIM. MAX. 8,00 M, POT. 100 KW/ 134 HP, CAP.  600 T/ H                                                                                                                                                                                                                                                                                                                                                                                                   </v>
          </cell>
          <cell r="C5157" t="str">
            <v xml:space="preserve">UN    </v>
          </cell>
          <cell r="D5157">
            <v>4853435.17</v>
          </cell>
        </row>
        <row r="5158">
          <cell r="A5158">
            <v>44470</v>
          </cell>
          <cell r="B5158" t="str">
            <v xml:space="preserve">VIBROACABADORA DE ASFALTO SOBRE ESTEIRAS, LARG. PAVIM. 2,13 M A 4,55 M, POT. 74 KW/ 100 HP, CAP. 400  T/ H                                                                                                                                                                                                                                                                                                                                                                                                </v>
          </cell>
          <cell r="C5158" t="str">
            <v xml:space="preserve">UN    </v>
          </cell>
          <cell r="D5158">
            <v>2043239.87</v>
          </cell>
        </row>
        <row r="5159">
          <cell r="A5159">
            <v>13476</v>
          </cell>
          <cell r="B5159" t="str">
            <v xml:space="preserve">VIBROACABADORA DE ASFALTO SOBRE ESTEIRAS, LARG. PAVIM. 2,60 M A 5,75 M, POT. 110 HP, CAP. 450 T/ H                                                                                                                                                                                                                                                                                                                                                                                                        </v>
          </cell>
          <cell r="C5159" t="str">
            <v xml:space="preserve">UN    </v>
          </cell>
          <cell r="D5159">
            <v>2058046.1</v>
          </cell>
        </row>
        <row r="5160">
          <cell r="A5160">
            <v>10488</v>
          </cell>
          <cell r="B5160" t="str">
            <v xml:space="preserve">VIBROACABADORA DE ASFALTO SOBRE ESTEIRAS, LARG. PAVIMENT. 1,90 A 5,3 M, POT. 78 KW/105 HP, CAP. 450 T/H                                                                                                                                                                                                                                                                                                                                                                                                   </v>
          </cell>
          <cell r="C5160" t="str">
            <v xml:space="preserve">UN    </v>
          </cell>
          <cell r="D5160">
            <v>2493345</v>
          </cell>
        </row>
        <row r="5161">
          <cell r="A5161">
            <v>13606</v>
          </cell>
          <cell r="B5161" t="str">
            <v xml:space="preserve">VIBROACABADORA DE ASFALTO SOBRE RODAS, LARGURA DE PAVIMENTACAO DE 1,70 A 4,20 M, POTENCIA 78 KW/105 HP, CAPACIDADE 300 T/H                                                                                                                                                                                                                                                                                                                                                                                </v>
          </cell>
          <cell r="C5161" t="str">
            <v xml:space="preserve">UN    </v>
          </cell>
          <cell r="D5161">
            <v>2209068.0099999998</v>
          </cell>
        </row>
        <row r="5162">
          <cell r="A5162">
            <v>10489</v>
          </cell>
          <cell r="B5162" t="str">
            <v xml:space="preserve">VIDRACEIRO (HORISTA)                                                                                                                                                                                                                                                                                                                                                                                                                                                                                      </v>
          </cell>
          <cell r="C5162" t="str">
            <v xml:space="preserve">H     </v>
          </cell>
          <cell r="D5162">
            <v>14.83</v>
          </cell>
        </row>
        <row r="5163">
          <cell r="A5163">
            <v>41073</v>
          </cell>
          <cell r="B5163" t="str">
            <v xml:space="preserve">VIDRACEIRO (MENSALISTA)                                                                                                                                                                                                                                                                                                                                                                                                                                                                                   </v>
          </cell>
          <cell r="C5163" t="str">
            <v xml:space="preserve">MES   </v>
          </cell>
          <cell r="D5163">
            <v>2623.27</v>
          </cell>
        </row>
        <row r="5164">
          <cell r="A5164">
            <v>34391</v>
          </cell>
          <cell r="B5164" t="str">
            <v xml:space="preserve">VIDRO COMUM LAMINADO LISO INCOLOR DUPLO, ESPESSURA TOTAL 8 MM (CADA CAMADA DE 4 MM) - COLOCADO                                                                                                                                                                                                                                                                                                                                                                                                            </v>
          </cell>
          <cell r="C5164" t="str">
            <v xml:space="preserve">M2    </v>
          </cell>
          <cell r="D5164">
            <v>1180.69</v>
          </cell>
        </row>
        <row r="5165">
          <cell r="A5165">
            <v>10496</v>
          </cell>
          <cell r="B5165" t="str">
            <v xml:space="preserve">VIDRO COMUM LAMINADO, LISO, INCOLOR, DUPLO, ESPESSURA TOTAL 6 MM (CADA CAMADA E= 3 MM) - COLOCADO                                                                                                                                                                                                                                                                                                                                                                                                         </v>
          </cell>
          <cell r="C5165" t="str">
            <v xml:space="preserve">M2    </v>
          </cell>
          <cell r="D5165">
            <v>1027.77</v>
          </cell>
        </row>
        <row r="5166">
          <cell r="A5166">
            <v>10497</v>
          </cell>
          <cell r="B5166" t="str">
            <v xml:space="preserve">VIDRO COMUM LAMINADO, LISO, INCOLOR, TRIPLO, ESPESSURA TOTAL 12 MM (CADA CAMADA E=  4 MM) - COLOCADO                                                                                                                                                                                                                                                                                                                                                                                                      </v>
          </cell>
          <cell r="C5166" t="str">
            <v xml:space="preserve">M2    </v>
          </cell>
          <cell r="D5166">
            <v>2672.22</v>
          </cell>
        </row>
        <row r="5167">
          <cell r="A5167">
            <v>10504</v>
          </cell>
          <cell r="B5167" t="str">
            <v xml:space="preserve">VIDRO COMUM LAMINADO, LISO, INCOLOR, TRIPLO, ESPESSURA TOTAL 15 MM (CADA CAMADA E = 5 MM) - COLOCADO                                                                                                                                                                                                                                                                                                                                                                                                      </v>
          </cell>
          <cell r="C5167" t="str">
            <v xml:space="preserve">M2    </v>
          </cell>
          <cell r="D5167">
            <v>3124.44</v>
          </cell>
        </row>
        <row r="5168">
          <cell r="A5168">
            <v>34390</v>
          </cell>
          <cell r="B5168" t="str">
            <v xml:space="preserve">VIDRO CRISTAL COLORIDO, 10 MM, PINTADO NA COR BRANCA                                                                                                                                                                                                                                                                                                                                                                                                                                                      </v>
          </cell>
          <cell r="C5168" t="str">
            <v xml:space="preserve">M2    </v>
          </cell>
          <cell r="D5168">
            <v>920.88</v>
          </cell>
        </row>
        <row r="5169">
          <cell r="A5169">
            <v>34389</v>
          </cell>
          <cell r="B5169" t="str">
            <v xml:space="preserve">VIDRO CRISTAL COLORIDO, 4 MM, PINTADO NA COR BRANCA                                                                                                                                                                                                                                                                                                                                                                                                                                                       </v>
          </cell>
          <cell r="C5169" t="str">
            <v xml:space="preserve">M2    </v>
          </cell>
          <cell r="D5169">
            <v>287.77</v>
          </cell>
        </row>
        <row r="5170">
          <cell r="A5170">
            <v>34388</v>
          </cell>
          <cell r="B5170" t="str">
            <v xml:space="preserve">VIDRO CRISTAL COLORIDO, 6 MM, PINTADO NA COR BRANCA                                                                                                                                                                                                                                                                                                                                                                                                                                                       </v>
          </cell>
          <cell r="C5170" t="str">
            <v xml:space="preserve">M2    </v>
          </cell>
          <cell r="D5170">
            <v>408.99</v>
          </cell>
        </row>
        <row r="5171">
          <cell r="A5171">
            <v>34387</v>
          </cell>
          <cell r="B5171" t="str">
            <v xml:space="preserve">VIDRO CRISTAL COLORIDO, 8 MM, PINTADO NA COR BRANCA                                                                                                                                                                                                                                                                                                                                                                                                                                                       </v>
          </cell>
          <cell r="C5171" t="str">
            <v xml:space="preserve">M2    </v>
          </cell>
          <cell r="D5171">
            <v>663.94</v>
          </cell>
        </row>
        <row r="5172">
          <cell r="A5172">
            <v>11188</v>
          </cell>
          <cell r="B5172" t="str">
            <v xml:space="preserve">VIDRO LISO FUME E = 4MM - SEM COLOCACAO                                                                                                                                                                                                                                                                                                                                                                                                                                                                   </v>
          </cell>
          <cell r="C5172" t="str">
            <v xml:space="preserve">M2    </v>
          </cell>
          <cell r="D5172">
            <v>328.88</v>
          </cell>
        </row>
        <row r="5173">
          <cell r="A5173">
            <v>11189</v>
          </cell>
          <cell r="B5173" t="str">
            <v xml:space="preserve">VIDRO LISO FUME E = 6MM - SEM COLOCACAO                                                                                                                                                                                                                                                                                                                                                                                                                                                                   </v>
          </cell>
          <cell r="C5173" t="str">
            <v xml:space="preserve">M2    </v>
          </cell>
          <cell r="D5173">
            <v>493.33</v>
          </cell>
        </row>
        <row r="5174">
          <cell r="A5174">
            <v>21107</v>
          </cell>
          <cell r="B5174" t="str">
            <v xml:space="preserve">VIDRO LISO FUME, E = 5 MM - SEM COLOCACAO                                                                                                                                                                                                                                                                                                                                                                                                                                                                 </v>
          </cell>
          <cell r="C5174" t="str">
            <v xml:space="preserve">M2    </v>
          </cell>
          <cell r="D5174">
            <v>355.01</v>
          </cell>
        </row>
        <row r="5175">
          <cell r="A5175">
            <v>34386</v>
          </cell>
          <cell r="B5175" t="str">
            <v xml:space="preserve">VIDRO LISO INCOLOR 10 MM - SEM COLOCACAO                                                                                                                                                                                                                                                                                                                                                                                                                                                                  </v>
          </cell>
          <cell r="C5175" t="str">
            <v xml:space="preserve">M2    </v>
          </cell>
          <cell r="D5175">
            <v>616.66</v>
          </cell>
        </row>
        <row r="5176">
          <cell r="A5176">
            <v>10490</v>
          </cell>
          <cell r="B5176" t="str">
            <v xml:space="preserve">VIDRO LISO INCOLOR 2 A 3 MM - SEM COLOCACAO                                                                                                                                                                                                                                                                                                                                                                                                                                                               </v>
          </cell>
          <cell r="C5176" t="str">
            <v xml:space="preserve">M2    </v>
          </cell>
          <cell r="D5176">
            <v>185</v>
          </cell>
        </row>
        <row r="5177">
          <cell r="A5177">
            <v>10492</v>
          </cell>
          <cell r="B5177" t="str">
            <v xml:space="preserve">VIDRO LISO INCOLOR 4MM - SEM COLOCACAO                                                                                                                                                                                                                                                                                                                                                                                                                                                                    </v>
          </cell>
          <cell r="C5177" t="str">
            <v xml:space="preserve">M2    </v>
          </cell>
          <cell r="D5177">
            <v>246.66</v>
          </cell>
        </row>
        <row r="5178">
          <cell r="A5178">
            <v>10493</v>
          </cell>
          <cell r="B5178" t="str">
            <v xml:space="preserve">VIDRO LISO INCOLOR 5MM - SEM COLOCACAO                                                                                                                                                                                                                                                                                                                                                                                                                                                                    </v>
          </cell>
          <cell r="C5178" t="str">
            <v xml:space="preserve">M2    </v>
          </cell>
          <cell r="D5178">
            <v>287.77</v>
          </cell>
        </row>
        <row r="5179">
          <cell r="A5179">
            <v>10491</v>
          </cell>
          <cell r="B5179" t="str">
            <v xml:space="preserve">VIDRO LISO INCOLOR 6 MM - SEM COLOCACAO                                                                                                                                                                                                                                                                                                                                                                                                                                                                   </v>
          </cell>
          <cell r="C5179" t="str">
            <v xml:space="preserve">M2    </v>
          </cell>
          <cell r="D5179">
            <v>349.44</v>
          </cell>
        </row>
        <row r="5180">
          <cell r="A5180">
            <v>34385</v>
          </cell>
          <cell r="B5180" t="str">
            <v xml:space="preserve">VIDRO LISO INCOLOR 8MM  -  SEM COLOCACAO                                                                                                                                                                                                                                                                                                                                                                                                                                                                  </v>
          </cell>
          <cell r="C5180" t="str">
            <v xml:space="preserve">M2    </v>
          </cell>
          <cell r="D5180">
            <v>509.77</v>
          </cell>
        </row>
        <row r="5181">
          <cell r="A5181">
            <v>10499</v>
          </cell>
          <cell r="B5181" t="str">
            <v xml:space="preserve">VIDRO MARTELADO OU CANELADO, 4 MM - SEM COLOCACAO                                                                                                                                                                                                                                                                                                                                                                                                                                                         </v>
          </cell>
          <cell r="C5181" t="str">
            <v xml:space="preserve">M2    </v>
          </cell>
          <cell r="D5181">
            <v>205.55</v>
          </cell>
        </row>
        <row r="5182">
          <cell r="A5182">
            <v>34384</v>
          </cell>
          <cell r="B5182" t="str">
            <v xml:space="preserve">VIDRO PLANO ARAMADO E = 6 MM - SEM COLOCACAO                                                                                                                                                                                                                                                                                                                                                                                                                                                              </v>
          </cell>
          <cell r="C5182" t="str">
            <v xml:space="preserve">M2    </v>
          </cell>
          <cell r="D5182">
            <v>616.66</v>
          </cell>
        </row>
        <row r="5183">
          <cell r="A5183">
            <v>11185</v>
          </cell>
          <cell r="B5183" t="str">
            <v xml:space="preserve">VIDRO PLANO ARMADO E = 7MM - SEM COLOCACAO                                                                                                                                                                                                                                                                                                                                                                                                                                                                </v>
          </cell>
          <cell r="C5183" t="str">
            <v xml:space="preserve">M2    </v>
          </cell>
          <cell r="D5183">
            <v>637.22</v>
          </cell>
        </row>
        <row r="5184">
          <cell r="A5184">
            <v>10507</v>
          </cell>
          <cell r="B5184" t="str">
            <v xml:space="preserve">VIDRO TEMPERADO INCOLOR E = 10 MM, SEM COLOCACAO                                                                                                                                                                                                                                                                                                                                                                                                                                                          </v>
          </cell>
          <cell r="C5184" t="str">
            <v xml:space="preserve">M2    </v>
          </cell>
          <cell r="D5184">
            <v>494.63</v>
          </cell>
        </row>
        <row r="5185">
          <cell r="A5185">
            <v>10505</v>
          </cell>
          <cell r="B5185" t="str">
            <v xml:space="preserve">VIDRO TEMPERADO INCOLOR E = 6 MM, SEM COLOCACAO                                                                                                                                                                                                                                                                                                                                                                                                                                                           </v>
          </cell>
          <cell r="C5185" t="str">
            <v xml:space="preserve">M2    </v>
          </cell>
          <cell r="D5185">
            <v>291.87</v>
          </cell>
        </row>
        <row r="5186">
          <cell r="A5186">
            <v>10506</v>
          </cell>
          <cell r="B5186" t="str">
            <v xml:space="preserve">VIDRO TEMPERADO INCOLOR E = 8 MM, SEM COLOCACAO                                                                                                                                                                                                                                                                                                                                                                                                                                                           </v>
          </cell>
          <cell r="C5186" t="str">
            <v xml:space="preserve">M2    </v>
          </cell>
          <cell r="D5186">
            <v>381.01</v>
          </cell>
        </row>
        <row r="5187">
          <cell r="A5187">
            <v>5031</v>
          </cell>
          <cell r="B5187" t="str">
            <v xml:space="preserve">VIDRO TEMPERADO INCOLOR PARA PORTA DE ABRIR, E = 10 MM (SEM FERRAGENS E SEM COLOCACAO)                                                                                                                                                                                                                                                                                                                                                                                                                    </v>
          </cell>
          <cell r="C5187" t="str">
            <v xml:space="preserve">M2    </v>
          </cell>
          <cell r="D5187">
            <v>535</v>
          </cell>
        </row>
        <row r="5188">
          <cell r="A5188">
            <v>10502</v>
          </cell>
          <cell r="B5188" t="str">
            <v xml:space="preserve">VIDRO TEMPERADO VERDE E = 10 MM, SEM COLOCACAO                                                                                                                                                                                                                                                                                                                                                                                                                                                            </v>
          </cell>
          <cell r="C5188" t="str">
            <v xml:space="preserve">M2    </v>
          </cell>
          <cell r="D5188">
            <v>623.4</v>
          </cell>
        </row>
        <row r="5189">
          <cell r="A5189">
            <v>10501</v>
          </cell>
          <cell r="B5189" t="str">
            <v xml:space="preserve">VIDRO TEMPERADO VERDE E = 6 MM, SEM COLOCACAO                                                                                                                                                                                                                                                                                                                                                                                                                                                             </v>
          </cell>
          <cell r="C5189" t="str">
            <v xml:space="preserve">M2    </v>
          </cell>
          <cell r="D5189">
            <v>352.2</v>
          </cell>
        </row>
        <row r="5190">
          <cell r="A5190">
            <v>10503</v>
          </cell>
          <cell r="B5190" t="str">
            <v xml:space="preserve">VIDRO TEMPERADO VERDE E = 8 MM, SEM COLOCACAO                                                                                                                                                                                                                                                                                                                                                                                                                                                             </v>
          </cell>
          <cell r="C5190" t="str">
            <v xml:space="preserve">M2    </v>
          </cell>
          <cell r="D5190">
            <v>475.82</v>
          </cell>
        </row>
        <row r="5191">
          <cell r="A5191">
            <v>4500</v>
          </cell>
          <cell r="B5191" t="str">
            <v xml:space="preserve">VIGA *7,5 X 10* CM EM PINUS, MISTA OU EQUIVALENTE DA REGIAO - BRUTA                                                                                                                                                                                                                                                                                                                                                                                                                                       </v>
          </cell>
          <cell r="C5191" t="str">
            <v xml:space="preserve">M     </v>
          </cell>
          <cell r="D5191">
            <v>18.600000000000001</v>
          </cell>
        </row>
        <row r="5192">
          <cell r="A5192">
            <v>4448</v>
          </cell>
          <cell r="B5192" t="str">
            <v xml:space="preserve">VIGA *7,5 X 15 CM EM PINUS, MISTA OU EQUIVALENTE DA REGIAO - BRUTA                                                                                                                                                                                                                                                                                                                                                                                                                                        </v>
          </cell>
          <cell r="C5192" t="str">
            <v xml:space="preserve">M     </v>
          </cell>
          <cell r="D5192">
            <v>25.55</v>
          </cell>
        </row>
        <row r="5193">
          <cell r="A5193">
            <v>20213</v>
          </cell>
          <cell r="B5193" t="str">
            <v xml:space="preserve">VIGA APARELHADA  *6 X 12* CM, EM MACARANDUBA, ANGELIM OU EQUIVALENTE DA REGIAO                                                                                                                                                                                                                                                                                                                                                                                                                            </v>
          </cell>
          <cell r="C5193" t="str">
            <v xml:space="preserve">M     </v>
          </cell>
          <cell r="D5193">
            <v>22.28</v>
          </cell>
        </row>
        <row r="5194">
          <cell r="A5194">
            <v>20211</v>
          </cell>
          <cell r="B5194" t="str">
            <v xml:space="preserve">VIGA APARELHADA *6 X 16* CM, EM MACARANDUBA, ANGELIM OU EQUIVALENTE DA REGIAO                                                                                                                                                                                                                                                                                                                                                                                                                             </v>
          </cell>
          <cell r="C5194" t="str">
            <v xml:space="preserve">M     </v>
          </cell>
          <cell r="D5194">
            <v>29.5</v>
          </cell>
        </row>
        <row r="5195">
          <cell r="A5195">
            <v>40270</v>
          </cell>
          <cell r="B5195" t="str">
            <v xml:space="preserve">VIGA DE ESCORAMAENTO H20, DE MADEIRA, PESO DE 5,00 A 5,20 KG/M, COM EXTREMIDADES PLASTICAS                                                                                                                                                                                                                                                                                                                                                                                                                </v>
          </cell>
          <cell r="C5195" t="str">
            <v xml:space="preserve">M     </v>
          </cell>
          <cell r="D5195">
            <v>112.16</v>
          </cell>
        </row>
        <row r="5196">
          <cell r="A5196">
            <v>4425</v>
          </cell>
          <cell r="B5196" t="str">
            <v xml:space="preserve">VIGA NAO APARELHADA  *6 X 12* CM, EM MACARANDUBA, ANGELIM OU EQUIVALENTE DA REGIAO - BRUTA                                                                                                                                                                                                                                                                                                                                                                                                                </v>
          </cell>
          <cell r="C5196" t="str">
            <v xml:space="preserve">M     </v>
          </cell>
          <cell r="D5196">
            <v>24.39</v>
          </cell>
        </row>
        <row r="5197">
          <cell r="A5197">
            <v>4472</v>
          </cell>
          <cell r="B5197" t="str">
            <v xml:space="preserve">VIGA NAO APARELHADA *6 X 16* CM, EM MACARANDUBA, ANGELIM OU EQUIVALENTE DA REGIAO -  BRUTA                                                                                                                                                                                                                                                                                                                                                                                                                </v>
          </cell>
          <cell r="C5197" t="str">
            <v xml:space="preserve">M     </v>
          </cell>
          <cell r="D5197">
            <v>30.46</v>
          </cell>
        </row>
        <row r="5198">
          <cell r="A5198">
            <v>35272</v>
          </cell>
          <cell r="B5198" t="str">
            <v xml:space="preserve">VIGA NAO APARELHADA *6 X 20* CM, EM MACARANDUBA, ANGELIM OU EQUIVALENTE DA REGIAO - BRUTA                                                                                                                                                                                                                                                                                                                                                                                                                 </v>
          </cell>
          <cell r="C5198" t="str">
            <v xml:space="preserve">M     </v>
          </cell>
          <cell r="D5198">
            <v>44.04</v>
          </cell>
        </row>
        <row r="5199">
          <cell r="A5199">
            <v>4481</v>
          </cell>
          <cell r="B5199" t="str">
            <v xml:space="preserve">VIGA NAO APARELHADA *8 X 16* CM EM MACARANDUBA, ANGELIM OU EQUIVALENTE DA REGIAO -  BRUTA                                                                                                                                                                                                                                                                                                                                                                                                                 </v>
          </cell>
          <cell r="C5199" t="str">
            <v xml:space="preserve">M     </v>
          </cell>
          <cell r="D5199">
            <v>47.14</v>
          </cell>
        </row>
        <row r="5200">
          <cell r="A5200">
            <v>34345</v>
          </cell>
          <cell r="B5200" t="str">
            <v xml:space="preserve">VIGIA DIURNO                                                                                                                                                                                                                                                                                                                                                                                                                                                                                              </v>
          </cell>
          <cell r="C5200" t="str">
            <v xml:space="preserve">H     </v>
          </cell>
          <cell r="D5200">
            <v>12.82</v>
          </cell>
        </row>
        <row r="5201">
          <cell r="A5201">
            <v>41096</v>
          </cell>
          <cell r="B5201" t="str">
            <v xml:space="preserve">VIGIA DIURNO (MENSALISTA)                                                                                                                                                                                                                                                                                                                                                                                                                                                                                 </v>
          </cell>
          <cell r="C5201" t="str">
            <v xml:space="preserve">MES   </v>
          </cell>
        </row>
        <row r="5202">
          <cell r="A5202">
            <v>41776</v>
          </cell>
          <cell r="B5202" t="str">
            <v xml:space="preserve">VIGIA NOTURNO, HORA EFETIVAMENTE TRABALHADA DE 22 H AS 5 H (COM ADICIONAL NOTURNO)                                                                                                                                                                                                                                                                                                                                                                                                                        </v>
          </cell>
          <cell r="C5202" t="str">
            <v xml:space="preserve">H     </v>
          </cell>
        </row>
        <row r="5204">
          <cell r="A5204" t="str">
            <v>TOTAL DE INSUMOS : 5201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pageSetUpPr fitToPage="1"/>
  </sheetPr>
  <dimension ref="Q30"/>
  <sheetViews>
    <sheetView tabSelected="1" view="pageBreakPreview" zoomScale="98" zoomScaleNormal="100" zoomScaleSheetLayoutView="98" workbookViewId="0">
      <selection activeCell="L40" sqref="L40"/>
    </sheetView>
  </sheetViews>
  <sheetFormatPr defaultRowHeight="15" x14ac:dyDescent="0.25"/>
  <sheetData>
    <row r="30" spans="17:17" x14ac:dyDescent="0.25">
      <c r="Q30" t="s">
        <v>1066</v>
      </c>
    </row>
  </sheetData>
  <printOptions horizontalCentered="1"/>
  <pageMargins left="0.51181102362204722" right="0.51181102362204722" top="0.78740157480314965" bottom="0.78740157480314965" header="0.11811023622047245" footer="0.31496062992125984"/>
  <pageSetup paperSize="9" scale="9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8">
    <tabColor theme="3" tint="-0.249977111117893"/>
    <pageSetUpPr fitToPage="1"/>
  </sheetPr>
  <dimension ref="A1:Q242"/>
  <sheetViews>
    <sheetView tabSelected="1" view="pageBreakPreview" zoomScale="96" zoomScaleNormal="98" zoomScaleSheetLayoutView="96" workbookViewId="0">
      <selection activeCell="L40" sqref="L40"/>
    </sheetView>
  </sheetViews>
  <sheetFormatPr defaultRowHeight="15" x14ac:dyDescent="0.25"/>
  <cols>
    <col min="1" max="1" width="17.7109375" customWidth="1"/>
    <col min="2" max="2" width="64.85546875" bestFit="1" customWidth="1"/>
    <col min="5" max="5" width="17" bestFit="1" customWidth="1"/>
    <col min="6" max="6" width="14.28515625" bestFit="1" customWidth="1"/>
  </cols>
  <sheetData>
    <row r="1" spans="1:10" ht="61.5" customHeight="1" x14ac:dyDescent="0.25">
      <c r="A1" s="394" t="s">
        <v>533</v>
      </c>
      <c r="B1" s="394"/>
      <c r="C1" s="394"/>
      <c r="D1" s="394"/>
      <c r="E1" s="394"/>
      <c r="F1" s="394"/>
      <c r="G1" s="127"/>
      <c r="H1" s="127"/>
      <c r="I1" s="18"/>
      <c r="J1" s="18"/>
    </row>
    <row r="2" spans="1:10" x14ac:dyDescent="0.25">
      <c r="A2" s="28" t="s">
        <v>12</v>
      </c>
      <c r="B2" s="376" t="str">
        <f>'PLANILHA ORÇAMENTARIA'!B2:E2</f>
        <v>UNIDADE BÁSICA DE SAÚDE</v>
      </c>
      <c r="C2" s="376"/>
      <c r="D2" s="376"/>
      <c r="E2" s="376"/>
      <c r="F2" s="376"/>
    </row>
    <row r="3" spans="1:10" x14ac:dyDescent="0.25">
      <c r="A3" s="28" t="s">
        <v>13</v>
      </c>
      <c r="B3" s="376" t="str">
        <f>'PLANILHA ORÇAMENTARIA'!B3:E3</f>
        <v>SANTO ANTONIO DO LESTE - MT</v>
      </c>
      <c r="C3" s="376"/>
      <c r="D3" s="376"/>
      <c r="E3" s="376"/>
      <c r="F3" s="376"/>
    </row>
    <row r="4" spans="1:10" x14ac:dyDescent="0.25">
      <c r="A4" s="28" t="s">
        <v>14</v>
      </c>
      <c r="B4" s="376" t="str">
        <f>'PLANILHA ORÇAMENTARIA'!B4:E4</f>
        <v>PREFEITURA MUNICIPAL DE SANTO ANTONIO DO LESTE - MT</v>
      </c>
      <c r="C4" s="376"/>
      <c r="D4" s="376"/>
      <c r="E4" s="376"/>
      <c r="F4" s="376"/>
    </row>
    <row r="5" spans="1:10" x14ac:dyDescent="0.25">
      <c r="A5" s="28" t="s">
        <v>15</v>
      </c>
      <c r="B5" s="303">
        <f>'PLANILHA ORÇAMENTARIA'!B5:E5</f>
        <v>44880</v>
      </c>
      <c r="C5" s="303"/>
      <c r="D5" s="303"/>
      <c r="E5" s="303"/>
      <c r="F5" s="303"/>
      <c r="G5" s="96"/>
    </row>
    <row r="6" spans="1:10" ht="15" customHeight="1" x14ac:dyDescent="0.25">
      <c r="A6" s="399" t="s">
        <v>345</v>
      </c>
      <c r="B6" s="399"/>
      <c r="C6" s="399"/>
      <c r="D6" s="399"/>
      <c r="E6" s="399"/>
      <c r="F6" s="399"/>
      <c r="G6" s="97"/>
    </row>
    <row r="7" spans="1:10" ht="15" customHeight="1" x14ac:dyDescent="0.25">
      <c r="A7" s="430"/>
      <c r="B7" s="430"/>
      <c r="C7" s="430"/>
      <c r="D7" s="430"/>
      <c r="E7" s="430"/>
      <c r="F7" s="399"/>
      <c r="G7" s="97"/>
    </row>
    <row r="8" spans="1:10" ht="15" customHeight="1" x14ac:dyDescent="0.25">
      <c r="A8" s="401" t="s">
        <v>134</v>
      </c>
      <c r="B8" s="402"/>
      <c r="C8" s="402"/>
      <c r="D8" s="402"/>
      <c r="E8" s="402"/>
      <c r="F8" s="403"/>
      <c r="G8" s="97"/>
    </row>
    <row r="9" spans="1:10" ht="15" customHeight="1" x14ac:dyDescent="0.25">
      <c r="A9" s="404"/>
      <c r="B9" s="405"/>
      <c r="C9" s="405"/>
      <c r="D9" s="405"/>
      <c r="E9" s="405"/>
      <c r="F9" s="406"/>
      <c r="G9" s="97"/>
    </row>
    <row r="10" spans="1:10" ht="21" x14ac:dyDescent="0.25">
      <c r="A10" s="407" t="s">
        <v>425</v>
      </c>
      <c r="B10" s="408"/>
      <c r="C10" s="408"/>
      <c r="D10" s="408"/>
      <c r="E10" s="408"/>
      <c r="F10" s="409"/>
      <c r="G10" s="97"/>
    </row>
    <row r="11" spans="1:10" ht="15" customHeight="1" x14ac:dyDescent="0.25">
      <c r="A11" s="107" t="s">
        <v>341</v>
      </c>
      <c r="B11" s="43" t="s">
        <v>111</v>
      </c>
      <c r="C11" s="5" t="s">
        <v>32</v>
      </c>
      <c r="D11" s="6" t="s">
        <v>33</v>
      </c>
      <c r="E11" s="7" t="s">
        <v>34</v>
      </c>
      <c r="F11" s="7" t="s">
        <v>35</v>
      </c>
      <c r="G11" s="97"/>
    </row>
    <row r="12" spans="1:10" ht="26.25" x14ac:dyDescent="0.25">
      <c r="A12" s="2">
        <v>39773</v>
      </c>
      <c r="B12" s="20" t="s">
        <v>424</v>
      </c>
      <c r="C12" s="21" t="s">
        <v>5</v>
      </c>
      <c r="D12" s="22">
        <v>1</v>
      </c>
      <c r="E12" s="4">
        <v>154.09</v>
      </c>
      <c r="F12" s="4">
        <f>E12*D12</f>
        <v>154.09</v>
      </c>
      <c r="G12" s="97"/>
    </row>
    <row r="13" spans="1:10" ht="15" customHeight="1" x14ac:dyDescent="0.25">
      <c r="A13" s="2">
        <v>88264</v>
      </c>
      <c r="B13" s="20" t="s">
        <v>92</v>
      </c>
      <c r="C13" s="21" t="s">
        <v>36</v>
      </c>
      <c r="D13" s="22">
        <v>1.034</v>
      </c>
      <c r="E13" s="4">
        <v>23.24</v>
      </c>
      <c r="F13" s="4">
        <f t="shared" ref="F13:F14" si="0">E13*D13</f>
        <v>24.030159999999999</v>
      </c>
      <c r="G13" s="97"/>
    </row>
    <row r="14" spans="1:10" ht="15" customHeight="1" x14ac:dyDescent="0.25">
      <c r="A14" s="2">
        <v>88247</v>
      </c>
      <c r="B14" s="20" t="s">
        <v>128</v>
      </c>
      <c r="C14" s="21" t="s">
        <v>36</v>
      </c>
      <c r="D14" s="22">
        <v>1.034</v>
      </c>
      <c r="E14" s="4">
        <v>19.2</v>
      </c>
      <c r="F14" s="4">
        <f t="shared" si="0"/>
        <v>19.852799999999998</v>
      </c>
      <c r="G14" s="97"/>
    </row>
    <row r="15" spans="1:10" ht="15" customHeight="1" x14ac:dyDescent="0.25">
      <c r="A15" s="410" t="s">
        <v>37</v>
      </c>
      <c r="B15" s="411"/>
      <c r="C15" s="411"/>
      <c r="D15" s="411"/>
      <c r="E15" s="412"/>
      <c r="F15" s="19">
        <f>SUM(F12:F14)</f>
        <v>197.97296</v>
      </c>
      <c r="G15" s="97"/>
    </row>
    <row r="16" spans="1:10" ht="15" customHeight="1" x14ac:dyDescent="0.25">
      <c r="A16" s="109"/>
      <c r="B16" s="110"/>
      <c r="C16" s="110"/>
      <c r="D16" s="110"/>
      <c r="E16" s="110"/>
      <c r="F16" s="111"/>
      <c r="G16" s="97"/>
    </row>
    <row r="17" spans="1:17" ht="15" customHeight="1" x14ac:dyDescent="0.25">
      <c r="A17" s="401" t="s">
        <v>135</v>
      </c>
      <c r="B17" s="402"/>
      <c r="C17" s="402"/>
      <c r="D17" s="402"/>
      <c r="E17" s="402"/>
      <c r="F17" s="403"/>
      <c r="G17" s="97"/>
    </row>
    <row r="18" spans="1:17" ht="15" customHeight="1" x14ac:dyDescent="0.25">
      <c r="A18" s="404"/>
      <c r="B18" s="405"/>
      <c r="C18" s="405"/>
      <c r="D18" s="405"/>
      <c r="E18" s="405"/>
      <c r="F18" s="406"/>
      <c r="G18" s="97"/>
    </row>
    <row r="19" spans="1:17" ht="15" customHeight="1" x14ac:dyDescent="0.25">
      <c r="A19" s="407" t="s">
        <v>427</v>
      </c>
      <c r="B19" s="408"/>
      <c r="C19" s="408"/>
      <c r="D19" s="408"/>
      <c r="E19" s="408"/>
      <c r="F19" s="409"/>
      <c r="G19" s="97"/>
    </row>
    <row r="20" spans="1:17" ht="15" customHeight="1" x14ac:dyDescent="0.25">
      <c r="A20" s="107" t="s">
        <v>341</v>
      </c>
      <c r="B20" s="43" t="s">
        <v>111</v>
      </c>
      <c r="C20" s="5" t="s">
        <v>32</v>
      </c>
      <c r="D20" s="6" t="s">
        <v>33</v>
      </c>
      <c r="E20" s="7" t="s">
        <v>34</v>
      </c>
      <c r="F20" s="7" t="s">
        <v>35</v>
      </c>
      <c r="G20" s="97"/>
    </row>
    <row r="21" spans="1:17" ht="15" customHeight="1" x14ac:dyDescent="0.25">
      <c r="A21" s="2">
        <v>39773</v>
      </c>
      <c r="B21" s="20" t="s">
        <v>428</v>
      </c>
      <c r="C21" s="21" t="s">
        <v>32</v>
      </c>
      <c r="D21" s="22">
        <v>1</v>
      </c>
      <c r="E21" s="4">
        <v>125.69</v>
      </c>
      <c r="F21" s="4">
        <f>E21*D21</f>
        <v>125.69</v>
      </c>
      <c r="G21" s="97"/>
    </row>
    <row r="22" spans="1:17" ht="15" customHeight="1" x14ac:dyDescent="0.25">
      <c r="A22" s="2">
        <v>88247</v>
      </c>
      <c r="B22" s="20" t="s">
        <v>128</v>
      </c>
      <c r="C22" s="21" t="s">
        <v>36</v>
      </c>
      <c r="D22" s="22">
        <v>0.26</v>
      </c>
      <c r="E22" s="4">
        <v>19.2</v>
      </c>
      <c r="F22" s="4">
        <f t="shared" ref="F22" si="1">E22*D22</f>
        <v>4.992</v>
      </c>
      <c r="G22" s="97"/>
    </row>
    <row r="23" spans="1:17" ht="15" customHeight="1" x14ac:dyDescent="0.25">
      <c r="A23" s="410" t="s">
        <v>37</v>
      </c>
      <c r="B23" s="411"/>
      <c r="C23" s="411"/>
      <c r="D23" s="411"/>
      <c r="E23" s="412"/>
      <c r="F23" s="19">
        <f>SUM(F21:F22)</f>
        <v>130.68199999999999</v>
      </c>
      <c r="G23" s="97"/>
    </row>
    <row r="24" spans="1:17" ht="15" customHeight="1" x14ac:dyDescent="0.25">
      <c r="A24" s="431" t="s">
        <v>429</v>
      </c>
      <c r="B24" s="431"/>
      <c r="C24" s="431"/>
      <c r="D24" s="431"/>
      <c r="E24" s="431"/>
      <c r="F24" s="431"/>
      <c r="G24" s="97"/>
    </row>
    <row r="25" spans="1:17" ht="15" customHeight="1" x14ac:dyDescent="0.25">
      <c r="A25" s="48" t="s">
        <v>430</v>
      </c>
      <c r="B25" s="432" t="s">
        <v>431</v>
      </c>
      <c r="C25" s="432"/>
      <c r="D25" s="432"/>
      <c r="E25" s="48" t="s">
        <v>432</v>
      </c>
      <c r="F25" s="48">
        <v>125.69</v>
      </c>
      <c r="G25" s="97"/>
    </row>
    <row r="26" spans="1:17" ht="15" customHeight="1" x14ac:dyDescent="0.25">
      <c r="A26" s="433"/>
      <c r="B26" s="434"/>
      <c r="C26" s="434"/>
      <c r="D26" s="434"/>
      <c r="E26" s="434"/>
      <c r="F26" s="435"/>
      <c r="G26" s="97"/>
    </row>
    <row r="27" spans="1:17" x14ac:dyDescent="0.25">
      <c r="A27" s="401" t="s">
        <v>390</v>
      </c>
      <c r="B27" s="402"/>
      <c r="C27" s="402"/>
      <c r="D27" s="402"/>
      <c r="E27" s="402"/>
      <c r="F27" s="403"/>
    </row>
    <row r="28" spans="1:17" x14ac:dyDescent="0.25">
      <c r="A28" s="404"/>
      <c r="B28" s="405"/>
      <c r="C28" s="405"/>
      <c r="D28" s="405"/>
      <c r="E28" s="405"/>
      <c r="F28" s="406"/>
    </row>
    <row r="29" spans="1:17" x14ac:dyDescent="0.25">
      <c r="A29" s="407" t="s">
        <v>440</v>
      </c>
      <c r="B29" s="408"/>
      <c r="C29" s="408"/>
      <c r="D29" s="408"/>
      <c r="E29" s="408"/>
      <c r="F29" s="409"/>
    </row>
    <row r="30" spans="1:17" x14ac:dyDescent="0.25">
      <c r="A30" s="107" t="s">
        <v>341</v>
      </c>
      <c r="B30" s="43" t="s">
        <v>111</v>
      </c>
      <c r="C30" s="5" t="s">
        <v>32</v>
      </c>
      <c r="D30" s="6" t="s">
        <v>33</v>
      </c>
      <c r="E30" s="7" t="s">
        <v>34</v>
      </c>
      <c r="F30" s="7" t="s">
        <v>35</v>
      </c>
      <c r="Q30" t="s">
        <v>1066</v>
      </c>
    </row>
    <row r="31" spans="1:17" ht="26.25" x14ac:dyDescent="0.25">
      <c r="A31" s="48">
        <v>1575</v>
      </c>
      <c r="B31" s="106" t="s">
        <v>403</v>
      </c>
      <c r="C31" s="21" t="s">
        <v>32</v>
      </c>
      <c r="D31" s="22">
        <v>3</v>
      </c>
      <c r="E31" s="4">
        <v>5.37</v>
      </c>
      <c r="F31" s="4">
        <f>E31*D31</f>
        <v>16.11</v>
      </c>
    </row>
    <row r="32" spans="1:17" x14ac:dyDescent="0.25">
      <c r="A32" s="48">
        <v>34628</v>
      </c>
      <c r="B32" s="106" t="s">
        <v>441</v>
      </c>
      <c r="C32" s="21" t="s">
        <v>32</v>
      </c>
      <c r="D32" s="22">
        <v>1</v>
      </c>
      <c r="E32" s="4">
        <v>81.08</v>
      </c>
      <c r="F32" s="4">
        <f>E32*D32</f>
        <v>81.08</v>
      </c>
    </row>
    <row r="33" spans="1:6" x14ac:dyDescent="0.25">
      <c r="A33" s="48">
        <v>88264</v>
      </c>
      <c r="B33" s="20" t="s">
        <v>92</v>
      </c>
      <c r="C33" s="21" t="s">
        <v>36</v>
      </c>
      <c r="D33" s="22">
        <v>0.78300000000000003</v>
      </c>
      <c r="E33" s="4">
        <v>23.24</v>
      </c>
      <c r="F33" s="4">
        <f t="shared" ref="F33:F34" si="2">E33*D33</f>
        <v>18.196919999999999</v>
      </c>
    </row>
    <row r="34" spans="1:6" x14ac:dyDescent="0.25">
      <c r="A34" s="48">
        <v>88247</v>
      </c>
      <c r="B34" s="20" t="s">
        <v>128</v>
      </c>
      <c r="C34" s="21" t="s">
        <v>36</v>
      </c>
      <c r="D34" s="22">
        <v>0.78300000000000003</v>
      </c>
      <c r="E34" s="4">
        <v>19.2</v>
      </c>
      <c r="F34" s="4">
        <f t="shared" si="2"/>
        <v>15.0336</v>
      </c>
    </row>
    <row r="35" spans="1:6" x14ac:dyDescent="0.25">
      <c r="A35" s="420"/>
      <c r="B35" s="421"/>
      <c r="C35" s="421"/>
      <c r="D35" s="422"/>
      <c r="E35" s="115"/>
      <c r="F35" s="116">
        <f>SUM(F31:F34)</f>
        <v>130.42052000000001</v>
      </c>
    </row>
    <row r="36" spans="1:6" x14ac:dyDescent="0.25">
      <c r="A36" s="396"/>
      <c r="B36" s="397"/>
      <c r="C36" s="397"/>
      <c r="D36" s="397"/>
      <c r="E36" s="397"/>
      <c r="F36" s="398"/>
    </row>
    <row r="37" spans="1:6" ht="22.5" customHeight="1" x14ac:dyDescent="0.25">
      <c r="A37" s="401" t="s">
        <v>402</v>
      </c>
      <c r="B37" s="402"/>
      <c r="C37" s="402"/>
      <c r="D37" s="402"/>
      <c r="E37" s="402"/>
      <c r="F37" s="403"/>
    </row>
    <row r="38" spans="1:6" x14ac:dyDescent="0.25">
      <c r="A38" s="404"/>
      <c r="B38" s="405"/>
      <c r="C38" s="405"/>
      <c r="D38" s="405"/>
      <c r="E38" s="405"/>
      <c r="F38" s="406"/>
    </row>
    <row r="39" spans="1:6" ht="27" customHeight="1" x14ac:dyDescent="0.25">
      <c r="A39" s="407" t="s">
        <v>404</v>
      </c>
      <c r="B39" s="408"/>
      <c r="C39" s="408"/>
      <c r="D39" s="408"/>
      <c r="E39" s="408"/>
      <c r="F39" s="409"/>
    </row>
    <row r="40" spans="1:6" x14ac:dyDescent="0.25">
      <c r="A40" s="107" t="s">
        <v>341</v>
      </c>
      <c r="B40" s="43" t="s">
        <v>111</v>
      </c>
      <c r="C40" s="5" t="s">
        <v>32</v>
      </c>
      <c r="D40" s="6" t="s">
        <v>33</v>
      </c>
      <c r="E40" s="7" t="s">
        <v>34</v>
      </c>
      <c r="F40" s="7" t="s">
        <v>35</v>
      </c>
    </row>
    <row r="41" spans="1:6" ht="26.25" x14ac:dyDescent="0.25">
      <c r="A41" s="2">
        <v>39467</v>
      </c>
      <c r="B41" s="20" t="s">
        <v>405</v>
      </c>
      <c r="C41" s="21" t="s">
        <v>5</v>
      </c>
      <c r="D41" s="22">
        <v>1</v>
      </c>
      <c r="E41" s="4">
        <v>200.62</v>
      </c>
      <c r="F41" s="4">
        <f>E41*D41</f>
        <v>200.62</v>
      </c>
    </row>
    <row r="42" spans="1:6" ht="15" customHeight="1" x14ac:dyDescent="0.25">
      <c r="A42" s="2">
        <v>88264</v>
      </c>
      <c r="B42" s="20" t="s">
        <v>92</v>
      </c>
      <c r="C42" s="21" t="s">
        <v>36</v>
      </c>
      <c r="D42" s="22">
        <v>0.8</v>
      </c>
      <c r="E42" s="4">
        <v>23.24</v>
      </c>
      <c r="F42" s="4">
        <f t="shared" ref="F42:F43" si="3">E42*D42</f>
        <v>18.591999999999999</v>
      </c>
    </row>
    <row r="43" spans="1:6" ht="15" customHeight="1" x14ac:dyDescent="0.25">
      <c r="A43" s="2">
        <v>88247</v>
      </c>
      <c r="B43" s="20" t="s">
        <v>128</v>
      </c>
      <c r="C43" s="21" t="s">
        <v>36</v>
      </c>
      <c r="D43" s="22">
        <v>0.8</v>
      </c>
      <c r="E43" s="4">
        <v>19.2</v>
      </c>
      <c r="F43" s="4">
        <f t="shared" si="3"/>
        <v>15.36</v>
      </c>
    </row>
    <row r="44" spans="1:6" x14ac:dyDescent="0.25">
      <c r="A44" s="410" t="s">
        <v>37</v>
      </c>
      <c r="B44" s="411"/>
      <c r="C44" s="411"/>
      <c r="D44" s="411"/>
      <c r="E44" s="412"/>
      <c r="F44" s="19">
        <f>SUM(F41:F43)</f>
        <v>234.572</v>
      </c>
    </row>
    <row r="45" spans="1:6" x14ac:dyDescent="0.25">
      <c r="A45" s="368"/>
      <c r="B45" s="368"/>
      <c r="C45" s="368"/>
      <c r="D45" s="368"/>
      <c r="E45" s="368"/>
      <c r="F45" s="368"/>
    </row>
    <row r="46" spans="1:6" x14ac:dyDescent="0.25">
      <c r="A46" s="401" t="s">
        <v>446</v>
      </c>
      <c r="B46" s="402"/>
      <c r="C46" s="402"/>
      <c r="D46" s="402"/>
      <c r="E46" s="402"/>
      <c r="F46" s="403"/>
    </row>
    <row r="47" spans="1:6" x14ac:dyDescent="0.25">
      <c r="A47" s="404"/>
      <c r="B47" s="405"/>
      <c r="C47" s="405"/>
      <c r="D47" s="405"/>
      <c r="E47" s="405"/>
      <c r="F47" s="406"/>
    </row>
    <row r="48" spans="1:6" x14ac:dyDescent="0.25">
      <c r="A48" s="407" t="s">
        <v>442</v>
      </c>
      <c r="B48" s="408"/>
      <c r="C48" s="408"/>
      <c r="D48" s="408"/>
      <c r="E48" s="408"/>
      <c r="F48" s="409"/>
    </row>
    <row r="49" spans="1:6" x14ac:dyDescent="0.25">
      <c r="A49" s="107" t="s">
        <v>341</v>
      </c>
      <c r="B49" s="43" t="s">
        <v>111</v>
      </c>
      <c r="C49" s="5" t="s">
        <v>32</v>
      </c>
      <c r="D49" s="6" t="s">
        <v>33</v>
      </c>
      <c r="E49" s="7" t="s">
        <v>34</v>
      </c>
      <c r="F49" s="7" t="s">
        <v>35</v>
      </c>
    </row>
    <row r="50" spans="1:6" ht="26.25" x14ac:dyDescent="0.25">
      <c r="A50" s="48">
        <v>1575</v>
      </c>
      <c r="B50" s="106" t="s">
        <v>403</v>
      </c>
      <c r="C50" s="21" t="s">
        <v>32</v>
      </c>
      <c r="D50" s="22">
        <v>3</v>
      </c>
      <c r="E50" s="4">
        <v>5.37</v>
      </c>
      <c r="F50" s="4">
        <f>E50*D50</f>
        <v>16.11</v>
      </c>
    </row>
    <row r="51" spans="1:6" ht="26.25" x14ac:dyDescent="0.25">
      <c r="A51" s="48">
        <v>39449</v>
      </c>
      <c r="B51" s="106" t="s">
        <v>443</v>
      </c>
      <c r="C51" s="21" t="s">
        <v>32</v>
      </c>
      <c r="D51" s="22">
        <v>1</v>
      </c>
      <c r="E51" s="4">
        <v>355.59</v>
      </c>
      <c r="F51" s="4">
        <f>E51*D51</f>
        <v>355.59</v>
      </c>
    </row>
    <row r="52" spans="1:6" x14ac:dyDescent="0.25">
      <c r="A52" s="48">
        <v>88264</v>
      </c>
      <c r="B52" s="20" t="s">
        <v>92</v>
      </c>
      <c r="C52" s="21" t="s">
        <v>36</v>
      </c>
      <c r="D52" s="22">
        <v>0.6</v>
      </c>
      <c r="E52" s="4">
        <v>23.24</v>
      </c>
      <c r="F52" s="4">
        <f t="shared" ref="F52:F53" si="4">E52*D52</f>
        <v>13.943999999999999</v>
      </c>
    </row>
    <row r="53" spans="1:6" x14ac:dyDescent="0.25">
      <c r="A53" s="48">
        <v>88247</v>
      </c>
      <c r="B53" s="20" t="s">
        <v>128</v>
      </c>
      <c r="C53" s="21" t="s">
        <v>36</v>
      </c>
      <c r="D53" s="22">
        <v>0.6</v>
      </c>
      <c r="E53" s="4">
        <v>19.2</v>
      </c>
      <c r="F53" s="4">
        <f t="shared" si="4"/>
        <v>11.52</v>
      </c>
    </row>
    <row r="54" spans="1:6" x14ac:dyDescent="0.25">
      <c r="A54" s="423"/>
      <c r="B54" s="424"/>
      <c r="C54" s="424"/>
      <c r="D54" s="425"/>
      <c r="E54" s="105"/>
      <c r="F54" s="19">
        <f>SUM(F50:F53)</f>
        <v>397.16399999999999</v>
      </c>
    </row>
    <row r="55" spans="1:6" ht="15.75" customHeight="1" x14ac:dyDescent="0.25">
      <c r="A55" s="396"/>
      <c r="B55" s="397"/>
      <c r="C55" s="397"/>
      <c r="D55" s="397"/>
      <c r="E55" s="397"/>
      <c r="F55" s="398"/>
    </row>
    <row r="56" spans="1:6" x14ac:dyDescent="0.25">
      <c r="A56" s="401" t="s">
        <v>447</v>
      </c>
      <c r="B56" s="402"/>
      <c r="C56" s="402"/>
      <c r="D56" s="402"/>
      <c r="E56" s="402"/>
      <c r="F56" s="403"/>
    </row>
    <row r="57" spans="1:6" x14ac:dyDescent="0.25">
      <c r="A57" s="404"/>
      <c r="B57" s="405"/>
      <c r="C57" s="405"/>
      <c r="D57" s="405"/>
      <c r="E57" s="405"/>
      <c r="F57" s="406"/>
    </row>
    <row r="58" spans="1:6" x14ac:dyDescent="0.25">
      <c r="A58" s="407" t="s">
        <v>412</v>
      </c>
      <c r="B58" s="408"/>
      <c r="C58" s="408"/>
      <c r="D58" s="408"/>
      <c r="E58" s="408"/>
      <c r="F58" s="409"/>
    </row>
    <row r="59" spans="1:6" x14ac:dyDescent="0.25">
      <c r="A59" s="5" t="s">
        <v>2</v>
      </c>
      <c r="B59" s="43" t="s">
        <v>31</v>
      </c>
      <c r="C59" s="5" t="s">
        <v>32</v>
      </c>
      <c r="D59" s="6" t="s">
        <v>33</v>
      </c>
      <c r="E59" s="7" t="s">
        <v>34</v>
      </c>
      <c r="F59" s="7" t="s">
        <v>35</v>
      </c>
    </row>
    <row r="60" spans="1:6" ht="15" customHeight="1" x14ac:dyDescent="0.25">
      <c r="A60" s="2">
        <v>39390</v>
      </c>
      <c r="B60" s="112" t="s">
        <v>413</v>
      </c>
      <c r="C60" s="21" t="s">
        <v>32</v>
      </c>
      <c r="D60" s="22">
        <v>1</v>
      </c>
      <c r="E60" s="4">
        <v>37.83</v>
      </c>
      <c r="F60" s="4">
        <f>E60*D60</f>
        <v>37.83</v>
      </c>
    </row>
    <row r="61" spans="1:6" x14ac:dyDescent="0.25">
      <c r="A61" s="2">
        <v>88264</v>
      </c>
      <c r="B61" s="20" t="s">
        <v>92</v>
      </c>
      <c r="C61" s="21" t="s">
        <v>36</v>
      </c>
      <c r="D61" s="22">
        <v>0.37</v>
      </c>
      <c r="E61" s="4">
        <v>23.24</v>
      </c>
      <c r="F61" s="4">
        <f t="shared" ref="F61:F62" si="5">E61*D61</f>
        <v>8.5987999999999989</v>
      </c>
    </row>
    <row r="62" spans="1:6" x14ac:dyDescent="0.25">
      <c r="A62" s="2">
        <v>88247</v>
      </c>
      <c r="B62" s="20" t="s">
        <v>128</v>
      </c>
      <c r="C62" s="21" t="s">
        <v>36</v>
      </c>
      <c r="D62" s="22">
        <v>0.37</v>
      </c>
      <c r="E62" s="4">
        <v>19.2</v>
      </c>
      <c r="F62" s="4">
        <f t="shared" si="5"/>
        <v>7.1040000000000001</v>
      </c>
    </row>
    <row r="63" spans="1:6" x14ac:dyDescent="0.25">
      <c r="A63" s="410" t="s">
        <v>37</v>
      </c>
      <c r="B63" s="411"/>
      <c r="C63" s="411"/>
      <c r="D63" s="411"/>
      <c r="E63" s="412"/>
      <c r="F63" s="19">
        <f>SUM(F60:F62)</f>
        <v>53.532799999999995</v>
      </c>
    </row>
    <row r="64" spans="1:6" ht="15.75" customHeight="1" x14ac:dyDescent="0.25">
      <c r="A64" s="396"/>
      <c r="B64" s="397"/>
      <c r="C64" s="397"/>
      <c r="D64" s="397"/>
      <c r="E64" s="397"/>
      <c r="F64" s="398"/>
    </row>
    <row r="65" spans="1:6" x14ac:dyDescent="0.25">
      <c r="A65" s="401" t="s">
        <v>450</v>
      </c>
      <c r="B65" s="402"/>
      <c r="C65" s="402"/>
      <c r="D65" s="402"/>
      <c r="E65" s="402"/>
      <c r="F65" s="403"/>
    </row>
    <row r="66" spans="1:6" x14ac:dyDescent="0.25">
      <c r="A66" s="404"/>
      <c r="B66" s="405"/>
      <c r="C66" s="405"/>
      <c r="D66" s="405"/>
      <c r="E66" s="405"/>
      <c r="F66" s="406"/>
    </row>
    <row r="67" spans="1:6" x14ac:dyDescent="0.25">
      <c r="A67" s="419" t="s">
        <v>410</v>
      </c>
      <c r="B67" s="419"/>
      <c r="C67" s="419"/>
      <c r="D67" s="419"/>
      <c r="E67" s="419"/>
      <c r="F67" s="419"/>
    </row>
    <row r="68" spans="1:6" x14ac:dyDescent="0.25">
      <c r="A68" s="107" t="s">
        <v>341</v>
      </c>
      <c r="B68" s="43" t="s">
        <v>111</v>
      </c>
      <c r="C68" s="5" t="s">
        <v>32</v>
      </c>
      <c r="D68" s="6" t="s">
        <v>33</v>
      </c>
      <c r="E68" s="7" t="s">
        <v>34</v>
      </c>
      <c r="F68" s="7" t="s">
        <v>35</v>
      </c>
    </row>
    <row r="69" spans="1:6" x14ac:dyDescent="0.25">
      <c r="A69" s="48">
        <v>39387</v>
      </c>
      <c r="B69" s="106" t="s">
        <v>411</v>
      </c>
      <c r="C69" s="21" t="s">
        <v>32</v>
      </c>
      <c r="D69" s="22">
        <v>1</v>
      </c>
      <c r="E69" s="4">
        <v>13.88</v>
      </c>
      <c r="F69" s="4">
        <f>E69*D69</f>
        <v>13.88</v>
      </c>
    </row>
    <row r="70" spans="1:6" ht="39" x14ac:dyDescent="0.25">
      <c r="A70" s="48">
        <v>12232</v>
      </c>
      <c r="B70" s="106" t="s">
        <v>202</v>
      </c>
      <c r="C70" s="21" t="s">
        <v>32</v>
      </c>
      <c r="D70" s="22">
        <v>1</v>
      </c>
      <c r="E70" s="4">
        <v>38.950000000000003</v>
      </c>
      <c r="F70" s="4">
        <f>E70*D70</f>
        <v>38.950000000000003</v>
      </c>
    </row>
    <row r="71" spans="1:6" x14ac:dyDescent="0.25">
      <c r="A71" s="48">
        <v>88264</v>
      </c>
      <c r="B71" s="20" t="s">
        <v>92</v>
      </c>
      <c r="C71" s="21" t="s">
        <v>36</v>
      </c>
      <c r="D71" s="22">
        <v>0.5</v>
      </c>
      <c r="E71" s="4">
        <v>23.24</v>
      </c>
      <c r="F71" s="4">
        <f t="shared" ref="F71:F72" si="6">E71*D71</f>
        <v>11.62</v>
      </c>
    </row>
    <row r="72" spans="1:6" x14ac:dyDescent="0.25">
      <c r="A72" s="48">
        <v>88247</v>
      </c>
      <c r="B72" s="20" t="s">
        <v>128</v>
      </c>
      <c r="C72" s="21" t="s">
        <v>36</v>
      </c>
      <c r="D72" s="22">
        <v>0.5</v>
      </c>
      <c r="E72" s="4">
        <v>19.2</v>
      </c>
      <c r="F72" s="4">
        <f t="shared" si="6"/>
        <v>9.6</v>
      </c>
    </row>
    <row r="73" spans="1:6" x14ac:dyDescent="0.25">
      <c r="A73" s="426" t="s">
        <v>37</v>
      </c>
      <c r="B73" s="427"/>
      <c r="C73" s="427"/>
      <c r="D73" s="427"/>
      <c r="E73" s="428"/>
      <c r="F73" s="19">
        <f>SUM(F69:F72)</f>
        <v>74.05</v>
      </c>
    </row>
    <row r="74" spans="1:6" ht="15.75" customHeight="1" x14ac:dyDescent="0.25">
      <c r="A74" s="396"/>
      <c r="B74" s="397"/>
      <c r="C74" s="397"/>
      <c r="D74" s="397"/>
      <c r="E74" s="397"/>
      <c r="F74" s="398"/>
    </row>
    <row r="75" spans="1:6" x14ac:dyDescent="0.25">
      <c r="A75" s="401" t="s">
        <v>453</v>
      </c>
      <c r="B75" s="402"/>
      <c r="C75" s="402"/>
      <c r="D75" s="402"/>
      <c r="E75" s="402"/>
      <c r="F75" s="403"/>
    </row>
    <row r="76" spans="1:6" x14ac:dyDescent="0.25">
      <c r="A76" s="404"/>
      <c r="B76" s="405"/>
      <c r="C76" s="405"/>
      <c r="D76" s="405"/>
      <c r="E76" s="405"/>
      <c r="F76" s="406"/>
    </row>
    <row r="77" spans="1:6" x14ac:dyDescent="0.25">
      <c r="A77" s="419" t="s">
        <v>409</v>
      </c>
      <c r="B77" s="419"/>
      <c r="C77" s="419"/>
      <c r="D77" s="419"/>
      <c r="E77" s="419"/>
      <c r="F77" s="419"/>
    </row>
    <row r="78" spans="1:6" x14ac:dyDescent="0.25">
      <c r="A78" s="107" t="s">
        <v>341</v>
      </c>
      <c r="B78" s="43" t="s">
        <v>111</v>
      </c>
      <c r="C78" s="5" t="s">
        <v>32</v>
      </c>
      <c r="D78" s="6" t="s">
        <v>33</v>
      </c>
      <c r="E78" s="7" t="s">
        <v>34</v>
      </c>
      <c r="F78" s="7" t="s">
        <v>35</v>
      </c>
    </row>
    <row r="79" spans="1:6" ht="26.25" x14ac:dyDescent="0.25">
      <c r="A79" s="48" t="s">
        <v>378</v>
      </c>
      <c r="B79" s="106" t="s">
        <v>377</v>
      </c>
      <c r="C79" s="21" t="s">
        <v>32</v>
      </c>
      <c r="D79" s="22">
        <v>1</v>
      </c>
      <c r="E79" s="4">
        <v>112.32</v>
      </c>
      <c r="F79" s="4">
        <f>E79*D79</f>
        <v>112.32</v>
      </c>
    </row>
    <row r="80" spans="1:6" ht="39" x14ac:dyDescent="0.25">
      <c r="A80" s="48">
        <v>12232</v>
      </c>
      <c r="B80" s="106" t="s">
        <v>202</v>
      </c>
      <c r="C80" s="21" t="s">
        <v>32</v>
      </c>
      <c r="D80" s="22">
        <v>1</v>
      </c>
      <c r="E80" s="4">
        <v>38.950000000000003</v>
      </c>
      <c r="F80" s="4">
        <f>E80*D80</f>
        <v>38.950000000000003</v>
      </c>
    </row>
    <row r="81" spans="1:6" x14ac:dyDescent="0.25">
      <c r="A81" s="48">
        <v>88264</v>
      </c>
      <c r="B81" s="20" t="s">
        <v>92</v>
      </c>
      <c r="C81" s="21" t="s">
        <v>36</v>
      </c>
      <c r="D81" s="22">
        <v>0.5</v>
      </c>
      <c r="E81" s="4">
        <v>23.24</v>
      </c>
      <c r="F81" s="4">
        <f t="shared" ref="F81:F82" si="7">E81*D81</f>
        <v>11.62</v>
      </c>
    </row>
    <row r="82" spans="1:6" x14ac:dyDescent="0.25">
      <c r="A82" s="48">
        <v>88247</v>
      </c>
      <c r="B82" s="20" t="s">
        <v>128</v>
      </c>
      <c r="C82" s="21" t="s">
        <v>36</v>
      </c>
      <c r="D82" s="22">
        <v>0.5</v>
      </c>
      <c r="E82" s="4">
        <v>19.2</v>
      </c>
      <c r="F82" s="4">
        <f t="shared" si="7"/>
        <v>9.6</v>
      </c>
    </row>
    <row r="83" spans="1:6" x14ac:dyDescent="0.25">
      <c r="A83" s="376" t="s">
        <v>379</v>
      </c>
      <c r="B83" s="376"/>
      <c r="C83" s="376"/>
      <c r="D83" s="376"/>
      <c r="E83" s="105" t="s">
        <v>37</v>
      </c>
      <c r="F83" s="19">
        <f>SUM(F79:F82)</f>
        <v>172.48999999999998</v>
      </c>
    </row>
    <row r="84" spans="1:6" ht="15.75" customHeight="1" x14ac:dyDescent="0.25">
      <c r="A84" s="396"/>
      <c r="B84" s="397"/>
      <c r="C84" s="397"/>
      <c r="D84" s="397"/>
      <c r="E84" s="397"/>
      <c r="F84" s="398"/>
    </row>
    <row r="85" spans="1:6" x14ac:dyDescent="0.25">
      <c r="A85" s="401" t="s">
        <v>823</v>
      </c>
      <c r="B85" s="402"/>
      <c r="C85" s="402"/>
      <c r="D85" s="402"/>
      <c r="E85" s="402"/>
      <c r="F85" s="403"/>
    </row>
    <row r="86" spans="1:6" x14ac:dyDescent="0.25">
      <c r="A86" s="404"/>
      <c r="B86" s="405"/>
      <c r="C86" s="405"/>
      <c r="D86" s="405"/>
      <c r="E86" s="405"/>
      <c r="F86" s="406"/>
    </row>
    <row r="87" spans="1:6" x14ac:dyDescent="0.25">
      <c r="A87" s="419" t="s">
        <v>376</v>
      </c>
      <c r="B87" s="419"/>
      <c r="C87" s="419"/>
      <c r="D87" s="419"/>
      <c r="E87" s="419"/>
      <c r="F87" s="419"/>
    </row>
    <row r="88" spans="1:6" x14ac:dyDescent="0.25">
      <c r="A88" s="107" t="s">
        <v>341</v>
      </c>
      <c r="B88" s="43" t="s">
        <v>111</v>
      </c>
      <c r="C88" s="5" t="s">
        <v>32</v>
      </c>
      <c r="D88" s="6" t="s">
        <v>33</v>
      </c>
      <c r="E88" s="7" t="s">
        <v>34</v>
      </c>
      <c r="F88" s="7" t="s">
        <v>35</v>
      </c>
    </row>
    <row r="89" spans="1:6" ht="26.25" x14ac:dyDescent="0.25">
      <c r="A89" s="48" t="s">
        <v>378</v>
      </c>
      <c r="B89" s="106" t="s">
        <v>377</v>
      </c>
      <c r="C89" s="21" t="s">
        <v>32</v>
      </c>
      <c r="D89" s="22">
        <v>2</v>
      </c>
      <c r="E89" s="4">
        <v>112.32</v>
      </c>
      <c r="F89" s="4">
        <f>E89*D89</f>
        <v>224.64</v>
      </c>
    </row>
    <row r="90" spans="1:6" ht="39" x14ac:dyDescent="0.25">
      <c r="A90" s="48">
        <v>12232</v>
      </c>
      <c r="B90" s="106" t="s">
        <v>202</v>
      </c>
      <c r="C90" s="21" t="s">
        <v>32</v>
      </c>
      <c r="D90" s="22">
        <v>1</v>
      </c>
      <c r="E90" s="4">
        <v>38.950000000000003</v>
      </c>
      <c r="F90" s="4">
        <f>E90*D90</f>
        <v>38.950000000000003</v>
      </c>
    </row>
    <row r="91" spans="1:6" x14ac:dyDescent="0.25">
      <c r="A91" s="48">
        <v>88264</v>
      </c>
      <c r="B91" s="20" t="s">
        <v>92</v>
      </c>
      <c r="C91" s="21" t="s">
        <v>36</v>
      </c>
      <c r="D91" s="22">
        <v>0.82879999999999998</v>
      </c>
      <c r="E91" s="4">
        <v>23.24</v>
      </c>
      <c r="F91" s="4">
        <f t="shared" ref="F91:F92" si="8">E91*D91</f>
        <v>19.261311999999997</v>
      </c>
    </row>
    <row r="92" spans="1:6" x14ac:dyDescent="0.25">
      <c r="A92" s="48">
        <v>88247</v>
      </c>
      <c r="B92" s="20" t="s">
        <v>128</v>
      </c>
      <c r="C92" s="21" t="s">
        <v>36</v>
      </c>
      <c r="D92" s="22">
        <v>0.3453</v>
      </c>
      <c r="E92" s="4">
        <v>19.2</v>
      </c>
      <c r="F92" s="4">
        <f t="shared" si="8"/>
        <v>6.6297600000000001</v>
      </c>
    </row>
    <row r="93" spans="1:6" x14ac:dyDescent="0.25">
      <c r="A93" s="429" t="s">
        <v>379</v>
      </c>
      <c r="B93" s="429"/>
      <c r="C93" s="429"/>
      <c r="D93" s="429"/>
      <c r="E93" s="115"/>
      <c r="F93" s="116">
        <f>SUM(F89:F92)</f>
        <v>289.48107199999993</v>
      </c>
    </row>
    <row r="94" spans="1:6" ht="15.75" customHeight="1" x14ac:dyDescent="0.25">
      <c r="A94" s="396"/>
      <c r="B94" s="397"/>
      <c r="C94" s="397"/>
      <c r="D94" s="397"/>
      <c r="E94" s="397"/>
      <c r="F94" s="398"/>
    </row>
    <row r="95" spans="1:6" x14ac:dyDescent="0.25">
      <c r="A95" s="401" t="s">
        <v>825</v>
      </c>
      <c r="B95" s="402"/>
      <c r="C95" s="402"/>
      <c r="D95" s="402"/>
      <c r="E95" s="402"/>
      <c r="F95" s="403"/>
    </row>
    <row r="96" spans="1:6" x14ac:dyDescent="0.25">
      <c r="A96" s="404"/>
      <c r="B96" s="405"/>
      <c r="C96" s="405"/>
      <c r="D96" s="405"/>
      <c r="E96" s="405"/>
      <c r="F96" s="406"/>
    </row>
    <row r="97" spans="1:6" x14ac:dyDescent="0.25">
      <c r="A97" s="407" t="s">
        <v>420</v>
      </c>
      <c r="B97" s="408"/>
      <c r="C97" s="408"/>
      <c r="D97" s="408"/>
      <c r="E97" s="408"/>
      <c r="F97" s="409"/>
    </row>
    <row r="98" spans="1:6" x14ac:dyDescent="0.25">
      <c r="A98" s="107" t="s">
        <v>341</v>
      </c>
      <c r="B98" s="43" t="s">
        <v>111</v>
      </c>
      <c r="C98" s="5" t="s">
        <v>32</v>
      </c>
      <c r="D98" s="6" t="s">
        <v>33</v>
      </c>
      <c r="E98" s="7" t="s">
        <v>34</v>
      </c>
      <c r="F98" s="7" t="s">
        <v>35</v>
      </c>
    </row>
    <row r="99" spans="1:6" ht="26.25" x14ac:dyDescent="0.25">
      <c r="A99" s="2">
        <v>43100</v>
      </c>
      <c r="B99" s="106" t="s">
        <v>451</v>
      </c>
      <c r="C99" s="21" t="s">
        <v>32</v>
      </c>
      <c r="D99" s="22">
        <v>1</v>
      </c>
      <c r="E99" s="4">
        <v>419.48</v>
      </c>
      <c r="F99" s="4">
        <f>E99*D99</f>
        <v>419.48</v>
      </c>
    </row>
    <row r="100" spans="1:6" x14ac:dyDescent="0.25">
      <c r="A100" s="2" t="s">
        <v>418</v>
      </c>
      <c r="B100" s="106" t="s">
        <v>417</v>
      </c>
      <c r="C100" s="21" t="s">
        <v>32</v>
      </c>
      <c r="D100" s="22">
        <v>3</v>
      </c>
      <c r="E100" s="4">
        <v>87.43</v>
      </c>
      <c r="F100" s="4">
        <f>E100*D100</f>
        <v>262.29000000000002</v>
      </c>
    </row>
    <row r="101" spans="1:6" ht="39" x14ac:dyDescent="0.25">
      <c r="A101" s="2">
        <v>87367</v>
      </c>
      <c r="B101" s="106" t="s">
        <v>201</v>
      </c>
      <c r="C101" s="21" t="s">
        <v>23</v>
      </c>
      <c r="D101" s="22">
        <v>1.6E-2</v>
      </c>
      <c r="E101" s="4">
        <v>673.37</v>
      </c>
      <c r="F101" s="4">
        <f>E101*D101</f>
        <v>10.77392</v>
      </c>
    </row>
    <row r="102" spans="1:6" x14ac:dyDescent="0.25">
      <c r="A102" s="2">
        <v>88264</v>
      </c>
      <c r="B102" s="20" t="s">
        <v>92</v>
      </c>
      <c r="C102" s="21" t="s">
        <v>36</v>
      </c>
      <c r="D102" s="22">
        <v>2.06</v>
      </c>
      <c r="E102" s="4">
        <v>23.24</v>
      </c>
      <c r="F102" s="4">
        <f t="shared" ref="F102:F103" si="9">E102*D102</f>
        <v>47.874400000000001</v>
      </c>
    </row>
    <row r="103" spans="1:6" x14ac:dyDescent="0.25">
      <c r="A103" s="2">
        <v>88247</v>
      </c>
      <c r="B103" s="20" t="s">
        <v>128</v>
      </c>
      <c r="C103" s="21" t="s">
        <v>36</v>
      </c>
      <c r="D103" s="22">
        <v>2.06</v>
      </c>
      <c r="E103" s="4">
        <v>19.2</v>
      </c>
      <c r="F103" s="4">
        <f t="shared" si="9"/>
        <v>39.552</v>
      </c>
    </row>
    <row r="104" spans="1:6" x14ac:dyDescent="0.25">
      <c r="A104" s="410" t="s">
        <v>37</v>
      </c>
      <c r="B104" s="411"/>
      <c r="C104" s="411"/>
      <c r="D104" s="411"/>
      <c r="E104" s="412"/>
      <c r="F104" s="19">
        <f>SUM(F99:F103)</f>
        <v>779.97032000000002</v>
      </c>
    </row>
    <row r="105" spans="1:6" ht="15.75" customHeight="1" x14ac:dyDescent="0.25">
      <c r="A105" s="396"/>
      <c r="B105" s="397"/>
      <c r="C105" s="397"/>
      <c r="D105" s="397"/>
      <c r="E105" s="397"/>
      <c r="F105" s="398"/>
    </row>
    <row r="106" spans="1:6" ht="15.75" customHeight="1" x14ac:dyDescent="0.25">
      <c r="A106" s="401" t="s">
        <v>827</v>
      </c>
      <c r="B106" s="402"/>
      <c r="C106" s="402"/>
      <c r="D106" s="402"/>
      <c r="E106" s="402"/>
      <c r="F106" s="403"/>
    </row>
    <row r="107" spans="1:6" x14ac:dyDescent="0.25">
      <c r="A107" s="404"/>
      <c r="B107" s="405"/>
      <c r="C107" s="405"/>
      <c r="D107" s="405"/>
      <c r="E107" s="405"/>
      <c r="F107" s="406"/>
    </row>
    <row r="108" spans="1:6" x14ac:dyDescent="0.25">
      <c r="A108" s="407" t="s">
        <v>90</v>
      </c>
      <c r="B108" s="408"/>
      <c r="C108" s="408"/>
      <c r="D108" s="408"/>
      <c r="E108" s="408"/>
      <c r="F108" s="409"/>
    </row>
    <row r="109" spans="1:6" ht="15" customHeight="1" x14ac:dyDescent="0.25">
      <c r="A109" s="107" t="s">
        <v>341</v>
      </c>
      <c r="B109" s="43" t="s">
        <v>111</v>
      </c>
      <c r="C109" s="5" t="s">
        <v>32</v>
      </c>
      <c r="D109" s="6" t="s">
        <v>33</v>
      </c>
      <c r="E109" s="7" t="s">
        <v>34</v>
      </c>
      <c r="F109" s="7" t="s">
        <v>35</v>
      </c>
    </row>
    <row r="110" spans="1:6" ht="51.75" x14ac:dyDescent="0.25">
      <c r="A110" s="2">
        <v>37556</v>
      </c>
      <c r="B110" s="20" t="s">
        <v>94</v>
      </c>
      <c r="C110" s="21" t="s">
        <v>5</v>
      </c>
      <c r="D110" s="22">
        <v>1</v>
      </c>
      <c r="E110" s="4">
        <v>25.91</v>
      </c>
      <c r="F110" s="4">
        <f>E110*D110</f>
        <v>25.91</v>
      </c>
    </row>
    <row r="111" spans="1:6" ht="39" x14ac:dyDescent="0.25">
      <c r="A111" s="2">
        <v>11950</v>
      </c>
      <c r="B111" s="20" t="s">
        <v>95</v>
      </c>
      <c r="C111" s="21" t="s">
        <v>5</v>
      </c>
      <c r="D111" s="22">
        <v>2</v>
      </c>
      <c r="E111" s="4">
        <v>0.26</v>
      </c>
      <c r="F111" s="4">
        <f t="shared" ref="F111:F112" si="10">E111*D111</f>
        <v>0.52</v>
      </c>
    </row>
    <row r="112" spans="1:6" x14ac:dyDescent="0.25">
      <c r="A112" s="2">
        <v>88247</v>
      </c>
      <c r="B112" s="20" t="s">
        <v>128</v>
      </c>
      <c r="C112" s="21" t="s">
        <v>36</v>
      </c>
      <c r="D112" s="22">
        <v>0.8</v>
      </c>
      <c r="E112" s="4">
        <v>19.2</v>
      </c>
      <c r="F112" s="4">
        <f t="shared" si="10"/>
        <v>15.36</v>
      </c>
    </row>
    <row r="113" spans="1:6" x14ac:dyDescent="0.25">
      <c r="A113" s="384" t="s">
        <v>37</v>
      </c>
      <c r="B113" s="384"/>
      <c r="C113" s="384"/>
      <c r="D113" s="384"/>
      <c r="E113" s="384"/>
      <c r="F113" s="19">
        <f>SUM(F110:F112)</f>
        <v>41.79</v>
      </c>
    </row>
    <row r="115" spans="1:6" x14ac:dyDescent="0.25">
      <c r="A115" s="401" t="s">
        <v>829</v>
      </c>
      <c r="B115" s="402"/>
      <c r="C115" s="402"/>
      <c r="D115" s="402"/>
      <c r="E115" s="402"/>
      <c r="F115" s="403"/>
    </row>
    <row r="116" spans="1:6" x14ac:dyDescent="0.25">
      <c r="A116" s="404"/>
      <c r="B116" s="405"/>
      <c r="C116" s="405"/>
      <c r="D116" s="405"/>
      <c r="E116" s="405"/>
      <c r="F116" s="406"/>
    </row>
    <row r="117" spans="1:6" ht="37.5" customHeight="1" x14ac:dyDescent="0.25">
      <c r="A117" s="407" t="s">
        <v>1016</v>
      </c>
      <c r="B117" s="408"/>
      <c r="C117" s="408"/>
      <c r="D117" s="408"/>
      <c r="E117" s="408"/>
      <c r="F117" s="409"/>
    </row>
    <row r="118" spans="1:6" x14ac:dyDescent="0.25">
      <c r="A118" s="257" t="s">
        <v>341</v>
      </c>
      <c r="B118" s="256" t="s">
        <v>111</v>
      </c>
      <c r="C118" s="5" t="s">
        <v>32</v>
      </c>
      <c r="D118" s="6" t="s">
        <v>33</v>
      </c>
      <c r="E118" s="7" t="s">
        <v>34</v>
      </c>
      <c r="F118" s="7" t="s">
        <v>35</v>
      </c>
    </row>
    <row r="119" spans="1:6" ht="26.25" x14ac:dyDescent="0.25">
      <c r="A119" s="253">
        <v>39467</v>
      </c>
      <c r="B119" s="20" t="s">
        <v>1017</v>
      </c>
      <c r="C119" s="254" t="s">
        <v>5</v>
      </c>
      <c r="D119" s="22">
        <v>1</v>
      </c>
      <c r="E119" s="4">
        <v>110.16</v>
      </c>
      <c r="F119" s="4">
        <f>E119*D119</f>
        <v>110.16</v>
      </c>
    </row>
    <row r="120" spans="1:6" x14ac:dyDescent="0.25">
      <c r="A120" s="253">
        <v>88264</v>
      </c>
      <c r="B120" s="20" t="s">
        <v>92</v>
      </c>
      <c r="C120" s="254" t="s">
        <v>36</v>
      </c>
      <c r="D120" s="22">
        <v>0.8</v>
      </c>
      <c r="E120" s="4">
        <v>23.24</v>
      </c>
      <c r="F120" s="4">
        <f t="shared" ref="F120:F121" si="11">E120*D120</f>
        <v>18.591999999999999</v>
      </c>
    </row>
    <row r="121" spans="1:6" x14ac:dyDescent="0.25">
      <c r="A121" s="253">
        <v>88247</v>
      </c>
      <c r="B121" s="20" t="s">
        <v>128</v>
      </c>
      <c r="C121" s="254" t="s">
        <v>36</v>
      </c>
      <c r="D121" s="22">
        <v>0.8</v>
      </c>
      <c r="E121" s="4">
        <v>19.2</v>
      </c>
      <c r="F121" s="4">
        <f t="shared" si="11"/>
        <v>15.36</v>
      </c>
    </row>
    <row r="122" spans="1:6" x14ac:dyDescent="0.25">
      <c r="A122" s="410" t="s">
        <v>37</v>
      </c>
      <c r="B122" s="411"/>
      <c r="C122" s="411"/>
      <c r="D122" s="411"/>
      <c r="E122" s="412"/>
      <c r="F122" s="258">
        <f>SUM(F119:F121)</f>
        <v>144.11200000000002</v>
      </c>
    </row>
    <row r="124" spans="1:6" x14ac:dyDescent="0.25">
      <c r="A124" s="401" t="s">
        <v>831</v>
      </c>
      <c r="B124" s="402"/>
      <c r="C124" s="402"/>
      <c r="D124" s="402"/>
      <c r="E124" s="402"/>
      <c r="F124" s="403"/>
    </row>
    <row r="125" spans="1:6" x14ac:dyDescent="0.25">
      <c r="A125" s="404"/>
      <c r="B125" s="405"/>
      <c r="C125" s="405"/>
      <c r="D125" s="405"/>
      <c r="E125" s="405"/>
      <c r="F125" s="406"/>
    </row>
    <row r="126" spans="1:6" ht="30.75" customHeight="1" x14ac:dyDescent="0.25">
      <c r="A126" s="407" t="s">
        <v>1021</v>
      </c>
      <c r="B126" s="408"/>
      <c r="C126" s="408"/>
      <c r="D126" s="408"/>
      <c r="E126" s="408"/>
      <c r="F126" s="409"/>
    </row>
    <row r="127" spans="1:6" x14ac:dyDescent="0.25">
      <c r="A127" s="257" t="s">
        <v>341</v>
      </c>
      <c r="B127" s="256" t="s">
        <v>111</v>
      </c>
      <c r="C127" s="5" t="s">
        <v>32</v>
      </c>
      <c r="D127" s="6" t="s">
        <v>33</v>
      </c>
      <c r="E127" s="7" t="s">
        <v>34</v>
      </c>
      <c r="F127" s="7" t="s">
        <v>35</v>
      </c>
    </row>
    <row r="128" spans="1:6" ht="39" x14ac:dyDescent="0.25">
      <c r="A128" s="253">
        <v>39763</v>
      </c>
      <c r="B128" s="255" t="s">
        <v>1022</v>
      </c>
      <c r="C128" s="254" t="s">
        <v>32</v>
      </c>
      <c r="D128" s="22">
        <v>1</v>
      </c>
      <c r="E128" s="4">
        <v>1512.56</v>
      </c>
      <c r="F128" s="4">
        <f>E128*D128</f>
        <v>1512.56</v>
      </c>
    </row>
    <row r="129" spans="1:6" ht="39" x14ac:dyDescent="0.25">
      <c r="A129" s="253">
        <v>87367</v>
      </c>
      <c r="B129" s="255" t="s">
        <v>201</v>
      </c>
      <c r="C129" s="254" t="s">
        <v>23</v>
      </c>
      <c r="D129" s="22">
        <v>1.6E-2</v>
      </c>
      <c r="E129" s="4">
        <v>673.37</v>
      </c>
      <c r="F129" s="4">
        <f>E129*D129</f>
        <v>10.77392</v>
      </c>
    </row>
    <row r="130" spans="1:6" x14ac:dyDescent="0.25">
      <c r="A130" s="253">
        <v>88264</v>
      </c>
      <c r="B130" s="20" t="s">
        <v>92</v>
      </c>
      <c r="C130" s="254" t="s">
        <v>36</v>
      </c>
      <c r="D130" s="22">
        <v>2.06</v>
      </c>
      <c r="E130" s="4">
        <v>23.24</v>
      </c>
      <c r="F130" s="4">
        <f t="shared" ref="F130:F131" si="12">E130*D130</f>
        <v>47.874400000000001</v>
      </c>
    </row>
    <row r="131" spans="1:6" x14ac:dyDescent="0.25">
      <c r="A131" s="253">
        <v>88247</v>
      </c>
      <c r="B131" s="20" t="s">
        <v>128</v>
      </c>
      <c r="C131" s="254" t="s">
        <v>36</v>
      </c>
      <c r="D131" s="22">
        <v>2.06</v>
      </c>
      <c r="E131" s="4">
        <v>19.2</v>
      </c>
      <c r="F131" s="4">
        <f t="shared" si="12"/>
        <v>39.552</v>
      </c>
    </row>
    <row r="132" spans="1:6" x14ac:dyDescent="0.25">
      <c r="A132" s="410" t="s">
        <v>37</v>
      </c>
      <c r="B132" s="411"/>
      <c r="C132" s="411"/>
      <c r="D132" s="411"/>
      <c r="E132" s="412"/>
      <c r="F132" s="258">
        <f>SUM(F128:F131)</f>
        <v>1610.7603199999999</v>
      </c>
    </row>
    <row r="242" spans="16:16" x14ac:dyDescent="0.25">
      <c r="P242" t="s">
        <v>958</v>
      </c>
    </row>
  </sheetData>
  <mergeCells count="56">
    <mergeCell ref="A87:F87"/>
    <mergeCell ref="A95:F96"/>
    <mergeCell ref="A97:F97"/>
    <mergeCell ref="A104:E104"/>
    <mergeCell ref="A105:F105"/>
    <mergeCell ref="A26:F26"/>
    <mergeCell ref="A36:F36"/>
    <mergeCell ref="A67:F67"/>
    <mergeCell ref="A65:F66"/>
    <mergeCell ref="A56:F57"/>
    <mergeCell ref="A58:F58"/>
    <mergeCell ref="A63:E63"/>
    <mergeCell ref="A64:F64"/>
    <mergeCell ref="A83:D83"/>
    <mergeCell ref="A93:D93"/>
    <mergeCell ref="A94:F94"/>
    <mergeCell ref="A6:F7"/>
    <mergeCell ref="A45:F45"/>
    <mergeCell ref="A8:F9"/>
    <mergeCell ref="A10:F10"/>
    <mergeCell ref="A15:E15"/>
    <mergeCell ref="A37:F38"/>
    <mergeCell ref="A39:F39"/>
    <mergeCell ref="A44:E44"/>
    <mergeCell ref="A17:F18"/>
    <mergeCell ref="A19:F19"/>
    <mergeCell ref="A23:E23"/>
    <mergeCell ref="A24:F24"/>
    <mergeCell ref="B25:D25"/>
    <mergeCell ref="A1:F1"/>
    <mergeCell ref="B2:F2"/>
    <mergeCell ref="B3:F3"/>
    <mergeCell ref="B4:F4"/>
    <mergeCell ref="B5:F5"/>
    <mergeCell ref="A113:E113"/>
    <mergeCell ref="A106:F107"/>
    <mergeCell ref="A108:F108"/>
    <mergeCell ref="A27:F28"/>
    <mergeCell ref="A29:F29"/>
    <mergeCell ref="A35:D35"/>
    <mergeCell ref="A46:F47"/>
    <mergeCell ref="A48:F48"/>
    <mergeCell ref="A54:D54"/>
    <mergeCell ref="A55:F55"/>
    <mergeCell ref="A75:F76"/>
    <mergeCell ref="A77:F77"/>
    <mergeCell ref="A74:F74"/>
    <mergeCell ref="A73:E73"/>
    <mergeCell ref="A84:F84"/>
    <mergeCell ref="A85:F86"/>
    <mergeCell ref="A132:E132"/>
    <mergeCell ref="A115:F116"/>
    <mergeCell ref="A117:F117"/>
    <mergeCell ref="A122:E122"/>
    <mergeCell ref="A124:F125"/>
    <mergeCell ref="A126:F126"/>
  </mergeCells>
  <printOptions horizontalCentered="1"/>
  <pageMargins left="0.51181102362204722" right="0.51181102362204722" top="0.78740157480314965" bottom="0.78740157480314965" header="0.11811023622047245" footer="0.31496062992125984"/>
  <pageSetup paperSize="9" fitToHeight="0" orientation="landscape" r:id="rId1"/>
  <rowBreaks count="8" manualBreakCount="8">
    <brk id="26" max="5" man="1"/>
    <brk id="45" max="5" man="1"/>
    <brk id="64" max="5" man="1"/>
    <brk id="83" max="5" man="1"/>
    <brk id="94" max="5" man="1"/>
    <brk id="105" max="5" man="1"/>
    <brk id="114" max="5" man="1"/>
    <brk id="123"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Q243"/>
  <sheetViews>
    <sheetView tabSelected="1" view="pageBreakPreview" topLeftCell="A3" zoomScale="106" zoomScaleNormal="98" zoomScaleSheetLayoutView="106" workbookViewId="0">
      <selection activeCell="L40" sqref="L40"/>
    </sheetView>
  </sheetViews>
  <sheetFormatPr defaultRowHeight="15" x14ac:dyDescent="0.25"/>
  <cols>
    <col min="1" max="1" width="17.7109375" customWidth="1"/>
    <col min="2" max="2" width="64.85546875" bestFit="1" customWidth="1"/>
    <col min="5" max="5" width="17" bestFit="1" customWidth="1"/>
    <col min="6" max="6" width="14.28515625" bestFit="1" customWidth="1"/>
  </cols>
  <sheetData>
    <row r="1" spans="1:10" ht="61.5" customHeight="1" x14ac:dyDescent="0.25">
      <c r="A1" s="394" t="s">
        <v>533</v>
      </c>
      <c r="B1" s="394"/>
      <c r="C1" s="394"/>
      <c r="D1" s="394"/>
      <c r="E1" s="394"/>
      <c r="F1" s="394"/>
      <c r="G1" s="127"/>
      <c r="H1" s="127"/>
      <c r="I1" s="18"/>
      <c r="J1" s="18"/>
    </row>
    <row r="2" spans="1:10" x14ac:dyDescent="0.25">
      <c r="A2" s="28" t="s">
        <v>12</v>
      </c>
      <c r="B2" s="376" t="str">
        <f>'PLANILHA ORÇAMENTARIA'!B2:E2</f>
        <v>UNIDADE BÁSICA DE SAÚDE</v>
      </c>
      <c r="C2" s="376"/>
      <c r="D2" s="376"/>
      <c r="E2" s="376"/>
      <c r="F2" s="376"/>
    </row>
    <row r="3" spans="1:10" x14ac:dyDescent="0.25">
      <c r="A3" s="28" t="s">
        <v>13</v>
      </c>
      <c r="B3" s="376" t="str">
        <f>'PLANILHA ORÇAMENTARIA'!B3:E3</f>
        <v>SANTO ANTONIO DO LESTE - MT</v>
      </c>
      <c r="C3" s="376"/>
      <c r="D3" s="376"/>
      <c r="E3" s="376"/>
      <c r="F3" s="376"/>
    </row>
    <row r="4" spans="1:10" x14ac:dyDescent="0.25">
      <c r="A4" s="28" t="s">
        <v>14</v>
      </c>
      <c r="B4" s="376" t="str">
        <f>'PLANILHA ORÇAMENTARIA'!B4:E4</f>
        <v>PREFEITURA MUNICIPAL DE SANTO ANTONIO DO LESTE - MT</v>
      </c>
      <c r="C4" s="376"/>
      <c r="D4" s="376"/>
      <c r="E4" s="376"/>
      <c r="F4" s="376"/>
    </row>
    <row r="5" spans="1:10" x14ac:dyDescent="0.25">
      <c r="A5" s="28" t="s">
        <v>15</v>
      </c>
      <c r="B5" s="303">
        <f>'PLANILHA ORÇAMENTARIA'!B5:E5</f>
        <v>44880</v>
      </c>
      <c r="C5" s="303"/>
      <c r="D5" s="303"/>
      <c r="E5" s="303"/>
      <c r="F5" s="303"/>
      <c r="G5" s="96"/>
    </row>
    <row r="6" spans="1:10" ht="15" customHeight="1" x14ac:dyDescent="0.25">
      <c r="A6" s="399" t="s">
        <v>743</v>
      </c>
      <c r="B6" s="399"/>
      <c r="C6" s="399"/>
      <c r="D6" s="399"/>
      <c r="E6" s="399"/>
      <c r="F6" s="399"/>
      <c r="G6" s="97"/>
    </row>
    <row r="7" spans="1:10" ht="15" customHeight="1" x14ac:dyDescent="0.25">
      <c r="A7" s="430"/>
      <c r="B7" s="430"/>
      <c r="C7" s="430"/>
      <c r="D7" s="430"/>
      <c r="E7" s="430"/>
      <c r="F7" s="399"/>
      <c r="G7" s="97"/>
    </row>
    <row r="8" spans="1:10" ht="15" customHeight="1" x14ac:dyDescent="0.25">
      <c r="A8" s="401" t="s">
        <v>831</v>
      </c>
      <c r="B8" s="402"/>
      <c r="C8" s="402"/>
      <c r="D8" s="402"/>
      <c r="E8" s="402"/>
      <c r="F8" s="403"/>
      <c r="G8" s="97"/>
    </row>
    <row r="9" spans="1:10" ht="15" customHeight="1" x14ac:dyDescent="0.25">
      <c r="A9" s="404"/>
      <c r="B9" s="405"/>
      <c r="C9" s="405"/>
      <c r="D9" s="405"/>
      <c r="E9" s="405"/>
      <c r="F9" s="406"/>
      <c r="G9" s="97"/>
    </row>
    <row r="10" spans="1:10" ht="21" x14ac:dyDescent="0.25">
      <c r="A10" s="407" t="s">
        <v>742</v>
      </c>
      <c r="B10" s="408"/>
      <c r="C10" s="408"/>
      <c r="D10" s="408"/>
      <c r="E10" s="408"/>
      <c r="F10" s="409"/>
      <c r="G10" s="97"/>
    </row>
    <row r="11" spans="1:10" ht="15" customHeight="1" x14ac:dyDescent="0.25">
      <c r="A11" s="107" t="s">
        <v>341</v>
      </c>
      <c r="B11" s="43" t="s">
        <v>111</v>
      </c>
      <c r="C11" s="5" t="s">
        <v>32</v>
      </c>
      <c r="D11" s="6" t="s">
        <v>33</v>
      </c>
      <c r="E11" s="7" t="s">
        <v>34</v>
      </c>
      <c r="F11" s="7" t="s">
        <v>35</v>
      </c>
      <c r="G11" s="97"/>
    </row>
    <row r="12" spans="1:10" ht="15" customHeight="1" x14ac:dyDescent="0.25">
      <c r="A12" s="2">
        <v>88316</v>
      </c>
      <c r="B12" s="20" t="s">
        <v>93</v>
      </c>
      <c r="C12" s="21" t="s">
        <v>36</v>
      </c>
      <c r="D12" s="22">
        <v>0.6</v>
      </c>
      <c r="E12" s="4">
        <v>17.82</v>
      </c>
      <c r="F12" s="4">
        <f t="shared" ref="F12" si="0">E12*D12</f>
        <v>10.692</v>
      </c>
      <c r="G12" s="97"/>
    </row>
    <row r="13" spans="1:10" ht="15" customHeight="1" x14ac:dyDescent="0.25">
      <c r="A13" s="410" t="s">
        <v>37</v>
      </c>
      <c r="B13" s="411"/>
      <c r="C13" s="411"/>
      <c r="D13" s="411"/>
      <c r="E13" s="412"/>
      <c r="F13" s="19">
        <f>SUM(F12:F12)</f>
        <v>10.692</v>
      </c>
      <c r="G13" s="97"/>
    </row>
    <row r="14" spans="1:10" ht="15" customHeight="1" x14ac:dyDescent="0.25">
      <c r="A14" s="109"/>
      <c r="B14" s="110"/>
      <c r="C14" s="110"/>
      <c r="D14" s="110"/>
      <c r="E14" s="110"/>
      <c r="F14" s="111"/>
      <c r="G14" s="97"/>
    </row>
    <row r="15" spans="1:10" ht="15" customHeight="1" x14ac:dyDescent="0.25">
      <c r="A15" s="401" t="s">
        <v>834</v>
      </c>
      <c r="B15" s="402"/>
      <c r="C15" s="402"/>
      <c r="D15" s="402"/>
      <c r="E15" s="402"/>
      <c r="F15" s="403"/>
      <c r="G15" s="97"/>
    </row>
    <row r="16" spans="1:10" ht="15" customHeight="1" x14ac:dyDescent="0.25">
      <c r="A16" s="404"/>
      <c r="B16" s="405"/>
      <c r="C16" s="405"/>
      <c r="D16" s="405"/>
      <c r="E16" s="405"/>
      <c r="F16" s="406"/>
      <c r="G16" s="97"/>
    </row>
    <row r="17" spans="1:17" ht="15" customHeight="1" x14ac:dyDescent="0.25">
      <c r="A17" s="407" t="s">
        <v>744</v>
      </c>
      <c r="B17" s="408"/>
      <c r="C17" s="408"/>
      <c r="D17" s="408"/>
      <c r="E17" s="408"/>
      <c r="F17" s="409"/>
      <c r="G17" s="97"/>
    </row>
    <row r="18" spans="1:17" ht="15" customHeight="1" x14ac:dyDescent="0.25">
      <c r="A18" s="107" t="s">
        <v>341</v>
      </c>
      <c r="B18" s="43" t="s">
        <v>111</v>
      </c>
      <c r="C18" s="5" t="s">
        <v>32</v>
      </c>
      <c r="D18" s="6" t="s">
        <v>33</v>
      </c>
      <c r="E18" s="7" t="s">
        <v>34</v>
      </c>
      <c r="F18" s="7" t="s">
        <v>35</v>
      </c>
      <c r="G18" s="97"/>
    </row>
    <row r="19" spans="1:17" ht="15" customHeight="1" x14ac:dyDescent="0.25">
      <c r="A19" s="2">
        <v>88316</v>
      </c>
      <c r="B19" s="20" t="s">
        <v>93</v>
      </c>
      <c r="C19" s="21" t="s">
        <v>36</v>
      </c>
      <c r="D19" s="22">
        <v>0.6</v>
      </c>
      <c r="E19" s="4">
        <v>17.82</v>
      </c>
      <c r="F19" s="4">
        <f t="shared" ref="F19" si="1">E19*D19</f>
        <v>10.692</v>
      </c>
      <c r="G19" s="97"/>
    </row>
    <row r="20" spans="1:17" ht="15" customHeight="1" x14ac:dyDescent="0.25">
      <c r="A20" s="410" t="s">
        <v>37</v>
      </c>
      <c r="B20" s="411"/>
      <c r="C20" s="411"/>
      <c r="D20" s="411"/>
      <c r="E20" s="412"/>
      <c r="F20" s="19">
        <f>SUM(F19:F19)</f>
        <v>10.692</v>
      </c>
      <c r="G20" s="97"/>
    </row>
    <row r="21" spans="1:17" ht="15" customHeight="1" x14ac:dyDescent="0.25">
      <c r="A21" s="433"/>
      <c r="B21" s="434"/>
      <c r="C21" s="434"/>
      <c r="D21" s="434"/>
      <c r="E21" s="434"/>
      <c r="F21" s="435"/>
      <c r="G21" s="97"/>
    </row>
    <row r="30" spans="1:17" x14ac:dyDescent="0.25">
      <c r="Q30" t="s">
        <v>1066</v>
      </c>
    </row>
    <row r="243" spans="16:16" x14ac:dyDescent="0.25">
      <c r="P243" t="s">
        <v>958</v>
      </c>
    </row>
  </sheetData>
  <mergeCells count="13">
    <mergeCell ref="A6:F7"/>
    <mergeCell ref="A1:F1"/>
    <mergeCell ref="B2:F2"/>
    <mergeCell ref="B3:F3"/>
    <mergeCell ref="B4:F4"/>
    <mergeCell ref="B5:F5"/>
    <mergeCell ref="A21:F21"/>
    <mergeCell ref="A8:F9"/>
    <mergeCell ref="A10:F10"/>
    <mergeCell ref="A13:E13"/>
    <mergeCell ref="A15:F16"/>
    <mergeCell ref="A17:F17"/>
    <mergeCell ref="A20:E20"/>
  </mergeCells>
  <printOptions horizontalCentered="1"/>
  <pageMargins left="0.51181102362204722" right="0.51181102362204722" top="0.78740157480314965" bottom="0.78740157480314965" header="0.11811023622047245" footer="0.31496062992125984"/>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Q30"/>
  <sheetViews>
    <sheetView tabSelected="1" view="pageBreakPreview" zoomScale="106" zoomScaleNormal="98" zoomScaleSheetLayoutView="106" workbookViewId="0">
      <selection activeCell="L40" sqref="L40"/>
    </sheetView>
  </sheetViews>
  <sheetFormatPr defaultRowHeight="15" x14ac:dyDescent="0.25"/>
  <cols>
    <col min="1" max="1" width="17.7109375" customWidth="1"/>
    <col min="2" max="2" width="64.85546875" bestFit="1" customWidth="1"/>
    <col min="5" max="5" width="17" bestFit="1" customWidth="1"/>
    <col min="6" max="6" width="14.28515625" bestFit="1" customWidth="1"/>
  </cols>
  <sheetData>
    <row r="1" spans="1:10" ht="61.5" customHeight="1" x14ac:dyDescent="0.25">
      <c r="A1" s="394" t="s">
        <v>533</v>
      </c>
      <c r="B1" s="394"/>
      <c r="C1" s="394"/>
      <c r="D1" s="394"/>
      <c r="E1" s="394"/>
      <c r="F1" s="394"/>
      <c r="G1" s="127"/>
      <c r="H1" s="127"/>
      <c r="I1" s="18"/>
      <c r="J1" s="18"/>
    </row>
    <row r="2" spans="1:10" x14ac:dyDescent="0.25">
      <c r="A2" s="28" t="s">
        <v>12</v>
      </c>
      <c r="B2" s="376" t="str">
        <f>'PLANILHA ORÇAMENTARIA'!B2:E2</f>
        <v>UNIDADE BÁSICA DE SAÚDE</v>
      </c>
      <c r="C2" s="376"/>
      <c r="D2" s="376"/>
      <c r="E2" s="376"/>
      <c r="F2" s="376"/>
    </row>
    <row r="3" spans="1:10" x14ac:dyDescent="0.25">
      <c r="A3" s="28" t="s">
        <v>13</v>
      </c>
      <c r="B3" s="376" t="str">
        <f>'PLANILHA ORÇAMENTARIA'!B3:E3</f>
        <v>SANTO ANTONIO DO LESTE - MT</v>
      </c>
      <c r="C3" s="376"/>
      <c r="D3" s="376"/>
      <c r="E3" s="376"/>
      <c r="F3" s="376"/>
    </row>
    <row r="4" spans="1:10" x14ac:dyDescent="0.25">
      <c r="A4" s="28" t="s">
        <v>14</v>
      </c>
      <c r="B4" s="376" t="str">
        <f>'PLANILHA ORÇAMENTARIA'!B4:E4</f>
        <v>PREFEITURA MUNICIPAL DE SANTO ANTONIO DO LESTE - MT</v>
      </c>
      <c r="C4" s="376"/>
      <c r="D4" s="376"/>
      <c r="E4" s="376"/>
      <c r="F4" s="376"/>
    </row>
    <row r="5" spans="1:10" x14ac:dyDescent="0.25">
      <c r="A5" s="28" t="s">
        <v>15</v>
      </c>
      <c r="B5" s="303">
        <f>'PLANILHA ORÇAMENTARIA'!B5:E5</f>
        <v>44880</v>
      </c>
      <c r="C5" s="303"/>
      <c r="D5" s="303"/>
      <c r="E5" s="303"/>
      <c r="F5" s="303"/>
      <c r="G5" s="96"/>
    </row>
    <row r="6" spans="1:10" ht="15" customHeight="1" x14ac:dyDescent="0.25">
      <c r="A6" s="399" t="s">
        <v>743</v>
      </c>
      <c r="B6" s="399"/>
      <c r="C6" s="399"/>
      <c r="D6" s="399"/>
      <c r="E6" s="399"/>
      <c r="F6" s="399"/>
      <c r="G6" s="97"/>
    </row>
    <row r="7" spans="1:10" ht="15" customHeight="1" x14ac:dyDescent="0.25">
      <c r="A7" s="430"/>
      <c r="B7" s="430"/>
      <c r="C7" s="430"/>
      <c r="D7" s="430"/>
      <c r="E7" s="430"/>
      <c r="F7" s="399"/>
      <c r="G7" s="97"/>
    </row>
    <row r="8" spans="1:10" ht="15" customHeight="1" x14ac:dyDescent="0.25">
      <c r="A8" s="401" t="s">
        <v>835</v>
      </c>
      <c r="B8" s="402"/>
      <c r="C8" s="402"/>
      <c r="D8" s="402"/>
      <c r="E8" s="402"/>
      <c r="F8" s="403"/>
      <c r="G8" s="97"/>
    </row>
    <row r="9" spans="1:10" ht="15" customHeight="1" x14ac:dyDescent="0.25">
      <c r="A9" s="404"/>
      <c r="B9" s="405"/>
      <c r="C9" s="405"/>
      <c r="D9" s="405"/>
      <c r="E9" s="405"/>
      <c r="F9" s="406"/>
      <c r="G9" s="97"/>
    </row>
    <row r="10" spans="1:10" ht="21" x14ac:dyDescent="0.25">
      <c r="A10" s="407" t="s">
        <v>742</v>
      </c>
      <c r="B10" s="408"/>
      <c r="C10" s="408"/>
      <c r="D10" s="408"/>
      <c r="E10" s="408"/>
      <c r="F10" s="409"/>
      <c r="G10" s="97"/>
    </row>
    <row r="11" spans="1:10" ht="15" customHeight="1" x14ac:dyDescent="0.25">
      <c r="A11" s="107" t="s">
        <v>341</v>
      </c>
      <c r="B11" s="43" t="s">
        <v>111</v>
      </c>
      <c r="C11" s="5" t="s">
        <v>32</v>
      </c>
      <c r="D11" s="6" t="s">
        <v>33</v>
      </c>
      <c r="E11" s="7" t="s">
        <v>34</v>
      </c>
      <c r="F11" s="7" t="s">
        <v>35</v>
      </c>
      <c r="G11" s="97"/>
    </row>
    <row r="12" spans="1:10" ht="15" customHeight="1" x14ac:dyDescent="0.25">
      <c r="A12" s="2" t="s">
        <v>820</v>
      </c>
      <c r="B12" s="20" t="s">
        <v>821</v>
      </c>
      <c r="C12" s="21" t="s">
        <v>24</v>
      </c>
      <c r="D12" s="22">
        <v>1</v>
      </c>
      <c r="E12" s="4">
        <v>109.36</v>
      </c>
      <c r="F12" s="4">
        <f t="shared" ref="F12" si="0">E12*D12</f>
        <v>109.36</v>
      </c>
      <c r="G12" s="97"/>
    </row>
    <row r="13" spans="1:10" ht="15" customHeight="1" x14ac:dyDescent="0.25">
      <c r="A13" s="410" t="s">
        <v>37</v>
      </c>
      <c r="B13" s="411"/>
      <c r="C13" s="411"/>
      <c r="D13" s="411"/>
      <c r="E13" s="412"/>
      <c r="F13" s="19">
        <f>SUM(F12:F12)</f>
        <v>109.36</v>
      </c>
      <c r="G13" s="97"/>
    </row>
    <row r="14" spans="1:10" ht="15" customHeight="1" x14ac:dyDescent="0.25">
      <c r="A14" s="109"/>
      <c r="B14" s="110"/>
      <c r="C14" s="110"/>
      <c r="D14" s="110"/>
      <c r="E14" s="110"/>
      <c r="F14" s="111"/>
      <c r="G14" s="97"/>
    </row>
    <row r="15" spans="1:10" ht="15" customHeight="1" x14ac:dyDescent="0.25">
      <c r="A15" s="401" t="s">
        <v>836</v>
      </c>
      <c r="B15" s="402"/>
      <c r="C15" s="402"/>
      <c r="D15" s="402"/>
      <c r="E15" s="402"/>
      <c r="F15" s="403"/>
      <c r="G15" s="97"/>
    </row>
    <row r="16" spans="1:10" ht="15" customHeight="1" x14ac:dyDescent="0.25">
      <c r="A16" s="404"/>
      <c r="B16" s="405"/>
      <c r="C16" s="405"/>
      <c r="D16" s="405"/>
      <c r="E16" s="405"/>
      <c r="F16" s="406"/>
      <c r="G16" s="97"/>
    </row>
    <row r="17" spans="1:17" ht="15" customHeight="1" x14ac:dyDescent="0.25">
      <c r="A17" s="407" t="s">
        <v>744</v>
      </c>
      <c r="B17" s="408"/>
      <c r="C17" s="408"/>
      <c r="D17" s="408"/>
      <c r="E17" s="408"/>
      <c r="F17" s="409"/>
      <c r="G17" s="97"/>
    </row>
    <row r="18" spans="1:17" ht="15" customHeight="1" x14ac:dyDescent="0.25">
      <c r="A18" s="107" t="s">
        <v>341</v>
      </c>
      <c r="B18" s="43" t="s">
        <v>111</v>
      </c>
      <c r="C18" s="5" t="s">
        <v>32</v>
      </c>
      <c r="D18" s="6" t="s">
        <v>33</v>
      </c>
      <c r="E18" s="7" t="s">
        <v>34</v>
      </c>
      <c r="F18" s="7" t="s">
        <v>35</v>
      </c>
      <c r="G18" s="97"/>
    </row>
    <row r="19" spans="1:17" ht="15" customHeight="1" x14ac:dyDescent="0.25">
      <c r="A19" s="2" t="s">
        <v>820</v>
      </c>
      <c r="B19" s="20" t="s">
        <v>822</v>
      </c>
      <c r="C19" s="21" t="s">
        <v>24</v>
      </c>
      <c r="D19" s="22">
        <v>1</v>
      </c>
      <c r="E19" s="4">
        <v>48.37</v>
      </c>
      <c r="F19" s="4">
        <f t="shared" ref="F19" si="1">E19*D19</f>
        <v>48.37</v>
      </c>
      <c r="G19" s="97"/>
    </row>
    <row r="20" spans="1:17" ht="15" customHeight="1" x14ac:dyDescent="0.25">
      <c r="A20" s="410" t="s">
        <v>37</v>
      </c>
      <c r="B20" s="411"/>
      <c r="C20" s="411"/>
      <c r="D20" s="411"/>
      <c r="E20" s="412"/>
      <c r="F20" s="19">
        <f>SUM(F19:F19)</f>
        <v>48.37</v>
      </c>
      <c r="G20" s="97"/>
    </row>
    <row r="21" spans="1:17" ht="15" customHeight="1" x14ac:dyDescent="0.25">
      <c r="A21" s="433"/>
      <c r="B21" s="434"/>
      <c r="C21" s="434"/>
      <c r="D21" s="434"/>
      <c r="E21" s="434"/>
      <c r="F21" s="435"/>
      <c r="G21" s="97"/>
    </row>
    <row r="30" spans="1:17" x14ac:dyDescent="0.25">
      <c r="Q30" t="s">
        <v>1066</v>
      </c>
    </row>
  </sheetData>
  <mergeCells count="13">
    <mergeCell ref="A21:F21"/>
    <mergeCell ref="A8:F9"/>
    <mergeCell ref="A10:F10"/>
    <mergeCell ref="A13:E13"/>
    <mergeCell ref="A15:F16"/>
    <mergeCell ref="A17:F17"/>
    <mergeCell ref="A20:E20"/>
    <mergeCell ref="A6:F7"/>
    <mergeCell ref="A1:F1"/>
    <mergeCell ref="B2:F2"/>
    <mergeCell ref="B3:F3"/>
    <mergeCell ref="B4:F4"/>
    <mergeCell ref="B5:F5"/>
  </mergeCells>
  <printOptions horizontalCentered="1"/>
  <pageMargins left="0.51181102362204722" right="0.51181102362204722" top="0.78740157480314965" bottom="0.78740157480314965" header="0.11811023622047245" footer="0.31496062992125984"/>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0">
    <tabColor theme="3" tint="-0.249977111117893"/>
    <pageSetUpPr fitToPage="1"/>
  </sheetPr>
  <dimension ref="A1:Q243"/>
  <sheetViews>
    <sheetView tabSelected="1" view="pageBreakPreview" topLeftCell="B1" zoomScale="118" zoomScaleNormal="98" zoomScaleSheetLayoutView="118" workbookViewId="0">
      <selection activeCell="L40" sqref="L40"/>
    </sheetView>
  </sheetViews>
  <sheetFormatPr defaultRowHeight="15" x14ac:dyDescent="0.25"/>
  <cols>
    <col min="1" max="1" width="20" style="32" customWidth="1"/>
    <col min="2" max="2" width="20.7109375" style="32" customWidth="1"/>
    <col min="3" max="3" width="14.85546875" style="33" customWidth="1"/>
    <col min="4" max="4" width="17.42578125" style="31" customWidth="1"/>
    <col min="5" max="5" width="11.28515625" style="31" customWidth="1"/>
    <col min="6" max="6" width="14.5703125" style="31" customWidth="1"/>
    <col min="7" max="7" width="18.42578125" style="31" customWidth="1"/>
    <col min="8" max="8" width="19.5703125" style="31" customWidth="1"/>
    <col min="9" max="9" width="19.140625" style="31" customWidth="1"/>
    <col min="10" max="10" width="17.42578125" style="31" customWidth="1"/>
    <col min="11" max="16384" width="9.140625" style="31"/>
  </cols>
  <sheetData>
    <row r="1" spans="1:10" customFormat="1" ht="61.5" customHeight="1" x14ac:dyDescent="0.25">
      <c r="A1" s="394" t="s">
        <v>533</v>
      </c>
      <c r="B1" s="394"/>
      <c r="C1" s="394"/>
      <c r="D1" s="394"/>
      <c r="E1" s="394"/>
      <c r="F1" s="458"/>
      <c r="G1" s="458"/>
      <c r="H1" s="458"/>
      <c r="I1" s="458"/>
      <c r="J1" s="18"/>
    </row>
    <row r="2" spans="1:10" customFormat="1" x14ac:dyDescent="0.25">
      <c r="A2" s="28" t="s">
        <v>12</v>
      </c>
      <c r="B2" s="375" t="str">
        <f>'PLANILHA ORÇAMENTARIA'!B2:E2</f>
        <v>UNIDADE BÁSICA DE SAÚDE</v>
      </c>
      <c r="C2" s="375"/>
      <c r="D2" s="375"/>
      <c r="E2" s="375"/>
      <c r="F2" s="475"/>
      <c r="G2" s="475"/>
      <c r="H2" s="475"/>
      <c r="I2" s="476"/>
    </row>
    <row r="3" spans="1:10" customFormat="1" x14ac:dyDescent="0.25">
      <c r="A3" s="28" t="s">
        <v>13</v>
      </c>
      <c r="B3" s="375" t="str">
        <f>'PLANILHA ORÇAMENTARIA'!B3:E3</f>
        <v>SANTO ANTONIO DO LESTE - MT</v>
      </c>
      <c r="C3" s="375"/>
      <c r="D3" s="375"/>
      <c r="E3" s="375"/>
      <c r="F3" s="475"/>
      <c r="G3" s="475"/>
      <c r="H3" s="475"/>
      <c r="I3" s="476"/>
    </row>
    <row r="4" spans="1:10" customFormat="1" x14ac:dyDescent="0.25">
      <c r="A4" s="28" t="s">
        <v>14</v>
      </c>
      <c r="B4" s="375" t="str">
        <f>'PLANILHA ORÇAMENTARIA'!B4:E4</f>
        <v>PREFEITURA MUNICIPAL DE SANTO ANTONIO DO LESTE - MT</v>
      </c>
      <c r="C4" s="375"/>
      <c r="D4" s="375"/>
      <c r="E4" s="375"/>
      <c r="F4" s="475"/>
      <c r="G4" s="475"/>
      <c r="H4" s="475"/>
      <c r="I4" s="476"/>
    </row>
    <row r="5" spans="1:10" customFormat="1" x14ac:dyDescent="0.25">
      <c r="A5" s="28" t="s">
        <v>15</v>
      </c>
      <c r="B5" s="303">
        <f>'PLANILHA ORÇAMENTARIA'!B5:E5</f>
        <v>44880</v>
      </c>
      <c r="C5" s="303"/>
      <c r="D5" s="303"/>
      <c r="E5" s="303"/>
      <c r="F5" s="477"/>
      <c r="G5" s="477"/>
      <c r="H5" s="477"/>
      <c r="I5" s="478"/>
    </row>
    <row r="6" spans="1:10" customFormat="1" x14ac:dyDescent="0.25">
      <c r="A6" s="399" t="s">
        <v>353</v>
      </c>
      <c r="B6" s="399"/>
      <c r="C6" s="399"/>
      <c r="D6" s="399"/>
      <c r="E6" s="399"/>
      <c r="F6" s="459"/>
      <c r="G6" s="459"/>
      <c r="H6" s="459"/>
      <c r="I6" s="460"/>
    </row>
    <row r="7" spans="1:10" customFormat="1" x14ac:dyDescent="0.25">
      <c r="A7" s="461"/>
      <c r="B7" s="462"/>
      <c r="C7" s="462"/>
      <c r="D7" s="462"/>
      <c r="E7" s="462"/>
      <c r="F7" s="462"/>
      <c r="G7" s="462"/>
      <c r="H7" s="462"/>
      <c r="I7" s="463"/>
    </row>
    <row r="8" spans="1:10" ht="30" customHeight="1" x14ac:dyDescent="0.25">
      <c r="A8" s="469" t="s">
        <v>180</v>
      </c>
      <c r="B8" s="470"/>
      <c r="C8" s="470"/>
      <c r="D8" s="470"/>
      <c r="E8" s="470"/>
      <c r="F8" s="470"/>
      <c r="G8" s="470"/>
      <c r="H8" s="470"/>
      <c r="I8" s="470"/>
      <c r="J8" s="99"/>
    </row>
    <row r="9" spans="1:10" x14ac:dyDescent="0.25">
      <c r="A9" s="479" t="s">
        <v>164</v>
      </c>
      <c r="B9" s="479" t="s">
        <v>6</v>
      </c>
      <c r="C9" s="489" t="s">
        <v>165</v>
      </c>
      <c r="D9" s="471" t="s">
        <v>166</v>
      </c>
      <c r="E9" s="471" t="s">
        <v>167</v>
      </c>
      <c r="F9" s="481" t="s">
        <v>370</v>
      </c>
      <c r="G9" s="482"/>
      <c r="H9" s="479" t="s">
        <v>348</v>
      </c>
      <c r="I9" s="471" t="s">
        <v>179</v>
      </c>
    </row>
    <row r="10" spans="1:10" x14ac:dyDescent="0.25">
      <c r="A10" s="480"/>
      <c r="B10" s="480"/>
      <c r="C10" s="490"/>
      <c r="D10" s="472"/>
      <c r="E10" s="472"/>
      <c r="F10" s="135" t="s">
        <v>165</v>
      </c>
      <c r="G10" s="135" t="s">
        <v>166</v>
      </c>
      <c r="H10" s="480"/>
      <c r="I10" s="472"/>
    </row>
    <row r="11" spans="1:10" ht="45" x14ac:dyDescent="0.25">
      <c r="A11" s="134" t="s">
        <v>696</v>
      </c>
      <c r="B11" s="134">
        <v>11</v>
      </c>
      <c r="C11" s="136">
        <v>0.9</v>
      </c>
      <c r="D11" s="137">
        <v>1.05</v>
      </c>
      <c r="E11" s="137">
        <v>1</v>
      </c>
      <c r="F11" s="137">
        <f>C11+0.2</f>
        <v>1.1000000000000001</v>
      </c>
      <c r="G11" s="137">
        <f>D11+0.2</f>
        <v>1.25</v>
      </c>
      <c r="H11" s="138">
        <f>C11*D11*B11</f>
        <v>10.395000000000001</v>
      </c>
      <c r="I11" s="138">
        <f>F11*G11*E11*B11</f>
        <v>15.125</v>
      </c>
    </row>
    <row r="12" spans="1:10" x14ac:dyDescent="0.25">
      <c r="A12" s="134" t="s">
        <v>692</v>
      </c>
      <c r="B12" s="134">
        <v>1</v>
      </c>
      <c r="C12" s="136">
        <v>1.2</v>
      </c>
      <c r="D12" s="137">
        <v>1.35</v>
      </c>
      <c r="E12" s="137">
        <v>1</v>
      </c>
      <c r="F12" s="137">
        <f t="shared" ref="F12:F24" si="0">C12+0.2</f>
        <v>1.4</v>
      </c>
      <c r="G12" s="137">
        <f t="shared" ref="G12:G13" si="1">D12+0.2</f>
        <v>1.55</v>
      </c>
      <c r="H12" s="138">
        <f t="shared" ref="H12:H13" si="2">C12*D12*B12</f>
        <v>1.62</v>
      </c>
      <c r="I12" s="138">
        <f t="shared" ref="I12:I13" si="3">F12*G12*E12*B12</f>
        <v>2.17</v>
      </c>
    </row>
    <row r="13" spans="1:10" ht="30" x14ac:dyDescent="0.25">
      <c r="A13" s="134" t="s">
        <v>693</v>
      </c>
      <c r="B13" s="134">
        <v>10</v>
      </c>
      <c r="C13" s="136">
        <v>0.8</v>
      </c>
      <c r="D13" s="137">
        <v>0.95</v>
      </c>
      <c r="E13" s="137">
        <v>1</v>
      </c>
      <c r="F13" s="137">
        <f t="shared" si="0"/>
        <v>1</v>
      </c>
      <c r="G13" s="137">
        <f t="shared" si="1"/>
        <v>1.1499999999999999</v>
      </c>
      <c r="H13" s="138">
        <f t="shared" si="2"/>
        <v>7.6</v>
      </c>
      <c r="I13" s="138">
        <f t="shared" si="3"/>
        <v>11.5</v>
      </c>
    </row>
    <row r="14" spans="1:10" ht="45" x14ac:dyDescent="0.25">
      <c r="A14" s="134" t="s">
        <v>694</v>
      </c>
      <c r="B14" s="134">
        <v>12</v>
      </c>
      <c r="C14" s="136">
        <v>1</v>
      </c>
      <c r="D14" s="137">
        <v>1.1499999999999999</v>
      </c>
      <c r="E14" s="137">
        <v>1</v>
      </c>
      <c r="F14" s="137">
        <f t="shared" si="0"/>
        <v>1.2</v>
      </c>
      <c r="G14" s="137">
        <f>D14+0.2</f>
        <v>1.3499999999999999</v>
      </c>
      <c r="H14" s="138">
        <f t="shared" ref="H14:H24" si="4">C14*D14*B14</f>
        <v>13.799999999999999</v>
      </c>
      <c r="I14" s="138">
        <f t="shared" ref="I14:I24" si="5">F14*G14*E14*B14</f>
        <v>19.439999999999998</v>
      </c>
    </row>
    <row r="15" spans="1:10" x14ac:dyDescent="0.25">
      <c r="A15" s="134" t="s">
        <v>695</v>
      </c>
      <c r="B15" s="134">
        <v>3</v>
      </c>
      <c r="C15" s="136">
        <v>1.05</v>
      </c>
      <c r="D15" s="137">
        <v>1.2</v>
      </c>
      <c r="E15" s="137">
        <v>1</v>
      </c>
      <c r="F15" s="137">
        <f t="shared" si="0"/>
        <v>1.25</v>
      </c>
      <c r="G15" s="137">
        <f t="shared" ref="G15:G24" si="6">D15+0.2</f>
        <v>1.4</v>
      </c>
      <c r="H15" s="138">
        <f t="shared" si="4"/>
        <v>3.7800000000000002</v>
      </c>
      <c r="I15" s="138">
        <f t="shared" si="5"/>
        <v>5.25</v>
      </c>
    </row>
    <row r="16" spans="1:10" x14ac:dyDescent="0.25">
      <c r="A16" s="134" t="s">
        <v>697</v>
      </c>
      <c r="B16" s="134">
        <v>2</v>
      </c>
      <c r="C16" s="136">
        <v>1.05</v>
      </c>
      <c r="D16" s="137">
        <v>1.2</v>
      </c>
      <c r="E16" s="137">
        <v>1</v>
      </c>
      <c r="F16" s="137">
        <f t="shared" si="0"/>
        <v>1.25</v>
      </c>
      <c r="G16" s="137">
        <f t="shared" si="6"/>
        <v>1.4</v>
      </c>
      <c r="H16" s="138">
        <f t="shared" si="4"/>
        <v>2.52</v>
      </c>
      <c r="I16" s="138">
        <f t="shared" si="5"/>
        <v>3.5</v>
      </c>
    </row>
    <row r="17" spans="1:17" x14ac:dyDescent="0.25">
      <c r="A17" s="134" t="s">
        <v>698</v>
      </c>
      <c r="B17" s="134">
        <v>2</v>
      </c>
      <c r="C17" s="136">
        <v>0.7</v>
      </c>
      <c r="D17" s="137">
        <v>0.85</v>
      </c>
      <c r="E17" s="137">
        <v>1</v>
      </c>
      <c r="F17" s="137">
        <f t="shared" si="0"/>
        <v>0.89999999999999991</v>
      </c>
      <c r="G17" s="137">
        <f t="shared" si="6"/>
        <v>1.05</v>
      </c>
      <c r="H17" s="138">
        <f t="shared" si="4"/>
        <v>1.19</v>
      </c>
      <c r="I17" s="138">
        <f t="shared" si="5"/>
        <v>1.89</v>
      </c>
    </row>
    <row r="18" spans="1:17" x14ac:dyDescent="0.25">
      <c r="A18" s="134" t="s">
        <v>699</v>
      </c>
      <c r="B18" s="134">
        <v>1</v>
      </c>
      <c r="C18" s="136">
        <v>0.6</v>
      </c>
      <c r="D18" s="137">
        <v>0.75</v>
      </c>
      <c r="E18" s="137">
        <v>1</v>
      </c>
      <c r="F18" s="137">
        <f t="shared" si="0"/>
        <v>0.8</v>
      </c>
      <c r="G18" s="137">
        <f t="shared" si="6"/>
        <v>0.95</v>
      </c>
      <c r="H18" s="138">
        <f t="shared" si="4"/>
        <v>0.44999999999999996</v>
      </c>
      <c r="I18" s="138">
        <f t="shared" si="5"/>
        <v>0.76</v>
      </c>
    </row>
    <row r="19" spans="1:17" x14ac:dyDescent="0.25">
      <c r="A19" s="134" t="s">
        <v>700</v>
      </c>
      <c r="B19" s="134">
        <v>1</v>
      </c>
      <c r="C19" s="136">
        <v>1.2</v>
      </c>
      <c r="D19" s="137">
        <v>1</v>
      </c>
      <c r="E19" s="137">
        <v>1</v>
      </c>
      <c r="F19" s="137">
        <f t="shared" si="0"/>
        <v>1.4</v>
      </c>
      <c r="G19" s="137">
        <f t="shared" si="6"/>
        <v>1.2</v>
      </c>
      <c r="H19" s="138">
        <f t="shared" si="4"/>
        <v>1.2</v>
      </c>
      <c r="I19" s="138">
        <f t="shared" si="5"/>
        <v>1.68</v>
      </c>
    </row>
    <row r="20" spans="1:17" x14ac:dyDescent="0.25">
      <c r="A20" s="134" t="s">
        <v>701</v>
      </c>
      <c r="B20" s="134">
        <v>1</v>
      </c>
      <c r="C20" s="136">
        <v>1.35</v>
      </c>
      <c r="D20" s="137">
        <v>1.1499999999999999</v>
      </c>
      <c r="E20" s="137">
        <v>1</v>
      </c>
      <c r="F20" s="137">
        <f t="shared" si="0"/>
        <v>1.55</v>
      </c>
      <c r="G20" s="141">
        <f t="shared" si="6"/>
        <v>1.3499999999999999</v>
      </c>
      <c r="H20" s="138">
        <f t="shared" si="4"/>
        <v>1.5525</v>
      </c>
      <c r="I20" s="138">
        <f t="shared" si="5"/>
        <v>2.0924999999999998</v>
      </c>
    </row>
    <row r="21" spans="1:17" x14ac:dyDescent="0.25">
      <c r="A21" s="134" t="s">
        <v>702</v>
      </c>
      <c r="B21" s="134">
        <v>1</v>
      </c>
      <c r="C21" s="136">
        <v>1.1000000000000001</v>
      </c>
      <c r="D21" s="137">
        <v>0.9</v>
      </c>
      <c r="E21" s="137">
        <v>1</v>
      </c>
      <c r="F21" s="137">
        <f t="shared" si="0"/>
        <v>1.3</v>
      </c>
      <c r="G21" s="141">
        <f t="shared" si="6"/>
        <v>1.1000000000000001</v>
      </c>
      <c r="H21" s="138">
        <f t="shared" si="4"/>
        <v>0.9900000000000001</v>
      </c>
      <c r="I21" s="138">
        <f t="shared" si="5"/>
        <v>1.4300000000000002</v>
      </c>
    </row>
    <row r="22" spans="1:17" x14ac:dyDescent="0.25">
      <c r="A22" s="134" t="s">
        <v>703</v>
      </c>
      <c r="B22" s="134">
        <v>1</v>
      </c>
      <c r="C22" s="136">
        <v>1.1499999999999999</v>
      </c>
      <c r="D22" s="137">
        <v>0.95</v>
      </c>
      <c r="E22" s="137">
        <v>1</v>
      </c>
      <c r="F22" s="137">
        <f t="shared" si="0"/>
        <v>1.3499999999999999</v>
      </c>
      <c r="G22" s="141">
        <f t="shared" si="6"/>
        <v>1.1499999999999999</v>
      </c>
      <c r="H22" s="138">
        <f t="shared" si="4"/>
        <v>1.0924999999999998</v>
      </c>
      <c r="I22" s="138">
        <f t="shared" si="5"/>
        <v>1.5524999999999998</v>
      </c>
    </row>
    <row r="23" spans="1:17" x14ac:dyDescent="0.25">
      <c r="A23" s="134" t="s">
        <v>704</v>
      </c>
      <c r="B23" s="134">
        <v>1</v>
      </c>
      <c r="C23" s="136">
        <v>1.05</v>
      </c>
      <c r="D23" s="137">
        <v>0.85</v>
      </c>
      <c r="E23" s="137">
        <v>1</v>
      </c>
      <c r="F23" s="137">
        <f t="shared" si="0"/>
        <v>1.25</v>
      </c>
      <c r="G23" s="141">
        <f t="shared" si="6"/>
        <v>1.05</v>
      </c>
      <c r="H23" s="138">
        <f t="shared" si="4"/>
        <v>0.89249999999999996</v>
      </c>
      <c r="I23" s="138">
        <f t="shared" si="5"/>
        <v>1.3125</v>
      </c>
    </row>
    <row r="24" spans="1:17" x14ac:dyDescent="0.25">
      <c r="A24" s="134" t="s">
        <v>705</v>
      </c>
      <c r="B24" s="134">
        <v>1</v>
      </c>
      <c r="C24" s="136">
        <v>0.85</v>
      </c>
      <c r="D24" s="137">
        <v>0.7</v>
      </c>
      <c r="E24" s="137">
        <v>1</v>
      </c>
      <c r="F24" s="137">
        <f t="shared" si="0"/>
        <v>1.05</v>
      </c>
      <c r="G24" s="141">
        <f t="shared" si="6"/>
        <v>0.89999999999999991</v>
      </c>
      <c r="H24" s="138">
        <f t="shared" si="4"/>
        <v>0.59499999999999997</v>
      </c>
      <c r="I24" s="138">
        <f t="shared" si="5"/>
        <v>0.94499999999999995</v>
      </c>
    </row>
    <row r="25" spans="1:17" x14ac:dyDescent="0.25">
      <c r="A25" s="473" t="s">
        <v>374</v>
      </c>
      <c r="B25" s="473"/>
      <c r="C25" s="473"/>
      <c r="D25" s="473"/>
      <c r="E25" s="473"/>
      <c r="F25" s="473"/>
      <c r="G25" s="139" t="s">
        <v>160</v>
      </c>
      <c r="H25" s="140">
        <f>SUM(H11:H13)</f>
        <v>19.615000000000002</v>
      </c>
      <c r="I25" s="140">
        <f>SUM(I11:I24)</f>
        <v>68.647499999999994</v>
      </c>
    </row>
    <row r="26" spans="1:17" x14ac:dyDescent="0.25">
      <c r="C26" s="40"/>
      <c r="D26" s="41"/>
      <c r="E26" s="41"/>
      <c r="F26" s="41"/>
      <c r="G26" s="41"/>
      <c r="H26" s="41"/>
      <c r="I26" s="42"/>
      <c r="J26" s="42"/>
    </row>
    <row r="27" spans="1:17" x14ac:dyDescent="0.25">
      <c r="C27" s="40"/>
      <c r="D27" s="41"/>
      <c r="E27" s="41"/>
      <c r="F27" s="41"/>
      <c r="G27" s="41"/>
      <c r="H27" s="41"/>
      <c r="I27" s="42"/>
      <c r="J27" s="42"/>
    </row>
    <row r="28" spans="1:17" ht="30" customHeight="1" x14ac:dyDescent="0.25">
      <c r="A28" s="469" t="s">
        <v>103</v>
      </c>
      <c r="B28" s="470"/>
      <c r="C28" s="470"/>
      <c r="D28" s="470"/>
      <c r="E28" s="470"/>
      <c r="F28" s="470"/>
      <c r="G28" s="470"/>
      <c r="H28" s="470"/>
      <c r="I28" s="474"/>
      <c r="J28" s="98"/>
    </row>
    <row r="29" spans="1:17" ht="15" customHeight="1" x14ac:dyDescent="0.25">
      <c r="A29" s="491" t="s">
        <v>164</v>
      </c>
      <c r="B29" s="492"/>
      <c r="C29" s="487" t="s">
        <v>165</v>
      </c>
      <c r="D29" s="440" t="s">
        <v>166</v>
      </c>
      <c r="E29" s="440" t="s">
        <v>167</v>
      </c>
      <c r="F29" s="101" t="s">
        <v>370</v>
      </c>
      <c r="G29" s="464" t="s">
        <v>348</v>
      </c>
      <c r="H29" s="464"/>
      <c r="I29" s="440" t="s">
        <v>179</v>
      </c>
    </row>
    <row r="30" spans="1:17" x14ac:dyDescent="0.25">
      <c r="A30" s="493"/>
      <c r="B30" s="494"/>
      <c r="C30" s="488"/>
      <c r="D30" s="441"/>
      <c r="E30" s="441"/>
      <c r="F30" s="100" t="s">
        <v>165</v>
      </c>
      <c r="G30" s="464"/>
      <c r="H30" s="464"/>
      <c r="I30" s="441"/>
      <c r="Q30" s="31" t="s">
        <v>1066</v>
      </c>
    </row>
    <row r="31" spans="1:17" x14ac:dyDescent="0.25">
      <c r="A31" s="442" t="s">
        <v>168</v>
      </c>
      <c r="B31" s="442"/>
      <c r="C31" s="35">
        <v>0.15</v>
      </c>
      <c r="D31" s="36">
        <v>9.8030000000000008</v>
      </c>
      <c r="E31" s="3">
        <v>0.3</v>
      </c>
      <c r="F31" s="3">
        <f>C31+0.2</f>
        <v>0.35</v>
      </c>
      <c r="G31" s="439">
        <f>C31*D31</f>
        <v>1.47045</v>
      </c>
      <c r="H31" s="439"/>
      <c r="I31" s="36">
        <f t="shared" ref="I31:I68" si="7">F31*D31*E31</f>
        <v>1.029315</v>
      </c>
    </row>
    <row r="32" spans="1:17" x14ac:dyDescent="0.25">
      <c r="A32" s="442" t="s">
        <v>169</v>
      </c>
      <c r="B32" s="442"/>
      <c r="C32" s="35">
        <v>0.15</v>
      </c>
      <c r="D32" s="36">
        <v>6.1</v>
      </c>
      <c r="E32" s="3">
        <v>0.3</v>
      </c>
      <c r="F32" s="3">
        <f t="shared" ref="F32:F68" si="8">C32+0.2</f>
        <v>0.35</v>
      </c>
      <c r="G32" s="439">
        <f t="shared" ref="G32:G41" si="9">C32*D32</f>
        <v>0.91499999999999992</v>
      </c>
      <c r="H32" s="439"/>
      <c r="I32" s="36">
        <f t="shared" si="7"/>
        <v>0.64049999999999996</v>
      </c>
    </row>
    <row r="33" spans="1:9" x14ac:dyDescent="0.25">
      <c r="A33" s="442" t="s">
        <v>170</v>
      </c>
      <c r="B33" s="442"/>
      <c r="C33" s="35">
        <v>0.15</v>
      </c>
      <c r="D33" s="36">
        <v>2.9969999999999999</v>
      </c>
      <c r="E33" s="3">
        <v>0.3</v>
      </c>
      <c r="F33" s="3">
        <f t="shared" si="8"/>
        <v>0.35</v>
      </c>
      <c r="G33" s="439">
        <f t="shared" si="9"/>
        <v>0.44954999999999995</v>
      </c>
      <c r="H33" s="439"/>
      <c r="I33" s="36">
        <f t="shared" si="7"/>
        <v>0.31468499999999994</v>
      </c>
    </row>
    <row r="34" spans="1:9" x14ac:dyDescent="0.25">
      <c r="A34" s="442" t="s">
        <v>171</v>
      </c>
      <c r="B34" s="442"/>
      <c r="C34" s="35">
        <v>0.15</v>
      </c>
      <c r="D34" s="36">
        <v>3.5</v>
      </c>
      <c r="E34" s="3">
        <v>0.3</v>
      </c>
      <c r="F34" s="3">
        <f t="shared" si="8"/>
        <v>0.35</v>
      </c>
      <c r="G34" s="439">
        <f t="shared" si="9"/>
        <v>0.52500000000000002</v>
      </c>
      <c r="H34" s="439"/>
      <c r="I34" s="36">
        <f t="shared" si="7"/>
        <v>0.36749999999999994</v>
      </c>
    </row>
    <row r="35" spans="1:9" x14ac:dyDescent="0.25">
      <c r="A35" s="442" t="s">
        <v>172</v>
      </c>
      <c r="B35" s="442"/>
      <c r="C35" s="35">
        <v>0.15</v>
      </c>
      <c r="D35" s="36">
        <v>5.1529999999999996</v>
      </c>
      <c r="E35" s="3">
        <v>0.3</v>
      </c>
      <c r="F35" s="3">
        <f t="shared" si="8"/>
        <v>0.35</v>
      </c>
      <c r="G35" s="439">
        <f t="shared" si="9"/>
        <v>0.77294999999999991</v>
      </c>
      <c r="H35" s="439"/>
      <c r="I35" s="36">
        <f t="shared" si="7"/>
        <v>0.54106499999999991</v>
      </c>
    </row>
    <row r="36" spans="1:9" x14ac:dyDescent="0.25">
      <c r="A36" s="442" t="s">
        <v>173</v>
      </c>
      <c r="B36" s="442"/>
      <c r="C36" s="35">
        <v>0.15</v>
      </c>
      <c r="D36" s="36">
        <v>2.5499999999999998</v>
      </c>
      <c r="E36" s="3">
        <v>0.3</v>
      </c>
      <c r="F36" s="3">
        <f t="shared" si="8"/>
        <v>0.35</v>
      </c>
      <c r="G36" s="439">
        <f t="shared" si="9"/>
        <v>0.38249999999999995</v>
      </c>
      <c r="H36" s="439"/>
      <c r="I36" s="36">
        <f t="shared" si="7"/>
        <v>0.26774999999999993</v>
      </c>
    </row>
    <row r="37" spans="1:9" x14ac:dyDescent="0.25">
      <c r="A37" s="442" t="s">
        <v>174</v>
      </c>
      <c r="B37" s="442"/>
      <c r="C37" s="35">
        <v>0.15</v>
      </c>
      <c r="D37" s="36">
        <v>2.5499999999999998</v>
      </c>
      <c r="E37" s="3">
        <v>0.3</v>
      </c>
      <c r="F37" s="3">
        <f t="shared" si="8"/>
        <v>0.35</v>
      </c>
      <c r="G37" s="439">
        <f t="shared" si="9"/>
        <v>0.38249999999999995</v>
      </c>
      <c r="H37" s="439"/>
      <c r="I37" s="36">
        <f t="shared" si="7"/>
        <v>0.26774999999999993</v>
      </c>
    </row>
    <row r="38" spans="1:9" x14ac:dyDescent="0.25">
      <c r="A38" s="442" t="s">
        <v>175</v>
      </c>
      <c r="B38" s="442"/>
      <c r="C38" s="35">
        <v>0.15</v>
      </c>
      <c r="D38" s="36">
        <v>1.95</v>
      </c>
      <c r="E38" s="3">
        <v>0.3</v>
      </c>
      <c r="F38" s="3">
        <f t="shared" si="8"/>
        <v>0.35</v>
      </c>
      <c r="G38" s="439">
        <f t="shared" si="9"/>
        <v>0.29249999999999998</v>
      </c>
      <c r="H38" s="439"/>
      <c r="I38" s="36">
        <f t="shared" si="7"/>
        <v>0.20474999999999999</v>
      </c>
    </row>
    <row r="39" spans="1:9" x14ac:dyDescent="0.25">
      <c r="A39" s="442" t="s">
        <v>176</v>
      </c>
      <c r="B39" s="442"/>
      <c r="C39" s="35">
        <v>0.15</v>
      </c>
      <c r="D39" s="36">
        <v>1.923</v>
      </c>
      <c r="E39" s="3">
        <v>0.3</v>
      </c>
      <c r="F39" s="3">
        <f t="shared" si="8"/>
        <v>0.35</v>
      </c>
      <c r="G39" s="439">
        <f t="shared" si="9"/>
        <v>0.28844999999999998</v>
      </c>
      <c r="H39" s="439"/>
      <c r="I39" s="36">
        <f t="shared" si="7"/>
        <v>0.20191499999999998</v>
      </c>
    </row>
    <row r="40" spans="1:9" x14ac:dyDescent="0.25">
      <c r="A40" s="442" t="s">
        <v>177</v>
      </c>
      <c r="B40" s="442"/>
      <c r="C40" s="35">
        <v>0.15</v>
      </c>
      <c r="D40" s="36">
        <v>2.4609999999999999</v>
      </c>
      <c r="E40" s="3">
        <v>0.3</v>
      </c>
      <c r="F40" s="3">
        <f t="shared" si="8"/>
        <v>0.35</v>
      </c>
      <c r="G40" s="439">
        <f t="shared" si="9"/>
        <v>0.36914999999999998</v>
      </c>
      <c r="H40" s="439"/>
      <c r="I40" s="36">
        <f t="shared" si="7"/>
        <v>0.258405</v>
      </c>
    </row>
    <row r="41" spans="1:9" x14ac:dyDescent="0.25">
      <c r="A41" s="442" t="s">
        <v>178</v>
      </c>
      <c r="B41" s="442"/>
      <c r="C41" s="35">
        <v>0.15</v>
      </c>
      <c r="D41" s="36">
        <v>14.997999999999999</v>
      </c>
      <c r="E41" s="3">
        <v>0.3</v>
      </c>
      <c r="F41" s="3">
        <f t="shared" si="8"/>
        <v>0.35</v>
      </c>
      <c r="G41" s="439">
        <f t="shared" si="9"/>
        <v>2.2496999999999998</v>
      </c>
      <c r="H41" s="439"/>
      <c r="I41" s="36">
        <f t="shared" si="7"/>
        <v>1.5747899999999999</v>
      </c>
    </row>
    <row r="42" spans="1:9" x14ac:dyDescent="0.25">
      <c r="A42" s="442" t="s">
        <v>380</v>
      </c>
      <c r="B42" s="442"/>
      <c r="C42" s="35">
        <v>0.15</v>
      </c>
      <c r="D42" s="36">
        <v>3.7</v>
      </c>
      <c r="E42" s="3">
        <v>0.3</v>
      </c>
      <c r="F42" s="3">
        <f t="shared" si="8"/>
        <v>0.35</v>
      </c>
      <c r="G42" s="439">
        <f t="shared" ref="G42" si="10">C42*D42</f>
        <v>0.55500000000000005</v>
      </c>
      <c r="H42" s="439"/>
      <c r="I42" s="36">
        <f t="shared" si="7"/>
        <v>0.38849999999999996</v>
      </c>
    </row>
    <row r="43" spans="1:9" x14ac:dyDescent="0.25">
      <c r="A43" s="442" t="s">
        <v>381</v>
      </c>
      <c r="B43" s="442"/>
      <c r="C43" s="35">
        <v>0.15</v>
      </c>
      <c r="D43" s="36">
        <v>2.4609999999999999</v>
      </c>
      <c r="E43" s="3">
        <v>0.3</v>
      </c>
      <c r="F43" s="3">
        <f t="shared" si="8"/>
        <v>0.35</v>
      </c>
      <c r="G43" s="439">
        <f t="shared" ref="G43" si="11">C43*D43</f>
        <v>0.36914999999999998</v>
      </c>
      <c r="H43" s="439"/>
      <c r="I43" s="36">
        <f t="shared" si="7"/>
        <v>0.258405</v>
      </c>
    </row>
    <row r="44" spans="1:9" x14ac:dyDescent="0.25">
      <c r="A44" s="442" t="s">
        <v>706</v>
      </c>
      <c r="B44" s="442"/>
      <c r="C44" s="35">
        <v>0.15</v>
      </c>
      <c r="D44" s="36">
        <v>12.451000000000001</v>
      </c>
      <c r="E44" s="3">
        <v>0.3</v>
      </c>
      <c r="F44" s="3">
        <f t="shared" si="8"/>
        <v>0.35</v>
      </c>
      <c r="G44" s="439">
        <f t="shared" ref="G44" si="12">C44*D44</f>
        <v>1.86765</v>
      </c>
      <c r="H44" s="439"/>
      <c r="I44" s="36">
        <f t="shared" si="7"/>
        <v>1.307355</v>
      </c>
    </row>
    <row r="45" spans="1:9" x14ac:dyDescent="0.25">
      <c r="A45" s="442" t="s">
        <v>707</v>
      </c>
      <c r="B45" s="442"/>
      <c r="C45" s="35">
        <v>0.15</v>
      </c>
      <c r="D45" s="36">
        <v>11.25</v>
      </c>
      <c r="E45" s="3">
        <v>0.3</v>
      </c>
      <c r="F45" s="3">
        <f t="shared" si="8"/>
        <v>0.35</v>
      </c>
      <c r="G45" s="443">
        <f t="shared" ref="G45" si="13">C45*D45</f>
        <v>1.6875</v>
      </c>
      <c r="H45" s="444"/>
      <c r="I45" s="36">
        <f t="shared" si="7"/>
        <v>1.1812499999999999</v>
      </c>
    </row>
    <row r="46" spans="1:9" x14ac:dyDescent="0.25">
      <c r="A46" s="442" t="s">
        <v>708</v>
      </c>
      <c r="B46" s="442"/>
      <c r="C46" s="35">
        <v>0.15</v>
      </c>
      <c r="D46" s="36">
        <v>10.951000000000001</v>
      </c>
      <c r="E46" s="3">
        <v>0.3</v>
      </c>
      <c r="F46" s="3">
        <f t="shared" si="8"/>
        <v>0.35</v>
      </c>
      <c r="G46" s="443">
        <f t="shared" ref="G46" si="14">C46*D46</f>
        <v>1.6426499999999999</v>
      </c>
      <c r="H46" s="444"/>
      <c r="I46" s="36">
        <f t="shared" si="7"/>
        <v>1.1498550000000001</v>
      </c>
    </row>
    <row r="47" spans="1:9" x14ac:dyDescent="0.25">
      <c r="A47" s="442" t="s">
        <v>709</v>
      </c>
      <c r="B47" s="442"/>
      <c r="C47" s="35">
        <v>0.15</v>
      </c>
      <c r="D47" s="36">
        <v>4</v>
      </c>
      <c r="E47" s="3">
        <v>0.3</v>
      </c>
      <c r="F47" s="3">
        <f t="shared" si="8"/>
        <v>0.35</v>
      </c>
      <c r="G47" s="443">
        <f t="shared" ref="G47" si="15">C47*D47</f>
        <v>0.6</v>
      </c>
      <c r="H47" s="444"/>
      <c r="I47" s="36">
        <f t="shared" si="7"/>
        <v>0.42</v>
      </c>
    </row>
    <row r="48" spans="1:9" x14ac:dyDescent="0.25">
      <c r="A48" s="442" t="s">
        <v>710</v>
      </c>
      <c r="B48" s="442"/>
      <c r="C48" s="35">
        <v>0.15</v>
      </c>
      <c r="D48" s="36">
        <v>2.15</v>
      </c>
      <c r="E48" s="3">
        <v>0.3</v>
      </c>
      <c r="F48" s="3">
        <f t="shared" si="8"/>
        <v>0.35</v>
      </c>
      <c r="G48" s="443">
        <f t="shared" ref="G48" si="16">C48*D48</f>
        <v>0.32249999999999995</v>
      </c>
      <c r="H48" s="444"/>
      <c r="I48" s="36">
        <f t="shared" si="7"/>
        <v>0.22574999999999998</v>
      </c>
    </row>
    <row r="49" spans="1:9" x14ac:dyDescent="0.25">
      <c r="A49" s="442" t="s">
        <v>711</v>
      </c>
      <c r="B49" s="442"/>
      <c r="C49" s="35">
        <v>0.15</v>
      </c>
      <c r="D49" s="36">
        <v>2.0499999999999998</v>
      </c>
      <c r="E49" s="3">
        <v>0.3</v>
      </c>
      <c r="F49" s="3">
        <f t="shared" si="8"/>
        <v>0.35</v>
      </c>
      <c r="G49" s="443">
        <f t="shared" ref="G49" si="17">C49*D49</f>
        <v>0.30749999999999994</v>
      </c>
      <c r="H49" s="444"/>
      <c r="I49" s="36">
        <f t="shared" si="7"/>
        <v>0.21524999999999997</v>
      </c>
    </row>
    <row r="50" spans="1:9" x14ac:dyDescent="0.25">
      <c r="A50" s="442" t="s">
        <v>712</v>
      </c>
      <c r="B50" s="442"/>
      <c r="C50" s="35">
        <v>0.15</v>
      </c>
      <c r="D50" s="36">
        <v>9.2010000000000005</v>
      </c>
      <c r="E50" s="3">
        <v>0.3</v>
      </c>
      <c r="F50" s="3">
        <f t="shared" si="8"/>
        <v>0.35</v>
      </c>
      <c r="G50" s="443">
        <f t="shared" ref="G50" si="18">C50*D50</f>
        <v>1.38015</v>
      </c>
      <c r="H50" s="444"/>
      <c r="I50" s="36">
        <f t="shared" si="7"/>
        <v>0.96610499999999988</v>
      </c>
    </row>
    <row r="51" spans="1:9" x14ac:dyDescent="0.25">
      <c r="A51" s="442" t="s">
        <v>713</v>
      </c>
      <c r="B51" s="442"/>
      <c r="C51" s="35">
        <v>0.15</v>
      </c>
      <c r="D51" s="36">
        <v>2.5499999999999998</v>
      </c>
      <c r="E51" s="3">
        <v>0.3</v>
      </c>
      <c r="F51" s="3">
        <f t="shared" si="8"/>
        <v>0.35</v>
      </c>
      <c r="G51" s="443">
        <f t="shared" ref="G51" si="19">C51*D51</f>
        <v>0.38249999999999995</v>
      </c>
      <c r="H51" s="444"/>
      <c r="I51" s="36">
        <f t="shared" si="7"/>
        <v>0.26774999999999993</v>
      </c>
    </row>
    <row r="52" spans="1:9" x14ac:dyDescent="0.25">
      <c r="A52" s="442" t="s">
        <v>714</v>
      </c>
      <c r="B52" s="442"/>
      <c r="C52" s="35">
        <v>0.15</v>
      </c>
      <c r="D52" s="36">
        <v>9.5009999999999994</v>
      </c>
      <c r="E52" s="3">
        <v>0.3</v>
      </c>
      <c r="F52" s="3">
        <f t="shared" si="8"/>
        <v>0.35</v>
      </c>
      <c r="G52" s="443">
        <f t="shared" ref="G52" si="20">C52*D52</f>
        <v>1.4251499999999999</v>
      </c>
      <c r="H52" s="444"/>
      <c r="I52" s="36">
        <f t="shared" si="7"/>
        <v>0.99760499999999985</v>
      </c>
    </row>
    <row r="53" spans="1:9" x14ac:dyDescent="0.25">
      <c r="A53" s="442" t="s">
        <v>715</v>
      </c>
      <c r="B53" s="442"/>
      <c r="C53" s="35">
        <v>0.15</v>
      </c>
      <c r="D53" s="36">
        <v>4.0250000000000004</v>
      </c>
      <c r="E53" s="3">
        <v>0.3</v>
      </c>
      <c r="F53" s="3">
        <f t="shared" si="8"/>
        <v>0.35</v>
      </c>
      <c r="G53" s="443">
        <f t="shared" ref="G53" si="21">C53*D53</f>
        <v>0.60375000000000001</v>
      </c>
      <c r="H53" s="444"/>
      <c r="I53" s="36">
        <f t="shared" si="7"/>
        <v>0.42262499999999997</v>
      </c>
    </row>
    <row r="54" spans="1:9" x14ac:dyDescent="0.25">
      <c r="A54" s="442" t="s">
        <v>716</v>
      </c>
      <c r="B54" s="442"/>
      <c r="C54" s="35">
        <v>0.15</v>
      </c>
      <c r="D54" s="36">
        <v>2.2000000000000002</v>
      </c>
      <c r="E54" s="3">
        <v>0.3</v>
      </c>
      <c r="F54" s="3">
        <f t="shared" si="8"/>
        <v>0.35</v>
      </c>
      <c r="G54" s="443">
        <f t="shared" ref="G54" si="22">C54*D54</f>
        <v>0.33</v>
      </c>
      <c r="H54" s="444"/>
      <c r="I54" s="36">
        <f t="shared" si="7"/>
        <v>0.23099999999999998</v>
      </c>
    </row>
    <row r="55" spans="1:9" x14ac:dyDescent="0.25">
      <c r="A55" s="442" t="s">
        <v>717</v>
      </c>
      <c r="B55" s="442"/>
      <c r="C55" s="35">
        <v>0.15</v>
      </c>
      <c r="D55" s="36">
        <v>6.7510000000000003</v>
      </c>
      <c r="E55" s="3">
        <v>0.3</v>
      </c>
      <c r="F55" s="3">
        <f t="shared" si="8"/>
        <v>0.35</v>
      </c>
      <c r="G55" s="443">
        <f t="shared" ref="G55" si="23">C55*D55</f>
        <v>1.0126500000000001</v>
      </c>
      <c r="H55" s="444"/>
      <c r="I55" s="36">
        <f t="shared" si="7"/>
        <v>0.7088549999999999</v>
      </c>
    </row>
    <row r="56" spans="1:9" x14ac:dyDescent="0.25">
      <c r="A56" s="442" t="s">
        <v>718</v>
      </c>
      <c r="B56" s="442"/>
      <c r="C56" s="35">
        <v>0.15</v>
      </c>
      <c r="D56" s="36">
        <v>2.4500000000000002</v>
      </c>
      <c r="E56" s="3">
        <v>0.45</v>
      </c>
      <c r="F56" s="3">
        <f t="shared" si="8"/>
        <v>0.35</v>
      </c>
      <c r="G56" s="443">
        <f t="shared" ref="G56" si="24">C56*D56</f>
        <v>0.36749999999999999</v>
      </c>
      <c r="H56" s="444"/>
      <c r="I56" s="36">
        <f t="shared" si="7"/>
        <v>0.38587500000000002</v>
      </c>
    </row>
    <row r="57" spans="1:9" x14ac:dyDescent="0.25">
      <c r="A57" s="442" t="s">
        <v>719</v>
      </c>
      <c r="B57" s="442"/>
      <c r="C57" s="35">
        <v>0.15</v>
      </c>
      <c r="D57" s="36">
        <v>1.05</v>
      </c>
      <c r="E57" s="3">
        <v>0.3</v>
      </c>
      <c r="F57" s="3">
        <f t="shared" si="8"/>
        <v>0.35</v>
      </c>
      <c r="G57" s="443">
        <f t="shared" ref="G57" si="25">C57*D57</f>
        <v>0.1575</v>
      </c>
      <c r="H57" s="444"/>
      <c r="I57" s="36">
        <f t="shared" si="7"/>
        <v>0.11025</v>
      </c>
    </row>
    <row r="58" spans="1:9" x14ac:dyDescent="0.25">
      <c r="A58" s="442" t="s">
        <v>720</v>
      </c>
      <c r="B58" s="442"/>
      <c r="C58" s="35">
        <v>0.15</v>
      </c>
      <c r="D58" s="36">
        <v>4.1559999999999997</v>
      </c>
      <c r="E58" s="3">
        <v>0.3</v>
      </c>
      <c r="F58" s="3">
        <f t="shared" si="8"/>
        <v>0.35</v>
      </c>
      <c r="G58" s="443">
        <f t="shared" ref="G58" si="26">C58*D58</f>
        <v>0.62339999999999995</v>
      </c>
      <c r="H58" s="444"/>
      <c r="I58" s="36">
        <f t="shared" si="7"/>
        <v>0.43637999999999993</v>
      </c>
    </row>
    <row r="59" spans="1:9" x14ac:dyDescent="0.25">
      <c r="A59" s="442" t="s">
        <v>721</v>
      </c>
      <c r="B59" s="442"/>
      <c r="C59" s="35">
        <v>0.15</v>
      </c>
      <c r="D59" s="36">
        <v>2.1749999999999998</v>
      </c>
      <c r="E59" s="3">
        <v>0.5</v>
      </c>
      <c r="F59" s="3">
        <f t="shared" si="8"/>
        <v>0.35</v>
      </c>
      <c r="G59" s="443">
        <f t="shared" ref="G59" si="27">C59*D59</f>
        <v>0.32624999999999998</v>
      </c>
      <c r="H59" s="444"/>
      <c r="I59" s="36">
        <f t="shared" si="7"/>
        <v>0.38062499999999994</v>
      </c>
    </row>
    <row r="60" spans="1:9" x14ac:dyDescent="0.25">
      <c r="A60" s="442" t="s">
        <v>722</v>
      </c>
      <c r="B60" s="442"/>
      <c r="C60" s="35">
        <v>0.15</v>
      </c>
      <c r="D60" s="36">
        <v>6.7510000000000003</v>
      </c>
      <c r="E60" s="3">
        <v>0.3</v>
      </c>
      <c r="F60" s="3">
        <f t="shared" si="8"/>
        <v>0.35</v>
      </c>
      <c r="G60" s="443">
        <f t="shared" ref="G60" si="28">C60*D60</f>
        <v>1.0126500000000001</v>
      </c>
      <c r="H60" s="444"/>
      <c r="I60" s="36">
        <f t="shared" si="7"/>
        <v>0.7088549999999999</v>
      </c>
    </row>
    <row r="61" spans="1:9" x14ac:dyDescent="0.25">
      <c r="A61" s="442" t="s">
        <v>723</v>
      </c>
      <c r="B61" s="442"/>
      <c r="C61" s="35">
        <v>0.15</v>
      </c>
      <c r="D61" s="36">
        <v>2</v>
      </c>
      <c r="E61" s="3">
        <v>0.3</v>
      </c>
      <c r="F61" s="3">
        <f t="shared" si="8"/>
        <v>0.35</v>
      </c>
      <c r="G61" s="443">
        <f t="shared" ref="G61" si="29">C61*D61</f>
        <v>0.3</v>
      </c>
      <c r="H61" s="444"/>
      <c r="I61" s="36">
        <f t="shared" si="7"/>
        <v>0.21</v>
      </c>
    </row>
    <row r="62" spans="1:9" x14ac:dyDescent="0.25">
      <c r="A62" s="442" t="s">
        <v>724</v>
      </c>
      <c r="B62" s="442"/>
      <c r="C62" s="35">
        <v>0.15</v>
      </c>
      <c r="D62" s="36">
        <v>2.2000000000000002</v>
      </c>
      <c r="E62" s="3">
        <v>0.3</v>
      </c>
      <c r="F62" s="3">
        <f t="shared" si="8"/>
        <v>0.35</v>
      </c>
      <c r="G62" s="443">
        <f t="shared" ref="G62" si="30">C62*D62</f>
        <v>0.33</v>
      </c>
      <c r="H62" s="444"/>
      <c r="I62" s="36">
        <f t="shared" si="7"/>
        <v>0.23099999999999998</v>
      </c>
    </row>
    <row r="63" spans="1:9" x14ac:dyDescent="0.25">
      <c r="A63" s="442" t="s">
        <v>725</v>
      </c>
      <c r="B63" s="442"/>
      <c r="C63" s="35">
        <v>0.15</v>
      </c>
      <c r="D63" s="36">
        <v>3.3260000000000001</v>
      </c>
      <c r="E63" s="3">
        <v>0.3</v>
      </c>
      <c r="F63" s="3">
        <f t="shared" si="8"/>
        <v>0.35</v>
      </c>
      <c r="G63" s="443">
        <f t="shared" ref="G63" si="31">C63*D63</f>
        <v>0.49890000000000001</v>
      </c>
      <c r="H63" s="444"/>
      <c r="I63" s="36">
        <f t="shared" si="7"/>
        <v>0.34922999999999998</v>
      </c>
    </row>
    <row r="64" spans="1:9" x14ac:dyDescent="0.25">
      <c r="A64" s="442" t="s">
        <v>726</v>
      </c>
      <c r="B64" s="442"/>
      <c r="C64" s="35">
        <v>0.15</v>
      </c>
      <c r="D64" s="36">
        <v>4.0250000000000004</v>
      </c>
      <c r="E64" s="3">
        <v>0.3</v>
      </c>
      <c r="F64" s="3">
        <f t="shared" si="8"/>
        <v>0.35</v>
      </c>
      <c r="G64" s="443">
        <f t="shared" ref="G64" si="32">C64*D64</f>
        <v>0.60375000000000001</v>
      </c>
      <c r="H64" s="444"/>
      <c r="I64" s="36">
        <f t="shared" si="7"/>
        <v>0.42262499999999997</v>
      </c>
    </row>
    <row r="65" spans="1:9" x14ac:dyDescent="0.25">
      <c r="A65" s="442" t="s">
        <v>727</v>
      </c>
      <c r="B65" s="442"/>
      <c r="C65" s="35">
        <v>0.15</v>
      </c>
      <c r="D65" s="36">
        <v>3.875</v>
      </c>
      <c r="E65" s="3">
        <v>0.3</v>
      </c>
      <c r="F65" s="3">
        <f t="shared" si="8"/>
        <v>0.35</v>
      </c>
      <c r="G65" s="443">
        <f t="shared" ref="G65" si="33">C65*D65</f>
        <v>0.58124999999999993</v>
      </c>
      <c r="H65" s="444"/>
      <c r="I65" s="36">
        <f t="shared" si="7"/>
        <v>0.40687499999999999</v>
      </c>
    </row>
    <row r="66" spans="1:9" x14ac:dyDescent="0.25">
      <c r="A66" s="442" t="s">
        <v>728</v>
      </c>
      <c r="B66" s="442"/>
      <c r="C66" s="35">
        <v>0.15</v>
      </c>
      <c r="D66" s="36">
        <v>2.0499999999999998</v>
      </c>
      <c r="E66" s="3">
        <v>0.3</v>
      </c>
      <c r="F66" s="3">
        <f t="shared" si="8"/>
        <v>0.35</v>
      </c>
      <c r="G66" s="443">
        <f t="shared" ref="G66" si="34">C66*D66</f>
        <v>0.30749999999999994</v>
      </c>
      <c r="H66" s="444"/>
      <c r="I66" s="36">
        <f t="shared" si="7"/>
        <v>0.21524999999999997</v>
      </c>
    </row>
    <row r="67" spans="1:9" x14ac:dyDescent="0.25">
      <c r="A67" s="442" t="s">
        <v>729</v>
      </c>
      <c r="B67" s="442"/>
      <c r="C67" s="35">
        <v>0.15</v>
      </c>
      <c r="D67" s="36">
        <v>5.3760000000000003</v>
      </c>
      <c r="E67" s="3">
        <v>0.3</v>
      </c>
      <c r="F67" s="3">
        <f t="shared" si="8"/>
        <v>0.35</v>
      </c>
      <c r="G67" s="443">
        <f t="shared" ref="G67" si="35">C67*D67</f>
        <v>0.80640000000000001</v>
      </c>
      <c r="H67" s="444"/>
      <c r="I67" s="36">
        <f t="shared" si="7"/>
        <v>0.56447999999999998</v>
      </c>
    </row>
    <row r="68" spans="1:9" x14ac:dyDescent="0.25">
      <c r="A68" s="442" t="s">
        <v>730</v>
      </c>
      <c r="B68" s="442"/>
      <c r="C68" s="35">
        <v>0.15</v>
      </c>
      <c r="D68" s="36">
        <v>9.2569999999999997</v>
      </c>
      <c r="E68" s="3">
        <v>0.3</v>
      </c>
      <c r="F68" s="3">
        <f t="shared" si="8"/>
        <v>0.35</v>
      </c>
      <c r="G68" s="439">
        <f t="shared" ref="G68" si="36">C68*D68</f>
        <v>1.38855</v>
      </c>
      <c r="H68" s="439"/>
      <c r="I68" s="36">
        <f t="shared" si="7"/>
        <v>0.97198499999999988</v>
      </c>
    </row>
    <row r="69" spans="1:9" x14ac:dyDescent="0.25">
      <c r="A69" s="499" t="s">
        <v>735</v>
      </c>
      <c r="B69" s="499"/>
      <c r="C69" s="499"/>
      <c r="D69" s="145">
        <f>SUM(D31:D68)</f>
        <v>185.91700000000003</v>
      </c>
      <c r="E69" s="497" t="s">
        <v>160</v>
      </c>
      <c r="F69" s="498"/>
      <c r="G69" s="438">
        <f>SUM(G31:H43)</f>
        <v>9.0219000000000005</v>
      </c>
      <c r="H69" s="438"/>
      <c r="I69" s="37">
        <f>SUM(I31:I68)</f>
        <v>19.802160000000001</v>
      </c>
    </row>
    <row r="70" spans="1:9" ht="15" customHeight="1" x14ac:dyDescent="0.25">
      <c r="A70" s="466" t="s">
        <v>349</v>
      </c>
      <c r="B70" s="467"/>
      <c r="C70" s="467"/>
      <c r="D70" s="467"/>
      <c r="E70" s="468"/>
      <c r="F70" s="90" t="s">
        <v>194</v>
      </c>
      <c r="G70" s="438">
        <f>H25+G69</f>
        <v>28.636900000000004</v>
      </c>
      <c r="H70" s="438"/>
      <c r="I70" s="37">
        <f>I25+I69</f>
        <v>88.449659999999994</v>
      </c>
    </row>
    <row r="72" spans="1:9" x14ac:dyDescent="0.25">
      <c r="A72" s="464" t="s">
        <v>162</v>
      </c>
      <c r="B72" s="464"/>
      <c r="C72" s="464"/>
      <c r="D72" s="464"/>
      <c r="E72" s="464"/>
      <c r="F72" s="464"/>
      <c r="G72" s="464"/>
      <c r="H72" s="464"/>
      <c r="I72" s="464"/>
    </row>
    <row r="73" spans="1:9" x14ac:dyDescent="0.25">
      <c r="A73" s="469" t="s">
        <v>164</v>
      </c>
      <c r="B73" s="474"/>
      <c r="C73" s="91" t="s">
        <v>161</v>
      </c>
      <c r="D73" s="436" t="s">
        <v>351</v>
      </c>
      <c r="E73" s="436"/>
      <c r="F73" s="465" t="s">
        <v>163</v>
      </c>
      <c r="G73" s="465"/>
      <c r="H73" s="465" t="s">
        <v>23</v>
      </c>
      <c r="I73" s="465"/>
    </row>
    <row r="74" spans="1:9" x14ac:dyDescent="0.25">
      <c r="A74" s="483" t="s">
        <v>181</v>
      </c>
      <c r="B74" s="484"/>
      <c r="C74" s="38">
        <f>I25</f>
        <v>68.647499999999994</v>
      </c>
      <c r="D74" s="437">
        <f>H25*0.03</f>
        <v>0.58845000000000003</v>
      </c>
      <c r="E74" s="437"/>
      <c r="F74" s="495">
        <v>2.7</v>
      </c>
      <c r="G74" s="495"/>
      <c r="H74" s="438">
        <f>C74-D74-F74</f>
        <v>65.359049999999996</v>
      </c>
      <c r="I74" s="438"/>
    </row>
    <row r="75" spans="1:9" x14ac:dyDescent="0.25">
      <c r="A75" s="483" t="s">
        <v>103</v>
      </c>
      <c r="B75" s="484"/>
      <c r="C75" s="39">
        <f>I69</f>
        <v>19.802160000000001</v>
      </c>
      <c r="D75" s="437">
        <f>G69*0.03</f>
        <v>0.27065699999999998</v>
      </c>
      <c r="E75" s="437"/>
      <c r="F75" s="495">
        <v>1.7</v>
      </c>
      <c r="G75" s="495"/>
      <c r="H75" s="438">
        <f>C75-D75-F75</f>
        <v>17.831503000000001</v>
      </c>
      <c r="I75" s="438"/>
    </row>
    <row r="76" spans="1:9" x14ac:dyDescent="0.25">
      <c r="A76" s="496" t="s">
        <v>350</v>
      </c>
      <c r="B76" s="496"/>
      <c r="C76" s="496"/>
      <c r="D76" s="496"/>
      <c r="E76" s="496"/>
      <c r="F76" s="496"/>
      <c r="G76" s="496"/>
      <c r="H76" s="438">
        <f>SUM(H74:H75)</f>
        <v>83.190552999999994</v>
      </c>
      <c r="I76" s="438"/>
    </row>
    <row r="77" spans="1:9" ht="15" customHeight="1" x14ac:dyDescent="0.25"/>
    <row r="78" spans="1:9" ht="30" customHeight="1" x14ac:dyDescent="0.25">
      <c r="C78" s="98"/>
      <c r="D78" s="464" t="s">
        <v>189</v>
      </c>
      <c r="E78" s="464"/>
      <c r="F78" s="464"/>
    </row>
    <row r="79" spans="1:9" x14ac:dyDescent="0.25">
      <c r="C79" s="40"/>
      <c r="D79" s="91" t="s">
        <v>382</v>
      </c>
      <c r="E79" s="118" t="s">
        <v>347</v>
      </c>
      <c r="F79" s="117" t="s">
        <v>22</v>
      </c>
    </row>
    <row r="80" spans="1:9" x14ac:dyDescent="0.25">
      <c r="C80" s="40"/>
      <c r="D80" s="46">
        <v>30.9</v>
      </c>
      <c r="E80" s="45">
        <v>0.3</v>
      </c>
      <c r="F80" s="3">
        <f>D80*E80</f>
        <v>9.27</v>
      </c>
    </row>
    <row r="81" spans="3:6" x14ac:dyDescent="0.25">
      <c r="C81" s="40"/>
      <c r="D81" s="46">
        <v>28.04</v>
      </c>
      <c r="E81" s="45">
        <v>0.3</v>
      </c>
      <c r="F81" s="3">
        <f t="shared" ref="F81:F97" si="37">D81*E81</f>
        <v>8.411999999999999</v>
      </c>
    </row>
    <row r="82" spans="3:6" x14ac:dyDescent="0.25">
      <c r="C82" s="40"/>
      <c r="D82" s="46">
        <v>17.440000000000001</v>
      </c>
      <c r="E82" s="45">
        <v>0.3</v>
      </c>
      <c r="F82" s="3">
        <f t="shared" si="37"/>
        <v>5.2320000000000002</v>
      </c>
    </row>
    <row r="83" spans="3:6" x14ac:dyDescent="0.25">
      <c r="C83" s="40"/>
      <c r="D83" s="46">
        <v>18.95</v>
      </c>
      <c r="E83" s="45">
        <v>0.3</v>
      </c>
      <c r="F83" s="3">
        <f t="shared" si="37"/>
        <v>5.6849999999999996</v>
      </c>
    </row>
    <row r="84" spans="3:6" x14ac:dyDescent="0.25">
      <c r="C84" s="40"/>
      <c r="D84" s="46">
        <v>19.45</v>
      </c>
      <c r="E84" s="45">
        <v>0.3</v>
      </c>
      <c r="F84" s="3">
        <f t="shared" si="37"/>
        <v>5.835</v>
      </c>
    </row>
    <row r="85" spans="3:6" x14ac:dyDescent="0.25">
      <c r="C85" s="40"/>
      <c r="D85" s="46">
        <v>25.09</v>
      </c>
      <c r="E85" s="45">
        <v>0.3</v>
      </c>
      <c r="F85" s="3">
        <f t="shared" si="37"/>
        <v>7.5269999999999992</v>
      </c>
    </row>
    <row r="86" spans="3:6" x14ac:dyDescent="0.25">
      <c r="C86" s="40"/>
      <c r="D86" s="46">
        <v>16.84</v>
      </c>
      <c r="E86" s="45">
        <v>0.3</v>
      </c>
      <c r="F86" s="3">
        <f t="shared" si="37"/>
        <v>5.0519999999999996</v>
      </c>
    </row>
    <row r="87" spans="3:6" x14ac:dyDescent="0.25">
      <c r="C87" s="40"/>
      <c r="D87" s="46">
        <v>7.02</v>
      </c>
      <c r="E87" s="45">
        <v>0.3</v>
      </c>
      <c r="F87" s="3">
        <f t="shared" si="37"/>
        <v>2.1059999999999999</v>
      </c>
    </row>
    <row r="88" spans="3:6" x14ac:dyDescent="0.25">
      <c r="C88" s="40"/>
      <c r="D88" s="46">
        <v>7.02</v>
      </c>
      <c r="E88" s="45">
        <v>0.3</v>
      </c>
      <c r="F88" s="3">
        <f t="shared" si="37"/>
        <v>2.1059999999999999</v>
      </c>
    </row>
    <row r="89" spans="3:6" x14ac:dyDescent="0.25">
      <c r="C89" s="40"/>
      <c r="D89" s="46">
        <v>9.6</v>
      </c>
      <c r="E89" s="45">
        <v>0.3</v>
      </c>
      <c r="F89" s="3">
        <f t="shared" si="37"/>
        <v>2.88</v>
      </c>
    </row>
    <row r="90" spans="3:6" x14ac:dyDescent="0.25">
      <c r="C90" s="40"/>
      <c r="D90" s="46">
        <v>6.24</v>
      </c>
      <c r="E90" s="45">
        <v>0.3</v>
      </c>
      <c r="F90" s="3">
        <f t="shared" si="37"/>
        <v>1.8719999999999999</v>
      </c>
    </row>
    <row r="91" spans="3:6" x14ac:dyDescent="0.25">
      <c r="C91" s="40"/>
      <c r="D91" s="46">
        <v>15.8</v>
      </c>
      <c r="E91" s="45">
        <v>0.3</v>
      </c>
      <c r="F91" s="3">
        <f t="shared" si="37"/>
        <v>4.74</v>
      </c>
    </row>
    <row r="92" spans="3:6" x14ac:dyDescent="0.25">
      <c r="C92" s="40"/>
      <c r="D92" s="46">
        <v>9.6</v>
      </c>
      <c r="E92" s="45">
        <v>0.3</v>
      </c>
      <c r="F92" s="3">
        <f t="shared" si="37"/>
        <v>2.88</v>
      </c>
    </row>
    <row r="93" spans="3:6" x14ac:dyDescent="0.25">
      <c r="C93" s="40"/>
      <c r="D93" s="46">
        <v>19.5</v>
      </c>
      <c r="E93" s="45">
        <v>0.3</v>
      </c>
      <c r="F93" s="3">
        <f t="shared" si="37"/>
        <v>5.85</v>
      </c>
    </row>
    <row r="94" spans="3:6" x14ac:dyDescent="0.25">
      <c r="C94" s="40"/>
      <c r="D94" s="46">
        <v>19.600000000000001</v>
      </c>
      <c r="E94" s="45">
        <v>0.3</v>
      </c>
      <c r="F94" s="3">
        <f t="shared" si="37"/>
        <v>5.88</v>
      </c>
    </row>
    <row r="95" spans="3:6" x14ac:dyDescent="0.25">
      <c r="C95" s="40"/>
      <c r="D95" s="46">
        <v>6.4</v>
      </c>
      <c r="E95" s="45">
        <v>0.3</v>
      </c>
      <c r="F95" s="3">
        <f t="shared" si="37"/>
        <v>1.92</v>
      </c>
    </row>
    <row r="96" spans="3:6" x14ac:dyDescent="0.25">
      <c r="C96" s="40"/>
      <c r="D96" s="46">
        <v>13.24</v>
      </c>
      <c r="E96" s="45">
        <v>0.3</v>
      </c>
      <c r="F96" s="3">
        <f t="shared" si="37"/>
        <v>3.972</v>
      </c>
    </row>
    <row r="97" spans="3:8" x14ac:dyDescent="0.25">
      <c r="C97" s="40"/>
      <c r="D97" s="46">
        <v>122.55</v>
      </c>
      <c r="E97" s="45">
        <v>0.3</v>
      </c>
      <c r="F97" s="3">
        <f t="shared" si="37"/>
        <v>36.765000000000001</v>
      </c>
      <c r="H97" s="41"/>
    </row>
    <row r="98" spans="3:8" x14ac:dyDescent="0.25">
      <c r="C98" s="40"/>
      <c r="D98" s="46" t="s">
        <v>731</v>
      </c>
      <c r="E98" s="46" t="s">
        <v>732</v>
      </c>
      <c r="F98" s="3">
        <v>4.4800000000000004</v>
      </c>
      <c r="H98" s="41"/>
    </row>
    <row r="99" spans="3:8" ht="15" customHeight="1" x14ac:dyDescent="0.25">
      <c r="C99" s="40"/>
      <c r="D99" s="485" t="s">
        <v>160</v>
      </c>
      <c r="E99" s="486"/>
      <c r="F99" s="47">
        <f>SUM(F80:F98)</f>
        <v>122.464</v>
      </c>
    </row>
    <row r="100" spans="3:8" ht="24" customHeight="1" x14ac:dyDescent="0.25">
      <c r="C100" s="102"/>
      <c r="D100" s="457" t="s">
        <v>199</v>
      </c>
      <c r="E100" s="457"/>
      <c r="F100" s="457"/>
    </row>
    <row r="101" spans="3:8" ht="24" customHeight="1" x14ac:dyDescent="0.25">
      <c r="C101" s="102"/>
      <c r="D101" s="457" t="s">
        <v>383</v>
      </c>
      <c r="E101" s="457"/>
      <c r="F101" s="457"/>
    </row>
    <row r="103" spans="3:8" x14ac:dyDescent="0.25">
      <c r="C103" s="445" t="s">
        <v>253</v>
      </c>
      <c r="D103" s="445"/>
      <c r="E103" s="445"/>
      <c r="F103" s="445"/>
      <c r="G103" s="445"/>
      <c r="H103" s="445"/>
    </row>
    <row r="104" spans="3:8" x14ac:dyDescent="0.25">
      <c r="C104" s="446"/>
      <c r="D104" s="447"/>
      <c r="E104" s="447"/>
      <c r="F104" s="447"/>
      <c r="G104" s="447"/>
      <c r="H104" s="448"/>
    </row>
    <row r="105" spans="3:8" x14ac:dyDescent="0.25">
      <c r="C105" s="449"/>
      <c r="D105" s="322"/>
      <c r="E105" s="322"/>
      <c r="F105" s="322"/>
      <c r="G105" s="322"/>
      <c r="H105" s="450"/>
    </row>
    <row r="106" spans="3:8" x14ac:dyDescent="0.25">
      <c r="C106" s="449"/>
      <c r="D106" s="322"/>
      <c r="E106" s="322"/>
      <c r="F106" s="322"/>
      <c r="G106" s="322"/>
      <c r="H106" s="450"/>
    </row>
    <row r="107" spans="3:8" x14ac:dyDescent="0.25">
      <c r="C107" s="449"/>
      <c r="D107" s="322"/>
      <c r="E107" s="322"/>
      <c r="F107" s="322"/>
      <c r="G107" s="322"/>
      <c r="H107" s="450"/>
    </row>
    <row r="108" spans="3:8" x14ac:dyDescent="0.25">
      <c r="C108" s="449"/>
      <c r="D108" s="322"/>
      <c r="E108" s="322"/>
      <c r="F108" s="322"/>
      <c r="G108" s="322"/>
      <c r="H108" s="450"/>
    </row>
    <row r="109" spans="3:8" x14ac:dyDescent="0.25">
      <c r="C109" s="449"/>
      <c r="D109" s="322"/>
      <c r="E109" s="322"/>
      <c r="F109" s="322"/>
      <c r="G109" s="322"/>
      <c r="H109" s="450"/>
    </row>
    <row r="110" spans="3:8" x14ac:dyDescent="0.25">
      <c r="C110" s="449"/>
      <c r="D110" s="322"/>
      <c r="E110" s="322"/>
      <c r="F110" s="322"/>
      <c r="G110" s="322"/>
      <c r="H110" s="450"/>
    </row>
    <row r="111" spans="3:8" x14ac:dyDescent="0.25">
      <c r="C111" s="449"/>
      <c r="D111" s="322"/>
      <c r="E111" s="322"/>
      <c r="F111" s="322"/>
      <c r="G111" s="322"/>
      <c r="H111" s="450"/>
    </row>
    <row r="112" spans="3:8" x14ac:dyDescent="0.25">
      <c r="C112" s="449"/>
      <c r="D112" s="322"/>
      <c r="E112" s="322"/>
      <c r="F112" s="322"/>
      <c r="G112" s="322"/>
      <c r="H112" s="450"/>
    </row>
    <row r="113" spans="3:8" x14ac:dyDescent="0.25">
      <c r="C113" s="449"/>
      <c r="D113" s="322"/>
      <c r="E113" s="322"/>
      <c r="F113" s="322"/>
      <c r="G113" s="322"/>
      <c r="H113" s="450"/>
    </row>
    <row r="114" spans="3:8" x14ac:dyDescent="0.25">
      <c r="C114" s="449"/>
      <c r="D114" s="322"/>
      <c r="E114" s="322"/>
      <c r="F114" s="322"/>
      <c r="G114" s="322"/>
      <c r="H114" s="450"/>
    </row>
    <row r="115" spans="3:8" x14ac:dyDescent="0.25">
      <c r="C115" s="449"/>
      <c r="D115" s="322"/>
      <c r="E115" s="322"/>
      <c r="F115" s="322"/>
      <c r="G115" s="322"/>
      <c r="H115" s="450"/>
    </row>
    <row r="116" spans="3:8" x14ac:dyDescent="0.25">
      <c r="C116" s="449"/>
      <c r="D116" s="322"/>
      <c r="E116" s="322"/>
      <c r="F116" s="322"/>
      <c r="G116" s="322"/>
      <c r="H116" s="450"/>
    </row>
    <row r="117" spans="3:8" x14ac:dyDescent="0.25">
      <c r="C117" s="449"/>
      <c r="D117" s="322"/>
      <c r="E117" s="322"/>
      <c r="F117" s="322"/>
      <c r="G117" s="322"/>
      <c r="H117" s="450"/>
    </row>
    <row r="118" spans="3:8" x14ac:dyDescent="0.25">
      <c r="C118" s="449"/>
      <c r="D118" s="322"/>
      <c r="E118" s="322"/>
      <c r="F118" s="322"/>
      <c r="G118" s="322"/>
      <c r="H118" s="450"/>
    </row>
    <row r="119" spans="3:8" x14ac:dyDescent="0.25">
      <c r="C119" s="449"/>
      <c r="D119" s="322"/>
      <c r="E119" s="322"/>
      <c r="F119" s="322"/>
      <c r="G119" s="322"/>
      <c r="H119" s="450"/>
    </row>
    <row r="120" spans="3:8" x14ac:dyDescent="0.25">
      <c r="C120" s="451"/>
      <c r="D120" s="452"/>
      <c r="E120" s="452"/>
      <c r="F120" s="452"/>
      <c r="G120" s="452"/>
      <c r="H120" s="453"/>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s="454" t="s">
        <v>254</v>
      </c>
      <c r="D124" s="455"/>
      <c r="E124" s="455"/>
      <c r="F124" s="455"/>
      <c r="G124" s="455"/>
      <c r="H124" s="456"/>
    </row>
    <row r="125" spans="3:8" x14ac:dyDescent="0.25">
      <c r="C125" s="446"/>
      <c r="D125" s="447"/>
      <c r="E125" s="447"/>
      <c r="F125" s="447"/>
      <c r="G125" s="447"/>
      <c r="H125" s="448"/>
    </row>
    <row r="126" spans="3:8" x14ac:dyDescent="0.25">
      <c r="C126" s="449"/>
      <c r="D126" s="322"/>
      <c r="E126" s="322"/>
      <c r="F126" s="322"/>
      <c r="G126" s="322"/>
      <c r="H126" s="450"/>
    </row>
    <row r="127" spans="3:8" x14ac:dyDescent="0.25">
      <c r="C127" s="449"/>
      <c r="D127" s="322"/>
      <c r="E127" s="322"/>
      <c r="F127" s="322"/>
      <c r="G127" s="322"/>
      <c r="H127" s="450"/>
    </row>
    <row r="128" spans="3:8" x14ac:dyDescent="0.25">
      <c r="C128" s="449"/>
      <c r="D128" s="322"/>
      <c r="E128" s="322"/>
      <c r="F128" s="322"/>
      <c r="G128" s="322"/>
      <c r="H128" s="450"/>
    </row>
    <row r="129" spans="3:8" x14ac:dyDescent="0.25">
      <c r="C129" s="449"/>
      <c r="D129" s="322"/>
      <c r="E129" s="322"/>
      <c r="F129" s="322"/>
      <c r="G129" s="322"/>
      <c r="H129" s="450"/>
    </row>
    <row r="130" spans="3:8" x14ac:dyDescent="0.25">
      <c r="C130" s="449"/>
      <c r="D130" s="322"/>
      <c r="E130" s="322"/>
      <c r="F130" s="322"/>
      <c r="G130" s="322"/>
      <c r="H130" s="450"/>
    </row>
    <row r="131" spans="3:8" x14ac:dyDescent="0.25">
      <c r="C131" s="449"/>
      <c r="D131" s="322"/>
      <c r="E131" s="322"/>
      <c r="F131" s="322"/>
      <c r="G131" s="322"/>
      <c r="H131" s="450"/>
    </row>
    <row r="132" spans="3:8" x14ac:dyDescent="0.25">
      <c r="C132" s="449"/>
      <c r="D132" s="322"/>
      <c r="E132" s="322"/>
      <c r="F132" s="322"/>
      <c r="G132" s="322"/>
      <c r="H132" s="450"/>
    </row>
    <row r="133" spans="3:8" x14ac:dyDescent="0.25">
      <c r="C133" s="449"/>
      <c r="D133" s="322"/>
      <c r="E133" s="322"/>
      <c r="F133" s="322"/>
      <c r="G133" s="322"/>
      <c r="H133" s="450"/>
    </row>
    <row r="134" spans="3:8" x14ac:dyDescent="0.25">
      <c r="C134" s="449"/>
      <c r="D134" s="322"/>
      <c r="E134" s="322"/>
      <c r="F134" s="322"/>
      <c r="G134" s="322"/>
      <c r="H134" s="450"/>
    </row>
    <row r="135" spans="3:8" x14ac:dyDescent="0.25">
      <c r="C135" s="449"/>
      <c r="D135" s="322"/>
      <c r="E135" s="322"/>
      <c r="F135" s="322"/>
      <c r="G135" s="322"/>
      <c r="H135" s="450"/>
    </row>
    <row r="136" spans="3:8" x14ac:dyDescent="0.25">
      <c r="C136" s="449"/>
      <c r="D136" s="322"/>
      <c r="E136" s="322"/>
      <c r="F136" s="322"/>
      <c r="G136" s="322"/>
      <c r="H136" s="450"/>
    </row>
    <row r="137" spans="3:8" x14ac:dyDescent="0.25">
      <c r="C137" s="449"/>
      <c r="D137" s="322"/>
      <c r="E137" s="322"/>
      <c r="F137" s="322"/>
      <c r="G137" s="322"/>
      <c r="H137" s="450"/>
    </row>
    <row r="138" spans="3:8" x14ac:dyDescent="0.25">
      <c r="C138" s="451"/>
      <c r="D138" s="452"/>
      <c r="E138" s="452"/>
      <c r="F138" s="452"/>
      <c r="G138" s="452"/>
      <c r="H138" s="453"/>
    </row>
    <row r="243" spans="16:16" x14ac:dyDescent="0.25">
      <c r="P243" s="31" t="s">
        <v>958</v>
      </c>
    </row>
  </sheetData>
  <mergeCells count="127">
    <mergeCell ref="A68:B68"/>
    <mergeCell ref="G68:H68"/>
    <mergeCell ref="E69:F69"/>
    <mergeCell ref="A69:C69"/>
    <mergeCell ref="A66:B66"/>
    <mergeCell ref="A67:B67"/>
    <mergeCell ref="G60:H60"/>
    <mergeCell ref="G61:H61"/>
    <mergeCell ref="G62:H62"/>
    <mergeCell ref="G63:H63"/>
    <mergeCell ref="G64:H64"/>
    <mergeCell ref="G65:H65"/>
    <mergeCell ref="G66:H66"/>
    <mergeCell ref="G67:H67"/>
    <mergeCell ref="A61:B61"/>
    <mergeCell ref="A62:B62"/>
    <mergeCell ref="A63:B63"/>
    <mergeCell ref="A64:B64"/>
    <mergeCell ref="A65:B65"/>
    <mergeCell ref="A49:B49"/>
    <mergeCell ref="A50:B50"/>
    <mergeCell ref="A51:B51"/>
    <mergeCell ref="A59:B59"/>
    <mergeCell ref="A60:B60"/>
    <mergeCell ref="G52:H52"/>
    <mergeCell ref="G53:H53"/>
    <mergeCell ref="G54:H54"/>
    <mergeCell ref="G55:H55"/>
    <mergeCell ref="G56:H56"/>
    <mergeCell ref="G57:H57"/>
    <mergeCell ref="G58:H58"/>
    <mergeCell ref="G59:H59"/>
    <mergeCell ref="A54:B54"/>
    <mergeCell ref="A55:B55"/>
    <mergeCell ref="A56:B56"/>
    <mergeCell ref="A57:B57"/>
    <mergeCell ref="A58:B58"/>
    <mergeCell ref="G45:H45"/>
    <mergeCell ref="G46:H46"/>
    <mergeCell ref="G47:H47"/>
    <mergeCell ref="G48:H48"/>
    <mergeCell ref="A44:B44"/>
    <mergeCell ref="A45:B45"/>
    <mergeCell ref="A46:B46"/>
    <mergeCell ref="A47:B47"/>
    <mergeCell ref="A48:B48"/>
    <mergeCell ref="D101:F101"/>
    <mergeCell ref="A73:B73"/>
    <mergeCell ref="A74:B74"/>
    <mergeCell ref="A75:B75"/>
    <mergeCell ref="D78:F78"/>
    <mergeCell ref="D99:E99"/>
    <mergeCell ref="G37:H37"/>
    <mergeCell ref="C29:C30"/>
    <mergeCell ref="A9:A10"/>
    <mergeCell ref="C9:C10"/>
    <mergeCell ref="A40:B40"/>
    <mergeCell ref="A31:B31"/>
    <mergeCell ref="A32:B32"/>
    <mergeCell ref="A33:B33"/>
    <mergeCell ref="A34:B34"/>
    <mergeCell ref="A35:B35"/>
    <mergeCell ref="A29:B30"/>
    <mergeCell ref="A36:B36"/>
    <mergeCell ref="A37:B37"/>
    <mergeCell ref="A38:B38"/>
    <mergeCell ref="A39:B39"/>
    <mergeCell ref="F74:G74"/>
    <mergeCell ref="F75:G75"/>
    <mergeCell ref="A76:G76"/>
    <mergeCell ref="B2:I2"/>
    <mergeCell ref="B3:I3"/>
    <mergeCell ref="B4:I4"/>
    <mergeCell ref="B5:I5"/>
    <mergeCell ref="B9:B10"/>
    <mergeCell ref="D9:D10"/>
    <mergeCell ref="E9:E10"/>
    <mergeCell ref="H9:H10"/>
    <mergeCell ref="F9:G9"/>
    <mergeCell ref="C103:H103"/>
    <mergeCell ref="C104:H120"/>
    <mergeCell ref="C124:H124"/>
    <mergeCell ref="C125:H138"/>
    <mergeCell ref="D100:F100"/>
    <mergeCell ref="A1:I1"/>
    <mergeCell ref="A6:I7"/>
    <mergeCell ref="A72:I72"/>
    <mergeCell ref="H73:I73"/>
    <mergeCell ref="H74:I74"/>
    <mergeCell ref="G70:H70"/>
    <mergeCell ref="A70:E70"/>
    <mergeCell ref="A8:I8"/>
    <mergeCell ref="I29:I30"/>
    <mergeCell ref="G40:H40"/>
    <mergeCell ref="G41:H41"/>
    <mergeCell ref="G29:H30"/>
    <mergeCell ref="I9:I10"/>
    <mergeCell ref="A25:F25"/>
    <mergeCell ref="A28:I28"/>
    <mergeCell ref="G31:H31"/>
    <mergeCell ref="H75:I75"/>
    <mergeCell ref="H76:I76"/>
    <mergeCell ref="F73:G73"/>
    <mergeCell ref="D73:E73"/>
    <mergeCell ref="D74:E74"/>
    <mergeCell ref="D75:E75"/>
    <mergeCell ref="G69:H69"/>
    <mergeCell ref="G38:H38"/>
    <mergeCell ref="G39:H39"/>
    <mergeCell ref="D29:D30"/>
    <mergeCell ref="E29:E30"/>
    <mergeCell ref="A41:B41"/>
    <mergeCell ref="G42:H42"/>
    <mergeCell ref="G43:H43"/>
    <mergeCell ref="A42:B42"/>
    <mergeCell ref="A43:B43"/>
    <mergeCell ref="G32:H32"/>
    <mergeCell ref="G33:H33"/>
    <mergeCell ref="G34:H34"/>
    <mergeCell ref="G35:H35"/>
    <mergeCell ref="G36:H36"/>
    <mergeCell ref="G49:H49"/>
    <mergeCell ref="G50:H50"/>
    <mergeCell ref="G51:H51"/>
    <mergeCell ref="A52:B52"/>
    <mergeCell ref="A53:B53"/>
    <mergeCell ref="G44:H44"/>
  </mergeCells>
  <phoneticPr fontId="8" type="noConversion"/>
  <printOptions horizontalCentered="1"/>
  <pageMargins left="0.51181102362204722" right="0.51181102362204722" top="0.78740157480314965" bottom="0.78740157480314965" header="0.11811023622047245" footer="0.31496062992125984"/>
  <pageSetup paperSize="9" scale="87" fitToHeight="0" orientation="landscape" r:id="rId1"/>
  <rowBreaks count="3" manualBreakCount="3">
    <brk id="27" max="8" man="1"/>
    <brk id="54" max="8" man="1"/>
    <brk id="76" max="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1">
    <tabColor theme="3" tint="-0.249977111117893"/>
    <pageSetUpPr fitToPage="1"/>
  </sheetPr>
  <dimension ref="A1:Q286"/>
  <sheetViews>
    <sheetView tabSelected="1" view="pageBreakPreview" topLeftCell="A208" zoomScale="106" zoomScaleNormal="98" zoomScaleSheetLayoutView="106" workbookViewId="0">
      <selection activeCell="L40" sqref="L40"/>
    </sheetView>
  </sheetViews>
  <sheetFormatPr defaultRowHeight="15" x14ac:dyDescent="0.25"/>
  <cols>
    <col min="2" max="2" width="45.85546875" bestFit="1" customWidth="1"/>
    <col min="3" max="3" width="11.7109375" customWidth="1"/>
    <col min="7" max="7" width="19.42578125" bestFit="1" customWidth="1"/>
    <col min="8" max="8" width="9.5703125" bestFit="1" customWidth="1"/>
    <col min="11" max="11" width="9.42578125" customWidth="1"/>
    <col min="12" max="12" width="13.7109375" customWidth="1"/>
  </cols>
  <sheetData>
    <row r="1" spans="1:10" ht="61.5" customHeight="1" x14ac:dyDescent="0.25">
      <c r="A1" s="394" t="s">
        <v>533</v>
      </c>
      <c r="B1" s="394"/>
      <c r="C1" s="394"/>
      <c r="D1" s="394"/>
      <c r="E1" s="394"/>
      <c r="F1" s="458"/>
      <c r="G1" s="458"/>
      <c r="H1" s="458"/>
      <c r="I1" s="18"/>
      <c r="J1" s="18"/>
    </row>
    <row r="2" spans="1:10" x14ac:dyDescent="0.25">
      <c r="A2" s="28" t="s">
        <v>12</v>
      </c>
      <c r="B2" s="376" t="str">
        <f>'PLANILHA ORÇAMENTARIA'!B2:E2</f>
        <v>UNIDADE BÁSICA DE SAÚDE</v>
      </c>
      <c r="C2" s="376"/>
      <c r="D2" s="376"/>
      <c r="E2" s="376"/>
      <c r="F2" s="424"/>
      <c r="G2" s="424"/>
      <c r="H2" s="425"/>
    </row>
    <row r="3" spans="1:10" x14ac:dyDescent="0.25">
      <c r="A3" s="28" t="s">
        <v>13</v>
      </c>
      <c r="B3" s="376" t="str">
        <f>'PLANILHA ORÇAMENTARIA'!B3:E3</f>
        <v>SANTO ANTONIO DO LESTE - MT</v>
      </c>
      <c r="C3" s="376"/>
      <c r="D3" s="376"/>
      <c r="E3" s="376"/>
      <c r="F3" s="424"/>
      <c r="G3" s="424"/>
      <c r="H3" s="425"/>
    </row>
    <row r="4" spans="1:10" x14ac:dyDescent="0.25">
      <c r="A4" s="28" t="s">
        <v>14</v>
      </c>
      <c r="B4" s="376" t="str">
        <f>'PLANILHA ORÇAMENTARIA'!B4:E4</f>
        <v>PREFEITURA MUNICIPAL DE SANTO ANTONIO DO LESTE - MT</v>
      </c>
      <c r="C4" s="376"/>
      <c r="D4" s="376"/>
      <c r="E4" s="376"/>
      <c r="F4" s="424"/>
      <c r="G4" s="424"/>
      <c r="H4" s="425"/>
    </row>
    <row r="5" spans="1:10" x14ac:dyDescent="0.25">
      <c r="A5" s="28" t="s">
        <v>15</v>
      </c>
      <c r="B5" s="303">
        <f>'PLANILHA ORÇAMENTARIA'!B5:E5</f>
        <v>44880</v>
      </c>
      <c r="C5" s="303"/>
      <c r="D5" s="303"/>
      <c r="E5" s="303"/>
      <c r="F5" s="477"/>
      <c r="G5" s="477"/>
      <c r="H5" s="478"/>
    </row>
    <row r="6" spans="1:10" ht="15" customHeight="1" x14ac:dyDescent="0.25">
      <c r="A6" s="399" t="s">
        <v>352</v>
      </c>
      <c r="B6" s="399"/>
      <c r="C6" s="399"/>
      <c r="D6" s="399"/>
      <c r="E6" s="399"/>
      <c r="F6" s="459"/>
      <c r="G6" s="459"/>
      <c r="H6" s="460"/>
    </row>
    <row r="7" spans="1:10" ht="15" customHeight="1" x14ac:dyDescent="0.25">
      <c r="A7" s="461"/>
      <c r="B7" s="462"/>
      <c r="C7" s="462"/>
      <c r="D7" s="462"/>
      <c r="E7" s="462"/>
      <c r="F7" s="462"/>
      <c r="G7" s="462"/>
      <c r="H7" s="463"/>
    </row>
    <row r="10" spans="1:10" x14ac:dyDescent="0.25">
      <c r="B10" s="445" t="s">
        <v>229</v>
      </c>
      <c r="C10" s="445"/>
    </row>
    <row r="11" spans="1:10" x14ac:dyDescent="0.25">
      <c r="B11" s="49" t="s">
        <v>230</v>
      </c>
      <c r="C11" s="49" t="s">
        <v>231</v>
      </c>
    </row>
    <row r="12" spans="1:10" x14ac:dyDescent="0.25">
      <c r="B12" s="28" t="str">
        <f>A66</f>
        <v>JARDIM DE INVERNO</v>
      </c>
      <c r="C12" s="50">
        <f>C70</f>
        <v>11.344799999999999</v>
      </c>
    </row>
    <row r="13" spans="1:10" x14ac:dyDescent="0.25">
      <c r="B13" s="28" t="str">
        <f>A72</f>
        <v>NECROTÉRIO</v>
      </c>
      <c r="C13" s="50">
        <f>C76</f>
        <v>74.914500000000004</v>
      </c>
    </row>
    <row r="14" spans="1:10" x14ac:dyDescent="0.25">
      <c r="B14" s="28" t="str">
        <f>A78</f>
        <v>CIRCULAÇÃO</v>
      </c>
      <c r="C14" s="50">
        <f>C83</f>
        <v>12.740599999999997</v>
      </c>
    </row>
    <row r="15" spans="1:10" x14ac:dyDescent="0.25">
      <c r="B15" s="28" t="str">
        <f>A84</f>
        <v>SALA DE ULTRASSOM</v>
      </c>
      <c r="C15" s="50">
        <f>C88</f>
        <v>26.770799999999998</v>
      </c>
    </row>
    <row r="16" spans="1:10" x14ac:dyDescent="0.25">
      <c r="B16" s="28" t="str">
        <f>A90</f>
        <v>W.C. ULTRASSOM</v>
      </c>
      <c r="C16" s="50">
        <f>C94</f>
        <v>6.2414999999999994</v>
      </c>
    </row>
    <row r="17" spans="2:17" x14ac:dyDescent="0.25">
      <c r="B17" s="28" t="str">
        <f>A96</f>
        <v>SALA DE DESCANSO DOS MÉDICOS</v>
      </c>
      <c r="C17" s="50">
        <f>C100</f>
        <v>20.102799999999995</v>
      </c>
    </row>
    <row r="18" spans="2:17" x14ac:dyDescent="0.25">
      <c r="B18" s="28" t="str">
        <f>A102</f>
        <v>W.C. SALA DE DESCANSO DOS MÉDICOS</v>
      </c>
      <c r="C18" s="50">
        <f>C106</f>
        <v>6.9749999999999988</v>
      </c>
    </row>
    <row r="19" spans="2:17" x14ac:dyDescent="0.25">
      <c r="B19" s="28" t="str">
        <f>A107</f>
        <v>SALA DE DESCANSO DOS ENFERMEIROS</v>
      </c>
      <c r="C19" s="50">
        <f>C111</f>
        <v>33.302799999999998</v>
      </c>
    </row>
    <row r="20" spans="2:17" x14ac:dyDescent="0.25">
      <c r="B20" s="28" t="str">
        <f>A113</f>
        <v>W.C. SALA DE DESCANSO DOS ENFERMEIROS</v>
      </c>
      <c r="C20" s="50">
        <f>C117</f>
        <v>6.2414999999999994</v>
      </c>
    </row>
    <row r="21" spans="2:17" x14ac:dyDescent="0.25">
      <c r="B21" s="28" t="str">
        <f>A119</f>
        <v>SALA DE ISOLAMENTO 01</v>
      </c>
      <c r="C21" s="50">
        <f>C123</f>
        <v>41.129799999999996</v>
      </c>
    </row>
    <row r="22" spans="2:17" x14ac:dyDescent="0.25">
      <c r="B22" s="28" t="str">
        <f>A125</f>
        <v>SALA DE ISOLAMENTO 02</v>
      </c>
      <c r="C22" s="50">
        <f>C129</f>
        <v>42.107799999999997</v>
      </c>
    </row>
    <row r="23" spans="2:17" x14ac:dyDescent="0.25">
      <c r="B23" s="28" t="str">
        <f>A130</f>
        <v>SALA DO MOTORISTA</v>
      </c>
      <c r="C23" s="50">
        <f>C134</f>
        <v>43.03</v>
      </c>
    </row>
    <row r="24" spans="2:17" x14ac:dyDescent="0.25">
      <c r="B24" s="28" t="str">
        <f>A136</f>
        <v>W.C. MOTORISTA</v>
      </c>
      <c r="C24" s="50">
        <f>C140</f>
        <v>4.1399999999999997</v>
      </c>
    </row>
    <row r="25" spans="2:17" x14ac:dyDescent="0.25">
      <c r="B25" s="28" t="str">
        <f>A142</f>
        <v>PLATIBANDA</v>
      </c>
      <c r="C25" s="50">
        <f>C153</f>
        <v>375.77600000000001</v>
      </c>
    </row>
    <row r="26" spans="2:17" x14ac:dyDescent="0.25">
      <c r="B26" s="51" t="s">
        <v>234</v>
      </c>
      <c r="C26" s="52">
        <f>SUM(C12:C25)</f>
        <v>704.81790000000001</v>
      </c>
    </row>
    <row r="29" spans="2:17" x14ac:dyDescent="0.25">
      <c r="B29" s="445" t="s">
        <v>235</v>
      </c>
      <c r="C29" s="445"/>
    </row>
    <row r="30" spans="2:17" x14ac:dyDescent="0.25">
      <c r="B30" s="49" t="s">
        <v>230</v>
      </c>
      <c r="C30" s="49" t="s">
        <v>231</v>
      </c>
      <c r="Q30" t="s">
        <v>1066</v>
      </c>
    </row>
    <row r="31" spans="2:17" x14ac:dyDescent="0.25">
      <c r="B31" s="28" t="str">
        <f>A157</f>
        <v>JARDIM DE INVERNO</v>
      </c>
      <c r="C31" s="50">
        <f>C162</f>
        <v>25.065999999999999</v>
      </c>
    </row>
    <row r="32" spans="2:17" x14ac:dyDescent="0.25">
      <c r="B32" s="28" t="str">
        <f>A164</f>
        <v>NECROTÉRIO</v>
      </c>
      <c r="C32" s="50">
        <f>C168</f>
        <v>50.759999999999991</v>
      </c>
    </row>
    <row r="33" spans="2:3" x14ac:dyDescent="0.25">
      <c r="B33" s="28" t="str">
        <f>A170</f>
        <v>CIRCULAÇÃO</v>
      </c>
      <c r="C33" s="50">
        <f>C175</f>
        <v>11.326000000000008</v>
      </c>
    </row>
    <row r="34" spans="2:3" x14ac:dyDescent="0.25">
      <c r="B34" s="28" t="str">
        <f>A180</f>
        <v>SALA DE ULTRASSOM</v>
      </c>
      <c r="C34" s="50">
        <f>C184</f>
        <v>34.739999999999995</v>
      </c>
    </row>
    <row r="35" spans="2:3" x14ac:dyDescent="0.25">
      <c r="B35" s="28" t="str">
        <f>A187</f>
        <v>W.C. ULTRASSOM</v>
      </c>
      <c r="C35" s="50">
        <f>C191</f>
        <v>17.520000000000003</v>
      </c>
    </row>
    <row r="36" spans="2:3" x14ac:dyDescent="0.25">
      <c r="B36" s="28" t="str">
        <f>A193</f>
        <v>W.C.</v>
      </c>
      <c r="C36" s="50">
        <f>C197</f>
        <v>24.599999999999998</v>
      </c>
    </row>
    <row r="37" spans="2:3" x14ac:dyDescent="0.25">
      <c r="B37" s="28" t="str">
        <f>A199</f>
        <v>ANTESALA</v>
      </c>
      <c r="C37" s="50">
        <f>C203</f>
        <v>35.640000000000008</v>
      </c>
    </row>
    <row r="38" spans="2:3" x14ac:dyDescent="0.25">
      <c r="B38" s="28" t="str">
        <f>A205</f>
        <v>W.C. ANTESALA</v>
      </c>
      <c r="C38" s="50">
        <f>C209</f>
        <v>17.25</v>
      </c>
    </row>
    <row r="39" spans="2:3" x14ac:dyDescent="0.25">
      <c r="B39" s="28" t="str">
        <f>A211</f>
        <v>W.C.</v>
      </c>
      <c r="C39" s="50">
        <f>C215</f>
        <v>24.599999999999998</v>
      </c>
    </row>
    <row r="40" spans="2:3" x14ac:dyDescent="0.25">
      <c r="B40" s="28" t="str">
        <f>A217</f>
        <v>SALA DE DESCANSO DOS MÉDICOS</v>
      </c>
      <c r="C40" s="50">
        <f>C221</f>
        <v>54.07</v>
      </c>
    </row>
    <row r="41" spans="2:3" x14ac:dyDescent="0.25">
      <c r="B41" s="28" t="str">
        <f>A224</f>
        <v>W.C. SALA DE DESCANSO DOS MÉDICOS</v>
      </c>
      <c r="C41" s="50">
        <f>C228</f>
        <v>19.229999999999997</v>
      </c>
    </row>
    <row r="42" spans="2:3" x14ac:dyDescent="0.25">
      <c r="B42" s="28" t="str">
        <f>A230</f>
        <v>SALA DE DESCANSO DOS ENFERMEIROS</v>
      </c>
      <c r="C42" s="50">
        <f>C234</f>
        <v>45.400000000000006</v>
      </c>
    </row>
    <row r="43" spans="2:3" x14ac:dyDescent="0.25">
      <c r="B43" s="28" t="str">
        <f>A237</f>
        <v>W.C. SALA DE DESCANSO DOS ENFERMEIROS</v>
      </c>
      <c r="C43" s="50">
        <f>C241</f>
        <v>19.229999999999997</v>
      </c>
    </row>
    <row r="44" spans="2:3" x14ac:dyDescent="0.25">
      <c r="B44" s="28" t="str">
        <f>A243</f>
        <v>SALA DE ISOLAMENTO 01</v>
      </c>
      <c r="C44" s="50">
        <f>C247</f>
        <v>51.88</v>
      </c>
    </row>
    <row r="45" spans="2:3" x14ac:dyDescent="0.25">
      <c r="B45" s="28" t="str">
        <f>A250</f>
        <v>SALA DE ISOLAMENTO 02</v>
      </c>
      <c r="C45" s="50">
        <f>C254</f>
        <v>52.180000000000007</v>
      </c>
    </row>
    <row r="46" spans="2:3" x14ac:dyDescent="0.25">
      <c r="B46" s="28" t="str">
        <f>A257</f>
        <v>SALA DO MOTORISTA</v>
      </c>
      <c r="C46" s="50">
        <f>C261</f>
        <v>54.699999999999996</v>
      </c>
    </row>
    <row r="47" spans="2:3" x14ac:dyDescent="0.25">
      <c r="B47" s="28" t="str">
        <f>A264</f>
        <v>W.C. MOTORISTA</v>
      </c>
      <c r="C47" s="50">
        <f>C268</f>
        <v>15.78</v>
      </c>
    </row>
    <row r="48" spans="2:3" x14ac:dyDescent="0.25">
      <c r="B48" s="51" t="s">
        <v>234</v>
      </c>
      <c r="C48" s="52">
        <f>SUM(C31:C47)</f>
        <v>553.97199999999998</v>
      </c>
    </row>
    <row r="51" spans="1:8" x14ac:dyDescent="0.25">
      <c r="B51" s="445" t="s">
        <v>211</v>
      </c>
      <c r="C51" s="445"/>
    </row>
    <row r="52" spans="1:8" x14ac:dyDescent="0.25">
      <c r="B52" s="49" t="s">
        <v>230</v>
      </c>
      <c r="C52" s="49" t="s">
        <v>231</v>
      </c>
    </row>
    <row r="53" spans="1:8" x14ac:dyDescent="0.25">
      <c r="B53" s="28" t="s">
        <v>235</v>
      </c>
      <c r="C53" s="55">
        <f>C48</f>
        <v>553.97199999999998</v>
      </c>
    </row>
    <row r="54" spans="1:8" x14ac:dyDescent="0.25">
      <c r="B54" s="28" t="s">
        <v>229</v>
      </c>
      <c r="C54" s="55">
        <f>C26</f>
        <v>704.81790000000001</v>
      </c>
    </row>
    <row r="55" spans="1:8" x14ac:dyDescent="0.25">
      <c r="B55" s="56" t="s">
        <v>160</v>
      </c>
      <c r="C55" s="57">
        <f>SUM(C53:C54)</f>
        <v>1258.7899</v>
      </c>
    </row>
    <row r="56" spans="1:8" x14ac:dyDescent="0.25">
      <c r="B56" s="121"/>
      <c r="C56" s="122"/>
    </row>
    <row r="57" spans="1:8" x14ac:dyDescent="0.25">
      <c r="B57" s="445" t="s">
        <v>493</v>
      </c>
      <c r="C57" s="445"/>
    </row>
    <row r="58" spans="1:8" x14ac:dyDescent="0.25">
      <c r="B58" s="49" t="s">
        <v>230</v>
      </c>
      <c r="C58" s="49" t="s">
        <v>231</v>
      </c>
    </row>
    <row r="59" spans="1:8" x14ac:dyDescent="0.25">
      <c r="B59" s="28" t="s">
        <v>235</v>
      </c>
      <c r="C59" s="55">
        <f>C48</f>
        <v>553.97199999999998</v>
      </c>
    </row>
    <row r="60" spans="1:8" x14ac:dyDescent="0.25">
      <c r="B60" s="28" t="s">
        <v>229</v>
      </c>
      <c r="C60" s="55">
        <f>C26</f>
        <v>704.81790000000001</v>
      </c>
    </row>
    <row r="61" spans="1:8" x14ac:dyDescent="0.25">
      <c r="B61" s="28" t="str">
        <f>A272</f>
        <v>PAVIMENTO TÉCNICO</v>
      </c>
      <c r="C61" s="55">
        <f>C286</f>
        <v>248.89499999999998</v>
      </c>
    </row>
    <row r="62" spans="1:8" x14ac:dyDescent="0.25">
      <c r="B62" s="56" t="s">
        <v>160</v>
      </c>
      <c r="C62" s="57">
        <f>SUM(C59:C61)</f>
        <v>1507.6849</v>
      </c>
    </row>
    <row r="64" spans="1:8" x14ac:dyDescent="0.25">
      <c r="A64" s="502" t="s">
        <v>229</v>
      </c>
      <c r="B64" s="503"/>
      <c r="C64" s="503"/>
      <c r="D64" s="503"/>
      <c r="E64" s="503"/>
      <c r="F64" s="503"/>
      <c r="G64" s="503"/>
      <c r="H64" s="504"/>
    </row>
    <row r="66" spans="1:9" x14ac:dyDescent="0.25">
      <c r="A66" s="396" t="s">
        <v>454</v>
      </c>
      <c r="B66" s="397"/>
      <c r="C66" s="398"/>
    </row>
    <row r="67" spans="1:9" x14ac:dyDescent="0.25">
      <c r="A67" s="16" t="s">
        <v>24</v>
      </c>
      <c r="B67" s="16" t="s">
        <v>167</v>
      </c>
      <c r="C67" s="16" t="s">
        <v>231</v>
      </c>
      <c r="D67" s="44"/>
    </row>
    <row r="68" spans="1:9" x14ac:dyDescent="0.25">
      <c r="A68" s="16">
        <v>2.3199999999999998</v>
      </c>
      <c r="B68" s="16">
        <v>4.8899999999999997</v>
      </c>
      <c r="C68" s="50">
        <f>A68*B68</f>
        <v>11.344799999999999</v>
      </c>
      <c r="D68" s="44"/>
    </row>
    <row r="69" spans="1:9" x14ac:dyDescent="0.25">
      <c r="A69" s="426" t="s">
        <v>160</v>
      </c>
      <c r="B69" s="428"/>
      <c r="C69" s="50">
        <f>SUM(C68:C68)</f>
        <v>11.344799999999999</v>
      </c>
      <c r="D69" s="44"/>
    </row>
    <row r="70" spans="1:9" x14ac:dyDescent="0.25">
      <c r="A70" s="426" t="s">
        <v>232</v>
      </c>
      <c r="B70" s="428"/>
      <c r="C70" s="50">
        <f>C69</f>
        <v>11.344799999999999</v>
      </c>
      <c r="D70" s="44"/>
      <c r="E70" s="119"/>
      <c r="F70" s="119"/>
      <c r="G70" s="119"/>
      <c r="H70" s="54"/>
    </row>
    <row r="71" spans="1:9" x14ac:dyDescent="0.25">
      <c r="E71" s="44"/>
      <c r="F71" s="44"/>
      <c r="G71" s="44"/>
      <c r="H71" s="44"/>
    </row>
    <row r="72" spans="1:9" x14ac:dyDescent="0.25">
      <c r="A72" s="396" t="s">
        <v>456</v>
      </c>
      <c r="B72" s="397"/>
      <c r="C72" s="398"/>
      <c r="D72" s="44"/>
      <c r="E72" s="396" t="s">
        <v>457</v>
      </c>
      <c r="F72" s="397"/>
      <c r="G72" s="397"/>
      <c r="H72" s="398"/>
    </row>
    <row r="73" spans="1:9" x14ac:dyDescent="0.25">
      <c r="A73" s="16" t="s">
        <v>24</v>
      </c>
      <c r="B73" s="16" t="s">
        <v>167</v>
      </c>
      <c r="C73" s="16" t="s">
        <v>231</v>
      </c>
      <c r="D73" s="44"/>
      <c r="E73" s="16" t="s">
        <v>237</v>
      </c>
      <c r="F73" s="16" t="s">
        <v>165</v>
      </c>
      <c r="G73" s="16" t="s">
        <v>167</v>
      </c>
      <c r="H73" s="16" t="s">
        <v>231</v>
      </c>
    </row>
    <row r="74" spans="1:9" x14ac:dyDescent="0.25">
      <c r="A74" s="16">
        <v>16.05</v>
      </c>
      <c r="B74" s="16">
        <v>4.8899999999999997</v>
      </c>
      <c r="C74" s="50">
        <f>A74*B74</f>
        <v>78.484499999999997</v>
      </c>
      <c r="D74" s="44"/>
      <c r="E74" s="16">
        <v>1</v>
      </c>
      <c r="F74" s="16">
        <v>1.7</v>
      </c>
      <c r="G74" s="16">
        <v>2.1</v>
      </c>
      <c r="H74" s="50">
        <f>E74*F74*G74</f>
        <v>3.57</v>
      </c>
    </row>
    <row r="75" spans="1:9" x14ac:dyDescent="0.25">
      <c r="A75" s="426" t="s">
        <v>160</v>
      </c>
      <c r="B75" s="428"/>
      <c r="C75" s="50">
        <f>SUM(C74:C74)</f>
        <v>78.484499999999997</v>
      </c>
      <c r="D75" s="44"/>
      <c r="E75" s="426" t="s">
        <v>160</v>
      </c>
      <c r="F75" s="427"/>
      <c r="G75" s="428"/>
      <c r="H75" s="50">
        <f>SUM(H74:H74)</f>
        <v>3.57</v>
      </c>
    </row>
    <row r="76" spans="1:9" x14ac:dyDescent="0.25">
      <c r="A76" s="426" t="s">
        <v>232</v>
      </c>
      <c r="B76" s="428"/>
      <c r="C76" s="50">
        <f>C75-H75</f>
        <v>74.914500000000004</v>
      </c>
      <c r="D76" s="44"/>
      <c r="E76" s="119"/>
      <c r="F76" s="119"/>
      <c r="G76" s="119"/>
      <c r="H76" s="54"/>
    </row>
    <row r="77" spans="1:9" x14ac:dyDescent="0.25">
      <c r="D77" s="44"/>
    </row>
    <row r="78" spans="1:9" x14ac:dyDescent="0.25">
      <c r="A78" s="368" t="s">
        <v>247</v>
      </c>
      <c r="B78" s="368"/>
      <c r="C78" s="368"/>
      <c r="E78" s="368" t="s">
        <v>458</v>
      </c>
      <c r="F78" s="368"/>
      <c r="G78" s="368"/>
      <c r="H78" s="368"/>
      <c r="I78" s="44"/>
    </row>
    <row r="79" spans="1:9" x14ac:dyDescent="0.25">
      <c r="A79" s="16" t="s">
        <v>24</v>
      </c>
      <c r="B79" s="16" t="s">
        <v>167</v>
      </c>
      <c r="C79" s="16" t="s">
        <v>231</v>
      </c>
      <c r="E79" s="16" t="s">
        <v>237</v>
      </c>
      <c r="F79" s="16" t="s">
        <v>165</v>
      </c>
      <c r="G79" s="16" t="s">
        <v>167</v>
      </c>
      <c r="H79" s="16" t="s">
        <v>231</v>
      </c>
    </row>
    <row r="80" spans="1:9" x14ac:dyDescent="0.25">
      <c r="A80" s="16">
        <v>12.9</v>
      </c>
      <c r="B80" s="16">
        <v>4.8899999999999997</v>
      </c>
      <c r="C80" s="50">
        <f>A80*B80</f>
        <v>63.080999999999996</v>
      </c>
      <c r="D80" s="44"/>
      <c r="E80" s="16">
        <v>2</v>
      </c>
      <c r="F80" s="16">
        <v>2.2000000000000002</v>
      </c>
      <c r="G80" s="16">
        <v>2.15</v>
      </c>
      <c r="H80" s="50">
        <f>E80*F80*G80</f>
        <v>9.4600000000000009</v>
      </c>
    </row>
    <row r="81" spans="1:8" x14ac:dyDescent="0.25">
      <c r="A81" s="16">
        <v>4.54</v>
      </c>
      <c r="B81" s="16">
        <v>4.8899999999999997</v>
      </c>
      <c r="C81" s="50">
        <f>A81*B81</f>
        <v>22.200599999999998</v>
      </c>
      <c r="D81" s="44"/>
      <c r="E81" s="426" t="s">
        <v>160</v>
      </c>
      <c r="F81" s="427"/>
      <c r="G81" s="428"/>
      <c r="H81" s="50">
        <f>SUM(H80:H80)</f>
        <v>9.4600000000000009</v>
      </c>
    </row>
    <row r="82" spans="1:8" x14ac:dyDescent="0.25">
      <c r="A82" s="426" t="s">
        <v>160</v>
      </c>
      <c r="B82" s="428"/>
      <c r="C82" s="50">
        <f>SUM(C81:C81)</f>
        <v>22.200599999999998</v>
      </c>
      <c r="D82" s="44"/>
      <c r="E82" s="119"/>
      <c r="F82" s="119"/>
      <c r="G82" s="119"/>
      <c r="H82" s="54"/>
    </row>
    <row r="83" spans="1:8" x14ac:dyDescent="0.25">
      <c r="A83" s="426" t="s">
        <v>232</v>
      </c>
      <c r="B83" s="428"/>
      <c r="C83" s="50">
        <f>C82-H81</f>
        <v>12.740599999999997</v>
      </c>
      <c r="D83" s="44"/>
      <c r="E83" s="119"/>
      <c r="F83" s="119"/>
      <c r="G83" s="119"/>
      <c r="H83" s="54"/>
    </row>
    <row r="84" spans="1:8" x14ac:dyDescent="0.25">
      <c r="A84" s="368" t="s">
        <v>459</v>
      </c>
      <c r="B84" s="368"/>
      <c r="C84" s="368"/>
      <c r="D84" s="44"/>
      <c r="E84" s="368" t="s">
        <v>460</v>
      </c>
      <c r="F84" s="368"/>
      <c r="G84" s="368"/>
      <c r="H84" s="368"/>
    </row>
    <row r="85" spans="1:8" x14ac:dyDescent="0.25">
      <c r="A85" s="16" t="s">
        <v>24</v>
      </c>
      <c r="B85" s="16" t="s">
        <v>167</v>
      </c>
      <c r="C85" s="16" t="s">
        <v>231</v>
      </c>
      <c r="D85" s="44"/>
      <c r="E85" s="16" t="s">
        <v>237</v>
      </c>
      <c r="F85" s="16" t="s">
        <v>165</v>
      </c>
      <c r="G85" s="16" t="s">
        <v>167</v>
      </c>
      <c r="H85" s="16" t="s">
        <v>231</v>
      </c>
    </row>
    <row r="86" spans="1:8" x14ac:dyDescent="0.25">
      <c r="A86" s="16">
        <v>5.72</v>
      </c>
      <c r="B86" s="16">
        <v>4.8899999999999997</v>
      </c>
      <c r="C86" s="50">
        <f>A86*B86</f>
        <v>27.970799999999997</v>
      </c>
      <c r="E86" s="16">
        <v>1</v>
      </c>
      <c r="F86" s="16">
        <v>1.2</v>
      </c>
      <c r="G86" s="16">
        <v>1</v>
      </c>
      <c r="H86" s="50">
        <f t="shared" ref="H86" si="0">E86*F86*G86</f>
        <v>1.2</v>
      </c>
    </row>
    <row r="87" spans="1:8" x14ac:dyDescent="0.25">
      <c r="A87" s="426" t="s">
        <v>160</v>
      </c>
      <c r="B87" s="428"/>
      <c r="C87" s="50">
        <f>SUM(C86:C86)</f>
        <v>27.970799999999997</v>
      </c>
      <c r="E87" s="501" t="s">
        <v>160</v>
      </c>
      <c r="F87" s="501"/>
      <c r="G87" s="501"/>
      <c r="H87" s="50">
        <f>SUM(H86:H86)</f>
        <v>1.2</v>
      </c>
    </row>
    <row r="88" spans="1:8" x14ac:dyDescent="0.25">
      <c r="A88" s="426" t="s">
        <v>232</v>
      </c>
      <c r="B88" s="428"/>
      <c r="C88" s="50">
        <f>C87-H87</f>
        <v>26.770799999999998</v>
      </c>
      <c r="E88" s="119"/>
      <c r="F88" s="119"/>
      <c r="G88" s="119"/>
      <c r="H88" s="54"/>
    </row>
    <row r="89" spans="1:8" x14ac:dyDescent="0.25">
      <c r="A89" s="119"/>
      <c r="B89" s="119"/>
      <c r="C89" s="54"/>
      <c r="E89" s="119"/>
      <c r="F89" s="119"/>
      <c r="G89" s="119"/>
      <c r="H89" s="54"/>
    </row>
    <row r="90" spans="1:8" x14ac:dyDescent="0.25">
      <c r="A90" s="368" t="s">
        <v>463</v>
      </c>
      <c r="B90" s="368"/>
      <c r="C90" s="368"/>
      <c r="E90" s="368" t="s">
        <v>467</v>
      </c>
      <c r="F90" s="368"/>
      <c r="G90" s="368"/>
      <c r="H90" s="368"/>
    </row>
    <row r="91" spans="1:8" x14ac:dyDescent="0.25">
      <c r="A91" s="16" t="s">
        <v>24</v>
      </c>
      <c r="B91" s="16" t="s">
        <v>167</v>
      </c>
      <c r="C91" s="16" t="s">
        <v>231</v>
      </c>
      <c r="E91" s="16" t="s">
        <v>237</v>
      </c>
      <c r="F91" s="16" t="s">
        <v>165</v>
      </c>
      <c r="G91" s="16" t="s">
        <v>167</v>
      </c>
      <c r="H91" s="16" t="s">
        <v>231</v>
      </c>
    </row>
    <row r="92" spans="1:8" x14ac:dyDescent="0.25">
      <c r="A92" s="16">
        <v>1.35</v>
      </c>
      <c r="B92" s="16">
        <v>4.8899999999999997</v>
      </c>
      <c r="C92" s="50">
        <f>A92*B92</f>
        <v>6.6014999999999997</v>
      </c>
      <c r="E92" s="16">
        <v>1</v>
      </c>
      <c r="F92" s="16">
        <v>0.6</v>
      </c>
      <c r="G92" s="53">
        <v>0.6</v>
      </c>
      <c r="H92" s="50">
        <f>E92*F92*G92</f>
        <v>0.36</v>
      </c>
    </row>
    <row r="93" spans="1:8" x14ac:dyDescent="0.25">
      <c r="A93" s="426" t="s">
        <v>160</v>
      </c>
      <c r="B93" s="428"/>
      <c r="C93" s="50">
        <f>SUM(C92:C92)</f>
        <v>6.6014999999999997</v>
      </c>
      <c r="E93" s="426" t="s">
        <v>160</v>
      </c>
      <c r="F93" s="427"/>
      <c r="G93" s="428"/>
      <c r="H93" s="50">
        <f>SUM(H92)</f>
        <v>0.36</v>
      </c>
    </row>
    <row r="94" spans="1:8" x14ac:dyDescent="0.25">
      <c r="A94" s="426" t="s">
        <v>232</v>
      </c>
      <c r="B94" s="428"/>
      <c r="C94" s="50">
        <f>C93-H93</f>
        <v>6.2414999999999994</v>
      </c>
      <c r="E94" s="119"/>
      <c r="F94" s="119"/>
      <c r="G94" s="119"/>
      <c r="H94" s="54"/>
    </row>
    <row r="95" spans="1:8" x14ac:dyDescent="0.25">
      <c r="A95" s="58"/>
      <c r="B95" s="58"/>
      <c r="C95" s="54"/>
    </row>
    <row r="96" spans="1:8" x14ac:dyDescent="0.25">
      <c r="A96" s="368" t="s">
        <v>469</v>
      </c>
      <c r="B96" s="368"/>
      <c r="C96" s="368"/>
      <c r="E96" s="368" t="s">
        <v>470</v>
      </c>
      <c r="F96" s="368"/>
      <c r="G96" s="368"/>
      <c r="H96" s="368"/>
    </row>
    <row r="97" spans="1:8" x14ac:dyDescent="0.25">
      <c r="A97" s="16" t="s">
        <v>24</v>
      </c>
      <c r="B97" s="16" t="s">
        <v>167</v>
      </c>
      <c r="C97" s="16" t="s">
        <v>231</v>
      </c>
      <c r="E97" s="16" t="s">
        <v>237</v>
      </c>
      <c r="F97" s="16" t="s">
        <v>165</v>
      </c>
      <c r="G97" s="16" t="s">
        <v>167</v>
      </c>
      <c r="H97" s="16" t="s">
        <v>231</v>
      </c>
    </row>
    <row r="98" spans="1:8" x14ac:dyDescent="0.25">
      <c r="A98" s="16">
        <v>4.5199999999999996</v>
      </c>
      <c r="B98" s="16">
        <v>4.8899999999999997</v>
      </c>
      <c r="C98" s="50">
        <f>A98*B98</f>
        <v>22.102799999999995</v>
      </c>
      <c r="E98" s="16">
        <v>1</v>
      </c>
      <c r="F98" s="16">
        <v>2</v>
      </c>
      <c r="G98" s="16">
        <v>1</v>
      </c>
      <c r="H98" s="50">
        <f>E98*F98*G98</f>
        <v>2</v>
      </c>
    </row>
    <row r="99" spans="1:8" x14ac:dyDescent="0.25">
      <c r="A99" s="426" t="s">
        <v>160</v>
      </c>
      <c r="B99" s="428"/>
      <c r="C99" s="50">
        <f>SUM(C98:C98)</f>
        <v>22.102799999999995</v>
      </c>
      <c r="E99" s="501" t="s">
        <v>160</v>
      </c>
      <c r="F99" s="501"/>
      <c r="G99" s="501"/>
      <c r="H99" s="50">
        <f>SUM(H98:H98)</f>
        <v>2</v>
      </c>
    </row>
    <row r="100" spans="1:8" x14ac:dyDescent="0.25">
      <c r="A100" s="426" t="s">
        <v>232</v>
      </c>
      <c r="B100" s="428"/>
      <c r="C100" s="50">
        <f>C99-H99</f>
        <v>20.102799999999995</v>
      </c>
      <c r="E100" s="119"/>
      <c r="F100" s="119"/>
      <c r="G100" s="119"/>
      <c r="H100" s="54"/>
    </row>
    <row r="101" spans="1:8" x14ac:dyDescent="0.25">
      <c r="A101" s="119"/>
      <c r="B101" s="119"/>
      <c r="C101" s="54"/>
      <c r="E101" s="119"/>
      <c r="F101" s="119"/>
      <c r="G101" s="119"/>
      <c r="H101" s="54"/>
    </row>
    <row r="102" spans="1:8" x14ac:dyDescent="0.25">
      <c r="A102" s="368" t="s">
        <v>471</v>
      </c>
      <c r="B102" s="368"/>
      <c r="C102" s="368"/>
      <c r="E102" s="368" t="s">
        <v>472</v>
      </c>
      <c r="F102" s="368"/>
      <c r="G102" s="368"/>
      <c r="H102" s="368"/>
    </row>
    <row r="103" spans="1:8" x14ac:dyDescent="0.25">
      <c r="A103" s="16" t="s">
        <v>24</v>
      </c>
      <c r="B103" s="16" t="s">
        <v>167</v>
      </c>
      <c r="C103" s="16" t="s">
        <v>231</v>
      </c>
      <c r="E103" s="16" t="s">
        <v>237</v>
      </c>
      <c r="F103" s="16" t="s">
        <v>165</v>
      </c>
      <c r="G103" s="16" t="s">
        <v>167</v>
      </c>
      <c r="H103" s="16" t="s">
        <v>231</v>
      </c>
    </row>
    <row r="104" spans="1:8" x14ac:dyDescent="0.25">
      <c r="A104" s="16">
        <v>1.5</v>
      </c>
      <c r="B104" s="16">
        <v>4.8899999999999997</v>
      </c>
      <c r="C104" s="50">
        <f>A104*B104</f>
        <v>7.3349999999999991</v>
      </c>
      <c r="E104" s="16">
        <v>1</v>
      </c>
      <c r="F104" s="16">
        <v>0.6</v>
      </c>
      <c r="G104" s="53">
        <v>0.6</v>
      </c>
      <c r="H104" s="50">
        <f>E104*F104*G104</f>
        <v>0.36</v>
      </c>
    </row>
    <row r="105" spans="1:8" x14ac:dyDescent="0.25">
      <c r="A105" s="426" t="s">
        <v>160</v>
      </c>
      <c r="B105" s="428"/>
      <c r="C105" s="50">
        <f>SUM(C104:C104)</f>
        <v>7.3349999999999991</v>
      </c>
      <c r="E105" s="426" t="s">
        <v>160</v>
      </c>
      <c r="F105" s="427"/>
      <c r="G105" s="428"/>
      <c r="H105" s="50">
        <f>SUM(H104:H104)</f>
        <v>0.36</v>
      </c>
    </row>
    <row r="106" spans="1:8" x14ac:dyDescent="0.25">
      <c r="A106" s="426" t="s">
        <v>232</v>
      </c>
      <c r="B106" s="428"/>
      <c r="C106" s="50">
        <f>C105-H105</f>
        <v>6.9749999999999988</v>
      </c>
      <c r="E106" s="119"/>
      <c r="F106" s="119"/>
      <c r="G106" s="119"/>
      <c r="H106" s="54"/>
    </row>
    <row r="107" spans="1:8" x14ac:dyDescent="0.25">
      <c r="A107" s="368" t="s">
        <v>473</v>
      </c>
      <c r="B107" s="368"/>
      <c r="C107" s="368"/>
      <c r="E107" s="368" t="s">
        <v>474</v>
      </c>
      <c r="F107" s="368"/>
      <c r="G107" s="368"/>
      <c r="H107" s="368"/>
    </row>
    <row r="108" spans="1:8" x14ac:dyDescent="0.25">
      <c r="A108" s="16" t="s">
        <v>24</v>
      </c>
      <c r="B108" s="16" t="s">
        <v>167</v>
      </c>
      <c r="C108" s="16" t="s">
        <v>231</v>
      </c>
      <c r="E108" s="16" t="s">
        <v>237</v>
      </c>
      <c r="F108" s="16" t="s">
        <v>165</v>
      </c>
      <c r="G108" s="16" t="s">
        <v>167</v>
      </c>
      <c r="H108" s="16" t="s">
        <v>231</v>
      </c>
    </row>
    <row r="109" spans="1:8" x14ac:dyDescent="0.25">
      <c r="A109" s="16">
        <v>7.52</v>
      </c>
      <c r="B109" s="16">
        <v>4.8899999999999997</v>
      </c>
      <c r="C109" s="50">
        <f>A109*B109</f>
        <v>36.772799999999997</v>
      </c>
      <c r="E109" s="16">
        <v>1</v>
      </c>
      <c r="F109" s="16">
        <v>2</v>
      </c>
      <c r="G109" s="16">
        <v>1</v>
      </c>
      <c r="H109" s="50">
        <f>E109*F109*G109</f>
        <v>2</v>
      </c>
    </row>
    <row r="110" spans="1:8" x14ac:dyDescent="0.25">
      <c r="A110" s="426" t="s">
        <v>160</v>
      </c>
      <c r="B110" s="428"/>
      <c r="C110" s="50">
        <f>SUM(C109:C109)</f>
        <v>36.772799999999997</v>
      </c>
      <c r="E110" s="16">
        <v>1</v>
      </c>
      <c r="F110" s="16">
        <v>0.7</v>
      </c>
      <c r="G110" s="16">
        <v>2.1</v>
      </c>
      <c r="H110" s="50">
        <f>E110*F110*G110</f>
        <v>1.47</v>
      </c>
    </row>
    <row r="111" spans="1:8" x14ac:dyDescent="0.25">
      <c r="A111" s="426" t="s">
        <v>232</v>
      </c>
      <c r="B111" s="428"/>
      <c r="C111" s="50">
        <f>C110-H111</f>
        <v>33.302799999999998</v>
      </c>
      <c r="E111" s="501" t="s">
        <v>160</v>
      </c>
      <c r="F111" s="501"/>
      <c r="G111" s="501"/>
      <c r="H111" s="50">
        <f>SUM(H109:H110)</f>
        <v>3.4699999999999998</v>
      </c>
    </row>
    <row r="112" spans="1:8" x14ac:dyDescent="0.25">
      <c r="A112" s="119"/>
      <c r="B112" s="119"/>
      <c r="C112" s="54"/>
    </row>
    <row r="113" spans="1:8" x14ac:dyDescent="0.25">
      <c r="A113" s="368" t="s">
        <v>475</v>
      </c>
      <c r="B113" s="368"/>
      <c r="C113" s="368"/>
      <c r="E113" s="368" t="s">
        <v>476</v>
      </c>
      <c r="F113" s="368"/>
      <c r="G113" s="368"/>
      <c r="H113" s="368"/>
    </row>
    <row r="114" spans="1:8" x14ac:dyDescent="0.25">
      <c r="A114" s="16" t="s">
        <v>24</v>
      </c>
      <c r="B114" s="16" t="s">
        <v>167</v>
      </c>
      <c r="C114" s="16" t="s">
        <v>231</v>
      </c>
      <c r="E114" s="16" t="s">
        <v>237</v>
      </c>
      <c r="F114" s="16" t="s">
        <v>165</v>
      </c>
      <c r="G114" s="16" t="s">
        <v>167</v>
      </c>
      <c r="H114" s="16" t="s">
        <v>231</v>
      </c>
    </row>
    <row r="115" spans="1:8" x14ac:dyDescent="0.25">
      <c r="A115" s="16">
        <v>1.35</v>
      </c>
      <c r="B115" s="16">
        <v>4.8899999999999997</v>
      </c>
      <c r="C115" s="50">
        <f>A115*B115</f>
        <v>6.6014999999999997</v>
      </c>
      <c r="E115" s="16">
        <v>1</v>
      </c>
      <c r="F115" s="16">
        <v>0.6</v>
      </c>
      <c r="G115" s="53">
        <v>0.6</v>
      </c>
      <c r="H115" s="50">
        <f>E115*F115*G115</f>
        <v>0.36</v>
      </c>
    </row>
    <row r="116" spans="1:8" x14ac:dyDescent="0.25">
      <c r="A116" s="426" t="s">
        <v>160</v>
      </c>
      <c r="B116" s="428"/>
      <c r="C116" s="50">
        <f>SUM(C115:C115)</f>
        <v>6.6014999999999997</v>
      </c>
      <c r="E116" s="426" t="s">
        <v>160</v>
      </c>
      <c r="F116" s="427"/>
      <c r="G116" s="428"/>
      <c r="H116" s="50">
        <f>SUM(H115:H115)</f>
        <v>0.36</v>
      </c>
    </row>
    <row r="117" spans="1:8" x14ac:dyDescent="0.25">
      <c r="A117" s="426" t="s">
        <v>232</v>
      </c>
      <c r="B117" s="428"/>
      <c r="C117" s="50">
        <f>C116-H116</f>
        <v>6.2414999999999994</v>
      </c>
      <c r="E117" s="119"/>
      <c r="F117" s="119"/>
      <c r="G117" s="119"/>
      <c r="H117" s="54"/>
    </row>
    <row r="118" spans="1:8" x14ac:dyDescent="0.25">
      <c r="A118" s="119"/>
      <c r="B118" s="119"/>
      <c r="C118" s="54"/>
      <c r="E118" s="119"/>
      <c r="F118" s="119"/>
      <c r="G118" s="119"/>
      <c r="H118" s="54"/>
    </row>
    <row r="119" spans="1:8" x14ac:dyDescent="0.25">
      <c r="A119" s="368" t="s">
        <v>477</v>
      </c>
      <c r="B119" s="368"/>
      <c r="C119" s="368"/>
      <c r="E119" s="368" t="s">
        <v>478</v>
      </c>
      <c r="F119" s="368"/>
      <c r="G119" s="368"/>
      <c r="H119" s="368"/>
    </row>
    <row r="120" spans="1:8" x14ac:dyDescent="0.25">
      <c r="A120" s="16" t="s">
        <v>24</v>
      </c>
      <c r="B120" s="16" t="s">
        <v>167</v>
      </c>
      <c r="C120" s="16" t="s">
        <v>231</v>
      </c>
      <c r="E120" s="16" t="s">
        <v>237</v>
      </c>
      <c r="F120" s="16" t="s">
        <v>165</v>
      </c>
      <c r="G120" s="16" t="s">
        <v>167</v>
      </c>
      <c r="H120" s="16" t="s">
        <v>231</v>
      </c>
    </row>
    <row r="121" spans="1:8" x14ac:dyDescent="0.25">
      <c r="A121" s="16">
        <v>8.82</v>
      </c>
      <c r="B121" s="16">
        <v>4.8899999999999997</v>
      </c>
      <c r="C121" s="50">
        <f>A121*B121</f>
        <v>43.129799999999996</v>
      </c>
      <c r="E121" s="16">
        <v>1</v>
      </c>
      <c r="F121" s="16">
        <v>2</v>
      </c>
      <c r="G121" s="16">
        <v>1</v>
      </c>
      <c r="H121" s="50">
        <f t="shared" ref="H121" si="1">E121*F121*G121</f>
        <v>2</v>
      </c>
    </row>
    <row r="122" spans="1:8" x14ac:dyDescent="0.25">
      <c r="A122" s="426" t="s">
        <v>160</v>
      </c>
      <c r="B122" s="428"/>
      <c r="C122" s="50">
        <f>SUM(C121:C121)</f>
        <v>43.129799999999996</v>
      </c>
      <c r="E122" s="501" t="s">
        <v>160</v>
      </c>
      <c r="F122" s="501"/>
      <c r="G122" s="501"/>
      <c r="H122" s="50">
        <f>SUM(H121:H121)</f>
        <v>2</v>
      </c>
    </row>
    <row r="123" spans="1:8" x14ac:dyDescent="0.25">
      <c r="A123" s="426" t="s">
        <v>232</v>
      </c>
      <c r="B123" s="428"/>
      <c r="C123" s="50">
        <f>C122-H122</f>
        <v>41.129799999999996</v>
      </c>
      <c r="E123" s="119"/>
      <c r="F123" s="119"/>
      <c r="G123" s="119"/>
      <c r="H123" s="54"/>
    </row>
    <row r="124" spans="1:8" x14ac:dyDescent="0.25">
      <c r="A124" s="119"/>
      <c r="B124" s="119"/>
      <c r="C124" s="54"/>
      <c r="E124" s="119"/>
      <c r="F124" s="119"/>
      <c r="G124" s="119"/>
      <c r="H124" s="54"/>
    </row>
    <row r="125" spans="1:8" x14ac:dyDescent="0.25">
      <c r="A125" s="368" t="s">
        <v>479</v>
      </c>
      <c r="B125" s="368"/>
      <c r="C125" s="368"/>
      <c r="E125" s="368" t="s">
        <v>480</v>
      </c>
      <c r="F125" s="368"/>
      <c r="G125" s="368"/>
      <c r="H125" s="368"/>
    </row>
    <row r="126" spans="1:8" x14ac:dyDescent="0.25">
      <c r="A126" s="16" t="s">
        <v>24</v>
      </c>
      <c r="B126" s="16" t="s">
        <v>167</v>
      </c>
      <c r="C126" s="16" t="s">
        <v>231</v>
      </c>
      <c r="E126" s="16" t="s">
        <v>237</v>
      </c>
      <c r="F126" s="16" t="s">
        <v>165</v>
      </c>
      <c r="G126" s="16" t="s">
        <v>167</v>
      </c>
      <c r="H126" s="16" t="s">
        <v>231</v>
      </c>
    </row>
    <row r="127" spans="1:8" x14ac:dyDescent="0.25">
      <c r="A127" s="16">
        <v>9.02</v>
      </c>
      <c r="B127" s="16">
        <v>4.8899999999999997</v>
      </c>
      <c r="C127" s="50">
        <f>A127*B127</f>
        <v>44.107799999999997</v>
      </c>
      <c r="E127" s="16">
        <v>1</v>
      </c>
      <c r="F127" s="16">
        <v>2</v>
      </c>
      <c r="G127" s="53">
        <v>1</v>
      </c>
      <c r="H127" s="50">
        <f>E127*F127*G127</f>
        <v>2</v>
      </c>
    </row>
    <row r="128" spans="1:8" x14ac:dyDescent="0.25">
      <c r="A128" s="426" t="s">
        <v>160</v>
      </c>
      <c r="B128" s="428"/>
      <c r="C128" s="50">
        <f>SUM(C127:C127)</f>
        <v>44.107799999999997</v>
      </c>
      <c r="E128" s="426" t="s">
        <v>160</v>
      </c>
      <c r="F128" s="427"/>
      <c r="G128" s="428"/>
      <c r="H128" s="50">
        <f>SUM(H127:H127)</f>
        <v>2</v>
      </c>
    </row>
    <row r="129" spans="1:8" x14ac:dyDescent="0.25">
      <c r="A129" s="426" t="s">
        <v>232</v>
      </c>
      <c r="B129" s="428"/>
      <c r="C129" s="50">
        <f>C128-H128</f>
        <v>42.107799999999997</v>
      </c>
      <c r="E129" s="119"/>
      <c r="F129" s="119"/>
      <c r="G129" s="119"/>
      <c r="H129" s="54"/>
    </row>
    <row r="130" spans="1:8" x14ac:dyDescent="0.25">
      <c r="A130" s="368" t="s">
        <v>490</v>
      </c>
      <c r="B130" s="368"/>
      <c r="C130" s="368"/>
      <c r="E130" s="368" t="s">
        <v>489</v>
      </c>
      <c r="F130" s="368"/>
      <c r="G130" s="368"/>
      <c r="H130" s="368"/>
    </row>
    <row r="131" spans="1:8" x14ac:dyDescent="0.25">
      <c r="A131" s="16" t="s">
        <v>24</v>
      </c>
      <c r="B131" s="16" t="s">
        <v>167</v>
      </c>
      <c r="C131" s="16" t="s">
        <v>231</v>
      </c>
      <c r="E131" s="16" t="s">
        <v>237</v>
      </c>
      <c r="F131" s="16" t="s">
        <v>165</v>
      </c>
      <c r="G131" s="16" t="s">
        <v>167</v>
      </c>
      <c r="H131" s="16" t="s">
        <v>231</v>
      </c>
    </row>
    <row r="132" spans="1:8" x14ac:dyDescent="0.25">
      <c r="A132" s="16">
        <v>15.57</v>
      </c>
      <c r="B132" s="16">
        <v>3</v>
      </c>
      <c r="C132" s="50">
        <f>A132*B132</f>
        <v>46.71</v>
      </c>
      <c r="E132" s="16">
        <v>1</v>
      </c>
      <c r="F132" s="16">
        <v>2</v>
      </c>
      <c r="G132" s="53">
        <v>1</v>
      </c>
      <c r="H132" s="50">
        <f>E132*F132*G132</f>
        <v>2</v>
      </c>
    </row>
    <row r="133" spans="1:8" x14ac:dyDescent="0.25">
      <c r="A133" s="426" t="s">
        <v>160</v>
      </c>
      <c r="B133" s="428"/>
      <c r="C133" s="50">
        <f>SUM(C132:C132)</f>
        <v>46.71</v>
      </c>
      <c r="E133" s="16">
        <v>1</v>
      </c>
      <c r="F133" s="16">
        <v>0.8</v>
      </c>
      <c r="G133" s="16">
        <v>2.1</v>
      </c>
      <c r="H133" s="50">
        <f t="shared" ref="H133" si="2">E133*F133*G133</f>
        <v>1.6800000000000002</v>
      </c>
    </row>
    <row r="134" spans="1:8" x14ac:dyDescent="0.25">
      <c r="A134" s="426" t="s">
        <v>232</v>
      </c>
      <c r="B134" s="428"/>
      <c r="C134" s="50">
        <f>C133-H134</f>
        <v>43.03</v>
      </c>
      <c r="E134" s="426" t="s">
        <v>160</v>
      </c>
      <c r="F134" s="427"/>
      <c r="G134" s="428"/>
      <c r="H134" s="50">
        <f>SUM(H132:H133)</f>
        <v>3.68</v>
      </c>
    </row>
    <row r="135" spans="1:8" x14ac:dyDescent="0.25">
      <c r="A135" s="119"/>
      <c r="B135" s="119"/>
      <c r="C135" s="54"/>
      <c r="E135" s="119"/>
      <c r="F135" s="119"/>
      <c r="G135" s="119"/>
      <c r="H135" s="54"/>
    </row>
    <row r="136" spans="1:8" x14ac:dyDescent="0.25">
      <c r="A136" s="368" t="s">
        <v>491</v>
      </c>
      <c r="B136" s="368"/>
      <c r="C136" s="368"/>
      <c r="E136" s="368" t="s">
        <v>487</v>
      </c>
      <c r="F136" s="368"/>
      <c r="G136" s="368"/>
      <c r="H136" s="368"/>
    </row>
    <row r="137" spans="1:8" x14ac:dyDescent="0.25">
      <c r="A137" s="16" t="s">
        <v>24</v>
      </c>
      <c r="B137" s="16" t="s">
        <v>167</v>
      </c>
      <c r="C137" s="16" t="s">
        <v>231</v>
      </c>
      <c r="E137" s="16" t="s">
        <v>237</v>
      </c>
      <c r="F137" s="16" t="s">
        <v>165</v>
      </c>
      <c r="G137" s="16" t="s">
        <v>167</v>
      </c>
      <c r="H137" s="16" t="s">
        <v>231</v>
      </c>
    </row>
    <row r="138" spans="1:8" x14ac:dyDescent="0.25">
      <c r="A138" s="16">
        <v>1.5</v>
      </c>
      <c r="B138" s="16">
        <v>3</v>
      </c>
      <c r="C138" s="50">
        <f>A138*B138</f>
        <v>4.5</v>
      </c>
      <c r="E138" s="16">
        <v>1</v>
      </c>
      <c r="F138" s="16">
        <v>0.6</v>
      </c>
      <c r="G138" s="16">
        <v>0.6</v>
      </c>
      <c r="H138" s="50">
        <f>E138*F138*G138</f>
        <v>0.36</v>
      </c>
    </row>
    <row r="139" spans="1:8" x14ac:dyDescent="0.25">
      <c r="A139" s="426" t="s">
        <v>160</v>
      </c>
      <c r="B139" s="428"/>
      <c r="C139" s="50">
        <f>SUM(C138:C138)</f>
        <v>4.5</v>
      </c>
      <c r="E139" s="501" t="s">
        <v>160</v>
      </c>
      <c r="F139" s="501"/>
      <c r="G139" s="501"/>
      <c r="H139" s="50">
        <f>SUM(H138:H138)</f>
        <v>0.36</v>
      </c>
    </row>
    <row r="140" spans="1:8" x14ac:dyDescent="0.25">
      <c r="A140" s="426" t="s">
        <v>232</v>
      </c>
      <c r="B140" s="428"/>
      <c r="C140" s="50">
        <f>C139-H139</f>
        <v>4.1399999999999997</v>
      </c>
      <c r="E140" s="119"/>
      <c r="F140" s="119"/>
      <c r="G140" s="119"/>
      <c r="H140" s="54"/>
    </row>
    <row r="141" spans="1:8" x14ac:dyDescent="0.25">
      <c r="E141" s="119"/>
      <c r="F141" s="119"/>
      <c r="G141" s="119"/>
      <c r="H141" s="54"/>
    </row>
    <row r="142" spans="1:8" x14ac:dyDescent="0.25">
      <c r="A142" s="368" t="s">
        <v>233</v>
      </c>
      <c r="B142" s="368"/>
      <c r="C142" s="368"/>
      <c r="E142" s="119"/>
      <c r="F142" s="119"/>
      <c r="G142" s="119"/>
      <c r="H142" s="54"/>
    </row>
    <row r="143" spans="1:8" x14ac:dyDescent="0.25">
      <c r="A143" s="16" t="s">
        <v>24</v>
      </c>
      <c r="B143" s="16" t="s">
        <v>167</v>
      </c>
      <c r="C143" s="16" t="s">
        <v>231</v>
      </c>
      <c r="E143" s="119"/>
      <c r="F143" s="119"/>
      <c r="G143" s="119"/>
      <c r="H143" s="54"/>
    </row>
    <row r="144" spans="1:8" x14ac:dyDescent="0.25">
      <c r="A144" s="16">
        <v>40.31</v>
      </c>
      <c r="B144" s="16">
        <v>1.6</v>
      </c>
      <c r="C144" s="50">
        <f>A144*B144</f>
        <v>64.496000000000009</v>
      </c>
      <c r="E144" s="119"/>
      <c r="F144" s="119"/>
      <c r="G144" s="119"/>
      <c r="H144" s="54"/>
    </row>
    <row r="145" spans="1:8" x14ac:dyDescent="0.25">
      <c r="A145" s="16">
        <v>17.850000000000001</v>
      </c>
      <c r="B145" s="16">
        <v>1.6</v>
      </c>
      <c r="C145" s="50">
        <f t="shared" ref="C145:C151" si="3">A145*B145</f>
        <v>28.560000000000002</v>
      </c>
      <c r="E145" s="119"/>
      <c r="F145" s="119"/>
      <c r="G145" s="119"/>
      <c r="H145" s="54"/>
    </row>
    <row r="146" spans="1:8" x14ac:dyDescent="0.25">
      <c r="A146" s="16">
        <v>13.23</v>
      </c>
      <c r="B146" s="16">
        <v>1.6</v>
      </c>
      <c r="C146" s="50">
        <f t="shared" si="3"/>
        <v>21.168000000000003</v>
      </c>
      <c r="E146" s="119"/>
      <c r="F146" s="119"/>
      <c r="G146" s="119"/>
      <c r="H146" s="54"/>
    </row>
    <row r="147" spans="1:8" x14ac:dyDescent="0.25">
      <c r="A147" s="16">
        <v>17.25</v>
      </c>
      <c r="B147" s="16">
        <v>1.6</v>
      </c>
      <c r="C147" s="50">
        <f t="shared" si="3"/>
        <v>27.6</v>
      </c>
      <c r="E147" s="119"/>
      <c r="F147" s="119"/>
      <c r="G147" s="119"/>
      <c r="H147" s="54"/>
    </row>
    <row r="148" spans="1:8" x14ac:dyDescent="0.25">
      <c r="A148" s="16">
        <v>24.98</v>
      </c>
      <c r="B148" s="16">
        <v>1.6</v>
      </c>
      <c r="C148" s="50">
        <f t="shared" si="3"/>
        <v>39.968000000000004</v>
      </c>
      <c r="E148" s="119"/>
      <c r="F148" s="119"/>
      <c r="G148" s="119"/>
      <c r="H148" s="54"/>
    </row>
    <row r="149" spans="1:8" x14ac:dyDescent="0.25">
      <c r="A149" s="16">
        <v>21.42</v>
      </c>
      <c r="B149" s="16">
        <v>1.6</v>
      </c>
      <c r="C149" s="50">
        <f t="shared" si="3"/>
        <v>34.272000000000006</v>
      </c>
      <c r="E149" s="119"/>
      <c r="F149" s="119"/>
      <c r="G149" s="119"/>
      <c r="H149" s="54"/>
    </row>
    <row r="150" spans="1:8" x14ac:dyDescent="0.25">
      <c r="A150" s="16">
        <v>24.47</v>
      </c>
      <c r="B150" s="16">
        <v>1.6</v>
      </c>
      <c r="C150" s="50">
        <f t="shared" si="3"/>
        <v>39.152000000000001</v>
      </c>
      <c r="E150" s="119"/>
      <c r="F150" s="119"/>
      <c r="G150" s="119"/>
      <c r="H150" s="54"/>
    </row>
    <row r="151" spans="1:8" x14ac:dyDescent="0.25">
      <c r="A151" s="16">
        <v>75.349999999999994</v>
      </c>
      <c r="B151" s="16">
        <v>1.6</v>
      </c>
      <c r="C151" s="50">
        <f t="shared" si="3"/>
        <v>120.56</v>
      </c>
      <c r="E151" s="119"/>
      <c r="F151" s="119"/>
      <c r="G151" s="119"/>
      <c r="H151" s="54"/>
    </row>
    <row r="152" spans="1:8" x14ac:dyDescent="0.25">
      <c r="A152" s="501" t="s">
        <v>160</v>
      </c>
      <c r="B152" s="501"/>
      <c r="C152" s="50">
        <f>SUM(C144:C151)</f>
        <v>375.77600000000001</v>
      </c>
      <c r="E152" s="119"/>
      <c r="F152" s="119"/>
      <c r="G152" s="119"/>
      <c r="H152" s="54"/>
    </row>
    <row r="153" spans="1:8" x14ac:dyDescent="0.25">
      <c r="A153" s="501" t="s">
        <v>232</v>
      </c>
      <c r="B153" s="501"/>
      <c r="C153" s="50">
        <f>C152-H152</f>
        <v>375.77600000000001</v>
      </c>
      <c r="E153" s="119"/>
      <c r="F153" s="119"/>
      <c r="G153" s="119"/>
      <c r="H153" s="54"/>
    </row>
    <row r="154" spans="1:8" x14ac:dyDescent="0.25">
      <c r="A154" s="119"/>
      <c r="B154" s="119"/>
      <c r="C154" s="54"/>
      <c r="E154" s="119"/>
      <c r="F154" s="119"/>
      <c r="G154" s="119"/>
      <c r="H154" s="54"/>
    </row>
    <row r="155" spans="1:8" x14ac:dyDescent="0.25">
      <c r="A155" s="500" t="s">
        <v>235</v>
      </c>
      <c r="B155" s="500"/>
      <c r="C155" s="500"/>
      <c r="D155" s="500"/>
      <c r="E155" s="500"/>
      <c r="F155" s="500"/>
      <c r="G155" s="500"/>
      <c r="H155" s="500"/>
    </row>
    <row r="157" spans="1:8" x14ac:dyDescent="0.25">
      <c r="A157" s="396" t="s">
        <v>454</v>
      </c>
      <c r="B157" s="397"/>
      <c r="C157" s="398"/>
      <c r="E157" s="368" t="s">
        <v>455</v>
      </c>
      <c r="F157" s="368"/>
      <c r="G157" s="368"/>
      <c r="H157" s="368"/>
    </row>
    <row r="158" spans="1:8" x14ac:dyDescent="0.25">
      <c r="A158" s="16" t="s">
        <v>24</v>
      </c>
      <c r="B158" s="16" t="s">
        <v>167</v>
      </c>
      <c r="C158" s="16" t="s">
        <v>231</v>
      </c>
      <c r="D158" s="44"/>
      <c r="E158" s="16" t="s">
        <v>237</v>
      </c>
      <c r="F158" s="16" t="s">
        <v>165</v>
      </c>
      <c r="G158" s="16" t="s">
        <v>167</v>
      </c>
      <c r="H158" s="16" t="s">
        <v>231</v>
      </c>
    </row>
    <row r="159" spans="1:8" x14ac:dyDescent="0.25">
      <c r="A159" s="16">
        <v>15.85</v>
      </c>
      <c r="B159" s="16">
        <v>3</v>
      </c>
      <c r="C159" s="50">
        <f>A159*B159</f>
        <v>47.55</v>
      </c>
      <c r="D159" s="44"/>
      <c r="E159" s="16">
        <v>6</v>
      </c>
      <c r="F159" s="16">
        <v>2</v>
      </c>
      <c r="G159" s="16">
        <v>1.2</v>
      </c>
      <c r="H159" s="50">
        <f>E159*F159*G159</f>
        <v>14.399999999999999</v>
      </c>
    </row>
    <row r="160" spans="1:8" x14ac:dyDescent="0.25">
      <c r="A160" s="114">
        <v>17.25</v>
      </c>
      <c r="B160" s="16">
        <v>3</v>
      </c>
      <c r="C160" s="50">
        <f>A160*B160</f>
        <v>51.75</v>
      </c>
      <c r="D160" s="44"/>
      <c r="E160" s="16">
        <v>2</v>
      </c>
      <c r="F160" s="16">
        <v>1.88</v>
      </c>
      <c r="G160" s="16">
        <v>2.15</v>
      </c>
      <c r="H160" s="50">
        <f>E160*F160*G160</f>
        <v>8.0839999999999996</v>
      </c>
    </row>
    <row r="161" spans="1:8" x14ac:dyDescent="0.25">
      <c r="A161" s="426" t="s">
        <v>160</v>
      </c>
      <c r="B161" s="428"/>
      <c r="C161" s="50">
        <f>SUM(C159:C159)</f>
        <v>47.55</v>
      </c>
      <c r="D161" s="44"/>
      <c r="E161" s="501" t="s">
        <v>160</v>
      </c>
      <c r="F161" s="501"/>
      <c r="G161" s="501"/>
      <c r="H161" s="50">
        <f>SUM(H159:H160)</f>
        <v>22.483999999999998</v>
      </c>
    </row>
    <row r="162" spans="1:8" x14ac:dyDescent="0.25">
      <c r="A162" s="426" t="s">
        <v>232</v>
      </c>
      <c r="B162" s="428"/>
      <c r="C162" s="50">
        <f>C161-H161</f>
        <v>25.065999999999999</v>
      </c>
      <c r="D162" s="44"/>
      <c r="E162" s="119"/>
      <c r="F162" s="119"/>
      <c r="G162" s="119"/>
      <c r="H162" s="54"/>
    </row>
    <row r="163" spans="1:8" x14ac:dyDescent="0.25">
      <c r="E163" s="44"/>
      <c r="F163" s="44"/>
      <c r="G163" s="44"/>
      <c r="H163" s="44"/>
    </row>
    <row r="164" spans="1:8" x14ac:dyDescent="0.25">
      <c r="A164" s="396" t="s">
        <v>456</v>
      </c>
      <c r="B164" s="397"/>
      <c r="C164" s="398"/>
      <c r="D164" s="44"/>
      <c r="E164" s="396" t="s">
        <v>457</v>
      </c>
      <c r="F164" s="397"/>
      <c r="G164" s="397"/>
      <c r="H164" s="398"/>
    </row>
    <row r="165" spans="1:8" x14ac:dyDescent="0.25">
      <c r="A165" s="16" t="s">
        <v>24</v>
      </c>
      <c r="B165" s="16" t="s">
        <v>167</v>
      </c>
      <c r="C165" s="16" t="s">
        <v>231</v>
      </c>
      <c r="D165" s="44"/>
      <c r="E165" s="16" t="s">
        <v>237</v>
      </c>
      <c r="F165" s="16" t="s">
        <v>165</v>
      </c>
      <c r="G165" s="16" t="s">
        <v>167</v>
      </c>
      <c r="H165" s="16" t="s">
        <v>231</v>
      </c>
    </row>
    <row r="166" spans="1:8" x14ac:dyDescent="0.25">
      <c r="A166" s="16">
        <v>18.95</v>
      </c>
      <c r="B166" s="16">
        <v>3</v>
      </c>
      <c r="C166" s="50">
        <f>A166*B166</f>
        <v>56.849999999999994</v>
      </c>
      <c r="D166" s="44"/>
      <c r="E166" s="16">
        <v>1</v>
      </c>
      <c r="F166" s="16">
        <v>1.2</v>
      </c>
      <c r="G166" s="53">
        <v>2.1</v>
      </c>
      <c r="H166" s="50">
        <f>E166*F166*G166</f>
        <v>2.52</v>
      </c>
    </row>
    <row r="167" spans="1:8" x14ac:dyDescent="0.25">
      <c r="A167" s="426" t="s">
        <v>160</v>
      </c>
      <c r="B167" s="428"/>
      <c r="C167" s="50">
        <f>SUM(C166:C166)</f>
        <v>56.849999999999994</v>
      </c>
      <c r="D167" s="44"/>
      <c r="E167" s="16">
        <v>1</v>
      </c>
      <c r="F167" s="16">
        <v>1.7</v>
      </c>
      <c r="G167" s="16">
        <v>2.1</v>
      </c>
      <c r="H167" s="50">
        <f>E167*F167*G167</f>
        <v>3.57</v>
      </c>
    </row>
    <row r="168" spans="1:8" x14ac:dyDescent="0.25">
      <c r="A168" s="426" t="s">
        <v>232</v>
      </c>
      <c r="B168" s="428"/>
      <c r="C168" s="50">
        <f>C167-H168</f>
        <v>50.759999999999991</v>
      </c>
      <c r="D168" s="44"/>
      <c r="E168" s="426" t="s">
        <v>160</v>
      </c>
      <c r="F168" s="427"/>
      <c r="G168" s="428"/>
      <c r="H168" s="50">
        <f>SUM(H166:H167)</f>
        <v>6.09</v>
      </c>
    </row>
    <row r="169" spans="1:8" x14ac:dyDescent="0.25">
      <c r="D169" s="44"/>
    </row>
    <row r="170" spans="1:8" x14ac:dyDescent="0.25">
      <c r="A170" s="368" t="s">
        <v>247</v>
      </c>
      <c r="B170" s="368"/>
      <c r="C170" s="368"/>
      <c r="E170" s="368" t="s">
        <v>458</v>
      </c>
      <c r="F170" s="368"/>
      <c r="G170" s="368"/>
      <c r="H170" s="368"/>
    </row>
    <row r="171" spans="1:8" x14ac:dyDescent="0.25">
      <c r="A171" s="16" t="s">
        <v>24</v>
      </c>
      <c r="B171" s="16" t="s">
        <v>167</v>
      </c>
      <c r="C171" s="16" t="s">
        <v>231</v>
      </c>
      <c r="E171" s="16" t="s">
        <v>237</v>
      </c>
      <c r="F171" s="16" t="s">
        <v>165</v>
      </c>
      <c r="G171" s="16" t="s">
        <v>167</v>
      </c>
      <c r="H171" s="16" t="s">
        <v>231</v>
      </c>
    </row>
    <row r="172" spans="1:8" x14ac:dyDescent="0.25">
      <c r="A172" s="16">
        <v>62.9</v>
      </c>
      <c r="B172" s="16">
        <v>3</v>
      </c>
      <c r="C172" s="50">
        <f>A172*B172</f>
        <v>188.7</v>
      </c>
      <c r="D172" s="44"/>
      <c r="E172" s="16">
        <v>2</v>
      </c>
      <c r="F172" s="16">
        <v>1.88</v>
      </c>
      <c r="G172" s="16">
        <v>2.15</v>
      </c>
      <c r="H172" s="50">
        <f>E172*F172*G172</f>
        <v>8.0839999999999996</v>
      </c>
    </row>
    <row r="173" spans="1:8" x14ac:dyDescent="0.25">
      <c r="A173" s="16">
        <v>17.850000000000001</v>
      </c>
      <c r="B173" s="16">
        <v>3</v>
      </c>
      <c r="C173" s="50">
        <f>A173*B173</f>
        <v>53.550000000000004</v>
      </c>
      <c r="D173" s="44"/>
      <c r="E173" s="16">
        <v>6</v>
      </c>
      <c r="F173" s="16">
        <v>2</v>
      </c>
      <c r="G173" s="16">
        <v>1.2</v>
      </c>
      <c r="H173" s="50">
        <f t="shared" ref="H173:H177" si="4">E173*F173*G173</f>
        <v>14.399999999999999</v>
      </c>
    </row>
    <row r="174" spans="1:8" x14ac:dyDescent="0.25">
      <c r="A174" s="426" t="s">
        <v>160</v>
      </c>
      <c r="B174" s="428"/>
      <c r="C174" s="50">
        <f>SUM(C173:C173)</f>
        <v>53.550000000000004</v>
      </c>
      <c r="D174" s="44"/>
      <c r="E174" s="16">
        <v>2</v>
      </c>
      <c r="F174" s="16">
        <v>1.2</v>
      </c>
      <c r="G174" s="16">
        <v>2.1</v>
      </c>
      <c r="H174" s="50">
        <f t="shared" si="4"/>
        <v>5.04</v>
      </c>
    </row>
    <row r="175" spans="1:8" x14ac:dyDescent="0.25">
      <c r="A175" s="426" t="s">
        <v>232</v>
      </c>
      <c r="B175" s="428"/>
      <c r="C175" s="50">
        <f>C174-H178</f>
        <v>11.326000000000008</v>
      </c>
      <c r="D175" s="44"/>
      <c r="E175" s="16">
        <v>2</v>
      </c>
      <c r="F175" s="16">
        <v>2.2000000000000002</v>
      </c>
      <c r="G175" s="16">
        <v>2.1</v>
      </c>
      <c r="H175" s="50">
        <f t="shared" si="4"/>
        <v>9.240000000000002</v>
      </c>
    </row>
    <row r="176" spans="1:8" x14ac:dyDescent="0.25">
      <c r="A176" s="119"/>
      <c r="B176" s="119"/>
      <c r="C176" s="54"/>
      <c r="D176" s="44"/>
      <c r="E176" s="16">
        <v>1</v>
      </c>
      <c r="F176" s="16">
        <v>1</v>
      </c>
      <c r="G176" s="16">
        <v>2.1</v>
      </c>
      <c r="H176" s="50">
        <f t="shared" si="4"/>
        <v>2.1</v>
      </c>
    </row>
    <row r="177" spans="1:8" x14ac:dyDescent="0.25">
      <c r="A177" s="119"/>
      <c r="B177" s="119"/>
      <c r="C177" s="54"/>
      <c r="D177" s="44"/>
      <c r="E177" s="16">
        <v>2</v>
      </c>
      <c r="F177" s="16">
        <v>0.8</v>
      </c>
      <c r="G177" s="16">
        <v>2.1</v>
      </c>
      <c r="H177" s="50">
        <f t="shared" si="4"/>
        <v>3.3600000000000003</v>
      </c>
    </row>
    <row r="178" spans="1:8" x14ac:dyDescent="0.25">
      <c r="A178" s="119"/>
      <c r="B178" s="119"/>
      <c r="C178" s="54"/>
      <c r="D178" s="44"/>
      <c r="E178" s="426" t="s">
        <v>160</v>
      </c>
      <c r="F178" s="427"/>
      <c r="G178" s="428"/>
      <c r="H178" s="50">
        <f>SUM(H172:H177)</f>
        <v>42.223999999999997</v>
      </c>
    </row>
    <row r="179" spans="1:8" x14ac:dyDescent="0.25">
      <c r="A179" s="58"/>
      <c r="B179" s="58"/>
      <c r="C179" s="54"/>
    </row>
    <row r="180" spans="1:8" x14ac:dyDescent="0.25">
      <c r="A180" s="368" t="s">
        <v>459</v>
      </c>
      <c r="B180" s="368"/>
      <c r="C180" s="368"/>
      <c r="E180" s="368" t="s">
        <v>460</v>
      </c>
      <c r="F180" s="368"/>
      <c r="G180" s="368"/>
      <c r="H180" s="368"/>
    </row>
    <row r="181" spans="1:8" x14ac:dyDescent="0.25">
      <c r="A181" s="16" t="s">
        <v>24</v>
      </c>
      <c r="B181" s="16" t="s">
        <v>167</v>
      </c>
      <c r="C181" s="16" t="s">
        <v>231</v>
      </c>
      <c r="E181" s="16" t="s">
        <v>237</v>
      </c>
      <c r="F181" s="16" t="s">
        <v>165</v>
      </c>
      <c r="G181" s="16" t="s">
        <v>167</v>
      </c>
      <c r="H181" s="16" t="s">
        <v>231</v>
      </c>
    </row>
    <row r="182" spans="1:8" x14ac:dyDescent="0.25">
      <c r="A182" s="16">
        <v>13.24</v>
      </c>
      <c r="B182" s="16">
        <v>3</v>
      </c>
      <c r="C182" s="50">
        <f>A182*B182</f>
        <v>39.72</v>
      </c>
      <c r="E182" s="16">
        <v>1</v>
      </c>
      <c r="F182" s="16">
        <v>1</v>
      </c>
      <c r="G182" s="16">
        <v>2.1</v>
      </c>
      <c r="H182" s="50">
        <f t="shared" ref="H182:H184" si="5">E182*F182*G182</f>
        <v>2.1</v>
      </c>
    </row>
    <row r="183" spans="1:8" x14ac:dyDescent="0.25">
      <c r="A183" s="426" t="s">
        <v>160</v>
      </c>
      <c r="B183" s="428"/>
      <c r="C183" s="50">
        <f>SUM(C182:C182)</f>
        <v>39.72</v>
      </c>
      <c r="E183" s="16">
        <v>1</v>
      </c>
      <c r="F183" s="16">
        <v>1.2</v>
      </c>
      <c r="G183" s="16">
        <v>1</v>
      </c>
      <c r="H183" s="50">
        <f t="shared" si="5"/>
        <v>1.2</v>
      </c>
    </row>
    <row r="184" spans="1:8" x14ac:dyDescent="0.25">
      <c r="A184" s="426" t="s">
        <v>232</v>
      </c>
      <c r="B184" s="428"/>
      <c r="C184" s="50">
        <f>C183-H185</f>
        <v>34.739999999999995</v>
      </c>
      <c r="E184" s="16">
        <v>1</v>
      </c>
      <c r="F184" s="16">
        <v>0.8</v>
      </c>
      <c r="G184" s="16">
        <v>2.1</v>
      </c>
      <c r="H184" s="50">
        <f t="shared" si="5"/>
        <v>1.6800000000000002</v>
      </c>
    </row>
    <row r="185" spans="1:8" x14ac:dyDescent="0.25">
      <c r="A185" s="119"/>
      <c r="B185" s="119"/>
      <c r="C185" s="54"/>
      <c r="E185" s="501" t="s">
        <v>160</v>
      </c>
      <c r="F185" s="501"/>
      <c r="G185" s="501"/>
      <c r="H185" s="50">
        <f>SUM(H182:H184)</f>
        <v>4.9800000000000004</v>
      </c>
    </row>
    <row r="186" spans="1:8" x14ac:dyDescent="0.25">
      <c r="A186" s="119"/>
      <c r="B186" s="119"/>
      <c r="C186" s="54"/>
      <c r="E186" s="119"/>
      <c r="F186" s="119"/>
      <c r="G186" s="119"/>
      <c r="H186" s="54"/>
    </row>
    <row r="187" spans="1:8" x14ac:dyDescent="0.25">
      <c r="A187" s="368" t="s">
        <v>463</v>
      </c>
      <c r="B187" s="368"/>
      <c r="C187" s="368"/>
      <c r="E187" s="368" t="s">
        <v>467</v>
      </c>
      <c r="F187" s="368"/>
      <c r="G187" s="368"/>
      <c r="H187" s="368"/>
    </row>
    <row r="188" spans="1:8" x14ac:dyDescent="0.25">
      <c r="A188" s="16" t="s">
        <v>24</v>
      </c>
      <c r="B188" s="16" t="s">
        <v>167</v>
      </c>
      <c r="C188" s="16" t="s">
        <v>231</v>
      </c>
      <c r="E188" s="16" t="s">
        <v>237</v>
      </c>
      <c r="F188" s="16" t="s">
        <v>165</v>
      </c>
      <c r="G188" s="16" t="s">
        <v>167</v>
      </c>
      <c r="H188" s="16" t="s">
        <v>231</v>
      </c>
    </row>
    <row r="189" spans="1:8" x14ac:dyDescent="0.25">
      <c r="A189" s="16">
        <v>6.4</v>
      </c>
      <c r="B189" s="16">
        <v>3</v>
      </c>
      <c r="C189" s="50">
        <f>A189*B189</f>
        <v>19.200000000000003</v>
      </c>
      <c r="E189" s="16">
        <v>1</v>
      </c>
      <c r="F189" s="16">
        <v>0.8</v>
      </c>
      <c r="G189" s="53">
        <v>2.1</v>
      </c>
      <c r="H189" s="50">
        <f>E189*F189*G189</f>
        <v>1.6800000000000002</v>
      </c>
    </row>
    <row r="190" spans="1:8" x14ac:dyDescent="0.25">
      <c r="A190" s="426" t="s">
        <v>160</v>
      </c>
      <c r="B190" s="428"/>
      <c r="C190" s="50">
        <f>SUM(C189:C189)</f>
        <v>19.200000000000003</v>
      </c>
      <c r="E190" s="16">
        <v>1</v>
      </c>
      <c r="F190" s="16">
        <v>0.6</v>
      </c>
      <c r="G190" s="53">
        <v>0.6</v>
      </c>
      <c r="H190" s="50">
        <f>E190*F190*G190</f>
        <v>0.36</v>
      </c>
    </row>
    <row r="191" spans="1:8" x14ac:dyDescent="0.25">
      <c r="A191" s="426" t="s">
        <v>232</v>
      </c>
      <c r="B191" s="428"/>
      <c r="C191" s="50">
        <f>C190-H191</f>
        <v>17.520000000000003</v>
      </c>
      <c r="E191" s="426" t="s">
        <v>160</v>
      </c>
      <c r="F191" s="427"/>
      <c r="G191" s="428"/>
      <c r="H191" s="50">
        <f>SUM(H189:H189)</f>
        <v>1.6800000000000002</v>
      </c>
    </row>
    <row r="192" spans="1:8" x14ac:dyDescent="0.25">
      <c r="A192" s="58"/>
      <c r="B192" s="58"/>
      <c r="C192" s="54"/>
    </row>
    <row r="193" spans="1:8" x14ac:dyDescent="0.25">
      <c r="A193" s="368" t="s">
        <v>461</v>
      </c>
      <c r="B193" s="368"/>
      <c r="C193" s="368"/>
      <c r="E193" s="368" t="s">
        <v>462</v>
      </c>
      <c r="F193" s="368"/>
      <c r="G193" s="368"/>
      <c r="H193" s="368"/>
    </row>
    <row r="194" spans="1:8" x14ac:dyDescent="0.25">
      <c r="A194" s="16" t="s">
        <v>24</v>
      </c>
      <c r="B194" s="16" t="s">
        <v>167</v>
      </c>
      <c r="C194" s="16" t="s">
        <v>231</v>
      </c>
      <c r="E194" s="16" t="s">
        <v>237</v>
      </c>
      <c r="F194" s="16" t="s">
        <v>165</v>
      </c>
      <c r="G194" s="16" t="s">
        <v>167</v>
      </c>
      <c r="H194" s="16" t="s">
        <v>231</v>
      </c>
    </row>
    <row r="195" spans="1:8" x14ac:dyDescent="0.25">
      <c r="A195" s="16">
        <v>9.6</v>
      </c>
      <c r="B195" s="16">
        <v>3</v>
      </c>
      <c r="C195" s="50">
        <f>A195*B195</f>
        <v>28.799999999999997</v>
      </c>
      <c r="E195" s="16">
        <v>2</v>
      </c>
      <c r="F195" s="16">
        <v>1</v>
      </c>
      <c r="G195" s="53">
        <v>2.1</v>
      </c>
      <c r="H195" s="50">
        <f>E195*F195*G195</f>
        <v>4.2</v>
      </c>
    </row>
    <row r="196" spans="1:8" x14ac:dyDescent="0.25">
      <c r="A196" s="426" t="s">
        <v>160</v>
      </c>
      <c r="B196" s="428"/>
      <c r="C196" s="50">
        <f>SUM(C195:C195)</f>
        <v>28.799999999999997</v>
      </c>
      <c r="E196" s="426" t="s">
        <v>160</v>
      </c>
      <c r="F196" s="427"/>
      <c r="G196" s="428"/>
      <c r="H196" s="50">
        <f>SUM(H195:H195)</f>
        <v>4.2</v>
      </c>
    </row>
    <row r="197" spans="1:8" x14ac:dyDescent="0.25">
      <c r="A197" s="426" t="s">
        <v>232</v>
      </c>
      <c r="B197" s="428"/>
      <c r="C197" s="50">
        <f>C196-H196</f>
        <v>24.599999999999998</v>
      </c>
    </row>
    <row r="198" spans="1:8" x14ac:dyDescent="0.25">
      <c r="A198" s="58"/>
      <c r="B198" s="58"/>
      <c r="C198" s="54"/>
    </row>
    <row r="199" spans="1:8" x14ac:dyDescent="0.25">
      <c r="A199" s="368" t="s">
        <v>464</v>
      </c>
      <c r="B199" s="368"/>
      <c r="C199" s="368"/>
      <c r="E199" s="368" t="s">
        <v>465</v>
      </c>
      <c r="F199" s="368"/>
      <c r="G199" s="368"/>
      <c r="H199" s="368"/>
    </row>
    <row r="200" spans="1:8" x14ac:dyDescent="0.25">
      <c r="A200" s="16" t="s">
        <v>24</v>
      </c>
      <c r="B200" s="16" t="s">
        <v>167</v>
      </c>
      <c r="C200" s="16" t="s">
        <v>231</v>
      </c>
      <c r="E200" s="16" t="s">
        <v>237</v>
      </c>
      <c r="F200" s="16" t="s">
        <v>165</v>
      </c>
      <c r="G200" s="16" t="s">
        <v>167</v>
      </c>
      <c r="H200" s="16" t="s">
        <v>231</v>
      </c>
    </row>
    <row r="201" spans="1:8" x14ac:dyDescent="0.25">
      <c r="A201" s="16">
        <v>15.8</v>
      </c>
      <c r="B201" s="16">
        <v>3</v>
      </c>
      <c r="C201" s="50">
        <f>A201*B201</f>
        <v>47.400000000000006</v>
      </c>
      <c r="E201" s="16">
        <v>3</v>
      </c>
      <c r="F201" s="16">
        <v>1.2</v>
      </c>
      <c r="G201" s="53">
        <v>2.1</v>
      </c>
      <c r="H201" s="50">
        <f>E201*F201*G201</f>
        <v>7.56</v>
      </c>
    </row>
    <row r="202" spans="1:8" x14ac:dyDescent="0.25">
      <c r="A202" s="426" t="s">
        <v>160</v>
      </c>
      <c r="B202" s="428"/>
      <c r="C202" s="50">
        <f>SUM(C201:C201)</f>
        <v>47.400000000000006</v>
      </c>
      <c r="E202" s="16">
        <v>2</v>
      </c>
      <c r="F202" s="16">
        <v>1</v>
      </c>
      <c r="G202" s="53">
        <v>2.1</v>
      </c>
      <c r="H202" s="50">
        <f>E202*F202*G202</f>
        <v>4.2</v>
      </c>
    </row>
    <row r="203" spans="1:8" x14ac:dyDescent="0.25">
      <c r="A203" s="426" t="s">
        <v>232</v>
      </c>
      <c r="B203" s="428"/>
      <c r="C203" s="50">
        <f>C202-H203</f>
        <v>35.640000000000008</v>
      </c>
      <c r="E203" s="426" t="s">
        <v>160</v>
      </c>
      <c r="F203" s="427"/>
      <c r="G203" s="428"/>
      <c r="H203" s="50">
        <f>SUM(H201:H202)</f>
        <v>11.76</v>
      </c>
    </row>
    <row r="204" spans="1:8" x14ac:dyDescent="0.25">
      <c r="A204" s="58"/>
      <c r="B204" s="58"/>
      <c r="C204" s="54"/>
    </row>
    <row r="205" spans="1:8" x14ac:dyDescent="0.25">
      <c r="A205" s="368" t="s">
        <v>466</v>
      </c>
      <c r="B205" s="368"/>
      <c r="C205" s="368"/>
      <c r="E205" s="368" t="s">
        <v>468</v>
      </c>
      <c r="F205" s="368"/>
      <c r="G205" s="368"/>
      <c r="H205" s="368"/>
    </row>
    <row r="206" spans="1:8" x14ac:dyDescent="0.25">
      <c r="A206" s="16" t="s">
        <v>24</v>
      </c>
      <c r="B206" s="16" t="s">
        <v>167</v>
      </c>
      <c r="C206" s="16" t="s">
        <v>231</v>
      </c>
      <c r="E206" s="16" t="s">
        <v>237</v>
      </c>
      <c r="F206" s="16" t="s">
        <v>165</v>
      </c>
      <c r="G206" s="16" t="s">
        <v>167</v>
      </c>
      <c r="H206" s="16" t="s">
        <v>231</v>
      </c>
    </row>
    <row r="207" spans="1:8" x14ac:dyDescent="0.25">
      <c r="A207" s="16">
        <v>6.24</v>
      </c>
      <c r="B207" s="16">
        <v>3</v>
      </c>
      <c r="C207" s="50">
        <f>A207*B207</f>
        <v>18.72</v>
      </c>
      <c r="E207" s="16">
        <v>1</v>
      </c>
      <c r="F207" s="16">
        <v>0.7</v>
      </c>
      <c r="G207" s="53">
        <v>2.1</v>
      </c>
      <c r="H207" s="50">
        <f>E207*F207*G207</f>
        <v>1.47</v>
      </c>
    </row>
    <row r="208" spans="1:8" x14ac:dyDescent="0.25">
      <c r="A208" s="426" t="s">
        <v>160</v>
      </c>
      <c r="B208" s="428"/>
      <c r="C208" s="50">
        <f>SUM(C207:C207)</f>
        <v>18.72</v>
      </c>
      <c r="E208" s="426" t="s">
        <v>160</v>
      </c>
      <c r="F208" s="427"/>
      <c r="G208" s="428"/>
      <c r="H208" s="50">
        <f>SUM(H207:H207)</f>
        <v>1.47</v>
      </c>
    </row>
    <row r="209" spans="1:8" x14ac:dyDescent="0.25">
      <c r="A209" s="426" t="s">
        <v>232</v>
      </c>
      <c r="B209" s="428"/>
      <c r="C209" s="50">
        <f>C208-H208</f>
        <v>17.25</v>
      </c>
    </row>
    <row r="210" spans="1:8" x14ac:dyDescent="0.25">
      <c r="A210" s="58"/>
      <c r="B210" s="58"/>
      <c r="C210" s="54"/>
    </row>
    <row r="211" spans="1:8" x14ac:dyDescent="0.25">
      <c r="A211" s="368" t="s">
        <v>461</v>
      </c>
      <c r="B211" s="368"/>
      <c r="C211" s="368"/>
      <c r="E211" s="368" t="s">
        <v>462</v>
      </c>
      <c r="F211" s="368"/>
      <c r="G211" s="368"/>
      <c r="H211" s="368"/>
    </row>
    <row r="212" spans="1:8" x14ac:dyDescent="0.25">
      <c r="A212" s="16" t="s">
        <v>24</v>
      </c>
      <c r="B212" s="16" t="s">
        <v>167</v>
      </c>
      <c r="C212" s="16" t="s">
        <v>231</v>
      </c>
      <c r="E212" s="16" t="s">
        <v>237</v>
      </c>
      <c r="F212" s="16" t="s">
        <v>165</v>
      </c>
      <c r="G212" s="16" t="s">
        <v>167</v>
      </c>
      <c r="H212" s="16" t="s">
        <v>231</v>
      </c>
    </row>
    <row r="213" spans="1:8" x14ac:dyDescent="0.25">
      <c r="A213" s="16">
        <v>9.6</v>
      </c>
      <c r="B213" s="16">
        <v>3</v>
      </c>
      <c r="C213" s="50">
        <f>A213*B213</f>
        <v>28.799999999999997</v>
      </c>
      <c r="E213" s="16">
        <v>2</v>
      </c>
      <c r="F213" s="16">
        <v>1</v>
      </c>
      <c r="G213" s="53">
        <v>2.1</v>
      </c>
      <c r="H213" s="50">
        <f>E213*F213*G213</f>
        <v>4.2</v>
      </c>
    </row>
    <row r="214" spans="1:8" x14ac:dyDescent="0.25">
      <c r="A214" s="426" t="s">
        <v>160</v>
      </c>
      <c r="B214" s="428"/>
      <c r="C214" s="50">
        <f>SUM(C213:C213)</f>
        <v>28.799999999999997</v>
      </c>
      <c r="E214" s="426" t="s">
        <v>160</v>
      </c>
      <c r="F214" s="427"/>
      <c r="G214" s="428"/>
      <c r="H214" s="50">
        <f>SUM(H213:H213)</f>
        <v>4.2</v>
      </c>
    </row>
    <row r="215" spans="1:8" x14ac:dyDescent="0.25">
      <c r="A215" s="426" t="s">
        <v>232</v>
      </c>
      <c r="B215" s="428"/>
      <c r="C215" s="50">
        <f>C214-H214</f>
        <v>24.599999999999998</v>
      </c>
    </row>
    <row r="216" spans="1:8" x14ac:dyDescent="0.25">
      <c r="A216" s="58"/>
      <c r="B216" s="58"/>
      <c r="C216" s="54"/>
    </row>
    <row r="217" spans="1:8" x14ac:dyDescent="0.25">
      <c r="A217" s="368" t="s">
        <v>469</v>
      </c>
      <c r="B217" s="368"/>
      <c r="C217" s="368"/>
      <c r="E217" s="368" t="s">
        <v>470</v>
      </c>
      <c r="F217" s="368"/>
      <c r="G217" s="368"/>
      <c r="H217" s="368"/>
    </row>
    <row r="218" spans="1:8" x14ac:dyDescent="0.25">
      <c r="A218" s="16" t="s">
        <v>24</v>
      </c>
      <c r="B218" s="16" t="s">
        <v>167</v>
      </c>
      <c r="C218" s="16" t="s">
        <v>231</v>
      </c>
      <c r="E218" s="16" t="s">
        <v>237</v>
      </c>
      <c r="F218" s="16" t="s">
        <v>165</v>
      </c>
      <c r="G218" s="16" t="s">
        <v>167</v>
      </c>
      <c r="H218" s="16" t="s">
        <v>231</v>
      </c>
    </row>
    <row r="219" spans="1:8" x14ac:dyDescent="0.25">
      <c r="A219" s="16">
        <v>19.739999999999998</v>
      </c>
      <c r="B219" s="16">
        <v>3</v>
      </c>
      <c r="C219" s="50">
        <f>A219*B219</f>
        <v>59.22</v>
      </c>
      <c r="E219" s="16">
        <v>1</v>
      </c>
      <c r="F219" s="16">
        <v>0.8</v>
      </c>
      <c r="G219" s="16">
        <v>2.1</v>
      </c>
      <c r="H219" s="50">
        <f>E219*F219*G219</f>
        <v>1.6800000000000002</v>
      </c>
    </row>
    <row r="220" spans="1:8" x14ac:dyDescent="0.25">
      <c r="A220" s="426" t="s">
        <v>160</v>
      </c>
      <c r="B220" s="428"/>
      <c r="C220" s="50">
        <f>SUM(C219:C219)</f>
        <v>59.22</v>
      </c>
      <c r="E220" s="16">
        <v>1</v>
      </c>
      <c r="F220" s="16">
        <v>2</v>
      </c>
      <c r="G220" s="16">
        <v>1</v>
      </c>
      <c r="H220" s="50">
        <f>E220*F220*G220</f>
        <v>2</v>
      </c>
    </row>
    <row r="221" spans="1:8" x14ac:dyDescent="0.25">
      <c r="A221" s="426" t="s">
        <v>232</v>
      </c>
      <c r="B221" s="428"/>
      <c r="C221" s="50">
        <f>C220-H222</f>
        <v>54.07</v>
      </c>
      <c r="E221" s="16">
        <v>1</v>
      </c>
      <c r="F221" s="16">
        <v>0.7</v>
      </c>
      <c r="G221" s="16">
        <v>2.1</v>
      </c>
      <c r="H221" s="50">
        <f>E221*F221*G221</f>
        <v>1.47</v>
      </c>
    </row>
    <row r="222" spans="1:8" x14ac:dyDescent="0.25">
      <c r="A222" s="119"/>
      <c r="B222" s="119"/>
      <c r="C222" s="54"/>
      <c r="E222" s="501" t="s">
        <v>160</v>
      </c>
      <c r="F222" s="501"/>
      <c r="G222" s="501"/>
      <c r="H222" s="50">
        <f>SUM(H219:H221)</f>
        <v>5.15</v>
      </c>
    </row>
    <row r="223" spans="1:8" x14ac:dyDescent="0.25">
      <c r="A223" s="58"/>
      <c r="B223" s="58"/>
      <c r="C223" s="54"/>
    </row>
    <row r="224" spans="1:8" x14ac:dyDescent="0.25">
      <c r="A224" s="368" t="s">
        <v>471</v>
      </c>
      <c r="B224" s="368"/>
      <c r="C224" s="368"/>
      <c r="E224" s="368" t="s">
        <v>472</v>
      </c>
      <c r="F224" s="368"/>
      <c r="G224" s="368"/>
      <c r="H224" s="368"/>
    </row>
    <row r="225" spans="1:16" x14ac:dyDescent="0.25">
      <c r="A225" s="16" t="s">
        <v>24</v>
      </c>
      <c r="B225" s="16" t="s">
        <v>167</v>
      </c>
      <c r="C225" s="16" t="s">
        <v>231</v>
      </c>
      <c r="E225" s="16" t="s">
        <v>237</v>
      </c>
      <c r="F225" s="16" t="s">
        <v>165</v>
      </c>
      <c r="G225" s="16" t="s">
        <v>167</v>
      </c>
      <c r="H225" s="16" t="s">
        <v>231</v>
      </c>
    </row>
    <row r="226" spans="1:16" x14ac:dyDescent="0.25">
      <c r="A226" s="16">
        <v>7.02</v>
      </c>
      <c r="B226" s="16">
        <v>3</v>
      </c>
      <c r="C226" s="50">
        <f>A226*B226</f>
        <v>21.06</v>
      </c>
      <c r="E226" s="16">
        <v>1</v>
      </c>
      <c r="F226" s="16">
        <v>0.6</v>
      </c>
      <c r="G226" s="53">
        <v>0.6</v>
      </c>
      <c r="H226" s="50">
        <f>E226*F226*G226</f>
        <v>0.36</v>
      </c>
    </row>
    <row r="227" spans="1:16" x14ac:dyDescent="0.25">
      <c r="A227" s="426" t="s">
        <v>160</v>
      </c>
      <c r="B227" s="428"/>
      <c r="C227" s="50">
        <f>SUM(C226:C226)</f>
        <v>21.06</v>
      </c>
      <c r="E227" s="16">
        <v>1</v>
      </c>
      <c r="F227" s="16">
        <v>0.7</v>
      </c>
      <c r="G227" s="53">
        <v>2.1</v>
      </c>
      <c r="H227" s="50">
        <f>E227*F227*G227</f>
        <v>1.47</v>
      </c>
    </row>
    <row r="228" spans="1:16" x14ac:dyDescent="0.25">
      <c r="A228" s="426" t="s">
        <v>232</v>
      </c>
      <c r="B228" s="428"/>
      <c r="C228" s="50">
        <f>C227-H228</f>
        <v>19.229999999999997</v>
      </c>
      <c r="E228" s="426" t="s">
        <v>160</v>
      </c>
      <c r="F228" s="427"/>
      <c r="G228" s="428"/>
      <c r="H228" s="50">
        <f>SUM(H226:H227)</f>
        <v>1.83</v>
      </c>
    </row>
    <row r="229" spans="1:16" x14ac:dyDescent="0.25">
      <c r="A229" s="58"/>
      <c r="B229" s="58"/>
      <c r="C229" s="54"/>
    </row>
    <row r="230" spans="1:16" x14ac:dyDescent="0.25">
      <c r="A230" s="368" t="s">
        <v>473</v>
      </c>
      <c r="B230" s="368"/>
      <c r="C230" s="368"/>
      <c r="E230" s="368" t="s">
        <v>474</v>
      </c>
      <c r="F230" s="368"/>
      <c r="G230" s="368"/>
      <c r="H230" s="368"/>
    </row>
    <row r="231" spans="1:16" x14ac:dyDescent="0.25">
      <c r="A231" s="16" t="s">
        <v>24</v>
      </c>
      <c r="B231" s="16" t="s">
        <v>167</v>
      </c>
      <c r="C231" s="16" t="s">
        <v>231</v>
      </c>
      <c r="E231" s="16" t="s">
        <v>237</v>
      </c>
      <c r="F231" s="16" t="s">
        <v>165</v>
      </c>
      <c r="G231" s="16" t="s">
        <v>167</v>
      </c>
      <c r="H231" s="16" t="s">
        <v>231</v>
      </c>
    </row>
    <row r="232" spans="1:16" x14ac:dyDescent="0.25">
      <c r="A232" s="16">
        <v>16.850000000000001</v>
      </c>
      <c r="B232" s="16">
        <v>3</v>
      </c>
      <c r="C232" s="50">
        <f>A232*B232</f>
        <v>50.550000000000004</v>
      </c>
      <c r="E232" s="16">
        <v>1</v>
      </c>
      <c r="F232" s="16">
        <v>0.8</v>
      </c>
      <c r="G232" s="16">
        <v>2.1</v>
      </c>
      <c r="H232" s="50">
        <f>E232*F232*G232</f>
        <v>1.6800000000000002</v>
      </c>
    </row>
    <row r="233" spans="1:16" x14ac:dyDescent="0.25">
      <c r="A233" s="426" t="s">
        <v>160</v>
      </c>
      <c r="B233" s="428"/>
      <c r="C233" s="50">
        <f>SUM(C232:C232)</f>
        <v>50.550000000000004</v>
      </c>
      <c r="E233" s="16">
        <v>1</v>
      </c>
      <c r="F233" s="16">
        <v>2</v>
      </c>
      <c r="G233" s="16">
        <v>1</v>
      </c>
      <c r="H233" s="50">
        <f>E233*F233*G233</f>
        <v>2</v>
      </c>
    </row>
    <row r="234" spans="1:16" x14ac:dyDescent="0.25">
      <c r="A234" s="426" t="s">
        <v>232</v>
      </c>
      <c r="B234" s="428"/>
      <c r="C234" s="50">
        <f>C233-H235</f>
        <v>45.400000000000006</v>
      </c>
      <c r="E234" s="16">
        <v>1</v>
      </c>
      <c r="F234" s="16">
        <v>0.7</v>
      </c>
      <c r="G234" s="16">
        <v>2.1</v>
      </c>
      <c r="H234" s="50">
        <f>E234*F234*G234</f>
        <v>1.47</v>
      </c>
    </row>
    <row r="235" spans="1:16" x14ac:dyDescent="0.25">
      <c r="A235" s="119"/>
      <c r="B235" s="119"/>
      <c r="C235" s="54"/>
      <c r="E235" s="501" t="s">
        <v>160</v>
      </c>
      <c r="F235" s="501"/>
      <c r="G235" s="501"/>
      <c r="H235" s="50">
        <f>SUM(H232:H234)</f>
        <v>5.15</v>
      </c>
    </row>
    <row r="236" spans="1:16" x14ac:dyDescent="0.25">
      <c r="A236" s="58"/>
      <c r="B236" s="58"/>
      <c r="C236" s="54"/>
    </row>
    <row r="237" spans="1:16" x14ac:dyDescent="0.25">
      <c r="A237" s="368" t="s">
        <v>475</v>
      </c>
      <c r="B237" s="368"/>
      <c r="C237" s="368"/>
      <c r="E237" s="368" t="s">
        <v>476</v>
      </c>
      <c r="F237" s="368"/>
      <c r="G237" s="368"/>
      <c r="H237" s="368"/>
    </row>
    <row r="238" spans="1:16" x14ac:dyDescent="0.25">
      <c r="A238" s="16" t="s">
        <v>24</v>
      </c>
      <c r="B238" s="16" t="s">
        <v>167</v>
      </c>
      <c r="C238" s="16" t="s">
        <v>231</v>
      </c>
      <c r="E238" s="16" t="s">
        <v>237</v>
      </c>
      <c r="F238" s="16" t="s">
        <v>165</v>
      </c>
      <c r="G238" s="16" t="s">
        <v>167</v>
      </c>
      <c r="H238" s="16" t="s">
        <v>231</v>
      </c>
    </row>
    <row r="239" spans="1:16" x14ac:dyDescent="0.25">
      <c r="A239" s="16">
        <v>7.02</v>
      </c>
      <c r="B239" s="16">
        <v>3</v>
      </c>
      <c r="C239" s="50">
        <f>A239*B239</f>
        <v>21.06</v>
      </c>
      <c r="E239" s="16">
        <v>1</v>
      </c>
      <c r="F239" s="16">
        <v>0.6</v>
      </c>
      <c r="G239" s="53">
        <v>0.6</v>
      </c>
      <c r="H239" s="50">
        <f>E239*F239*G239</f>
        <v>0.36</v>
      </c>
    </row>
    <row r="240" spans="1:16" x14ac:dyDescent="0.25">
      <c r="A240" s="426" t="s">
        <v>160</v>
      </c>
      <c r="B240" s="428"/>
      <c r="C240" s="50">
        <f>SUM(C239:C239)</f>
        <v>21.06</v>
      </c>
      <c r="E240" s="16">
        <v>1</v>
      </c>
      <c r="F240" s="16">
        <v>0.7</v>
      </c>
      <c r="G240" s="53">
        <v>2.1</v>
      </c>
      <c r="H240" s="50">
        <f>E240*F240*G240</f>
        <v>1.47</v>
      </c>
      <c r="P240" t="s">
        <v>958</v>
      </c>
    </row>
    <row r="241" spans="1:8" x14ac:dyDescent="0.25">
      <c r="A241" s="426" t="s">
        <v>232</v>
      </c>
      <c r="B241" s="428"/>
      <c r="C241" s="50">
        <f>C240-H241</f>
        <v>19.229999999999997</v>
      </c>
      <c r="E241" s="426" t="s">
        <v>160</v>
      </c>
      <c r="F241" s="427"/>
      <c r="G241" s="428"/>
      <c r="H241" s="50">
        <f>SUM(H239:H240)</f>
        <v>1.83</v>
      </c>
    </row>
    <row r="242" spans="1:8" x14ac:dyDescent="0.25">
      <c r="A242" s="119"/>
      <c r="B242" s="119"/>
      <c r="C242" s="54"/>
      <c r="E242" s="119"/>
      <c r="F242" s="119"/>
      <c r="G242" s="119"/>
      <c r="H242" s="54"/>
    </row>
    <row r="243" spans="1:8" x14ac:dyDescent="0.25">
      <c r="A243" s="368" t="s">
        <v>477</v>
      </c>
      <c r="B243" s="368"/>
      <c r="C243" s="368"/>
      <c r="E243" s="368" t="s">
        <v>478</v>
      </c>
      <c r="F243" s="368"/>
      <c r="G243" s="368"/>
      <c r="H243" s="368"/>
    </row>
    <row r="244" spans="1:8" x14ac:dyDescent="0.25">
      <c r="A244" s="16" t="s">
        <v>24</v>
      </c>
      <c r="B244" s="16" t="s">
        <v>167</v>
      </c>
      <c r="C244" s="16" t="s">
        <v>231</v>
      </c>
      <c r="E244" s="16" t="s">
        <v>237</v>
      </c>
      <c r="F244" s="16" t="s">
        <v>165</v>
      </c>
      <c r="G244" s="16" t="s">
        <v>167</v>
      </c>
      <c r="H244" s="16" t="s">
        <v>231</v>
      </c>
    </row>
    <row r="245" spans="1:8" x14ac:dyDescent="0.25">
      <c r="A245" s="16">
        <v>19.5</v>
      </c>
      <c r="B245" s="16">
        <v>3</v>
      </c>
      <c r="C245" s="50">
        <f>A245*B245</f>
        <v>58.5</v>
      </c>
      <c r="E245" s="16">
        <v>1</v>
      </c>
      <c r="F245" s="16">
        <v>1.2</v>
      </c>
      <c r="G245" s="16">
        <v>2.1</v>
      </c>
      <c r="H245" s="50">
        <f>E245*F245*G245</f>
        <v>2.52</v>
      </c>
    </row>
    <row r="246" spans="1:8" x14ac:dyDescent="0.25">
      <c r="A246" s="426" t="s">
        <v>160</v>
      </c>
      <c r="B246" s="428"/>
      <c r="C246" s="50">
        <f>SUM(C245:C245)</f>
        <v>58.5</v>
      </c>
      <c r="E246" s="16">
        <v>1</v>
      </c>
      <c r="F246" s="16">
        <v>2</v>
      </c>
      <c r="G246" s="16">
        <v>1</v>
      </c>
      <c r="H246" s="50">
        <f t="shared" ref="H246:H247" si="6">E246*F246*G246</f>
        <v>2</v>
      </c>
    </row>
    <row r="247" spans="1:8" x14ac:dyDescent="0.25">
      <c r="A247" s="426" t="s">
        <v>232</v>
      </c>
      <c r="B247" s="428"/>
      <c r="C247" s="50">
        <f>C246-H248</f>
        <v>51.88</v>
      </c>
      <c r="E247" s="16">
        <v>1</v>
      </c>
      <c r="F247" s="16">
        <v>1</v>
      </c>
      <c r="G247" s="16">
        <v>2.1</v>
      </c>
      <c r="H247" s="50">
        <f t="shared" si="6"/>
        <v>2.1</v>
      </c>
    </row>
    <row r="248" spans="1:8" x14ac:dyDescent="0.25">
      <c r="A248" s="119"/>
      <c r="B248" s="119"/>
      <c r="C248" s="54"/>
      <c r="E248" s="501" t="s">
        <v>160</v>
      </c>
      <c r="F248" s="501"/>
      <c r="G248" s="501"/>
      <c r="H248" s="50">
        <f>SUM(H245:H247)</f>
        <v>6.6199999999999992</v>
      </c>
    </row>
    <row r="249" spans="1:8" x14ac:dyDescent="0.25">
      <c r="A249" s="119"/>
      <c r="B249" s="119"/>
      <c r="C249" s="54"/>
      <c r="E249" s="119"/>
      <c r="F249" s="119"/>
      <c r="G249" s="119"/>
      <c r="H249" s="54"/>
    </row>
    <row r="250" spans="1:8" x14ac:dyDescent="0.25">
      <c r="A250" s="368" t="s">
        <v>479</v>
      </c>
      <c r="B250" s="368"/>
      <c r="C250" s="368"/>
      <c r="E250" s="368" t="s">
        <v>480</v>
      </c>
      <c r="F250" s="368"/>
      <c r="G250" s="368"/>
      <c r="H250" s="368"/>
    </row>
    <row r="251" spans="1:8" x14ac:dyDescent="0.25">
      <c r="A251" s="16" t="s">
        <v>24</v>
      </c>
      <c r="B251" s="16" t="s">
        <v>167</v>
      </c>
      <c r="C251" s="16" t="s">
        <v>231</v>
      </c>
      <c r="E251" s="16" t="s">
        <v>237</v>
      </c>
      <c r="F251" s="16" t="s">
        <v>165</v>
      </c>
      <c r="G251" s="16" t="s">
        <v>167</v>
      </c>
      <c r="H251" s="16" t="s">
        <v>231</v>
      </c>
    </row>
    <row r="252" spans="1:8" x14ac:dyDescent="0.25">
      <c r="A252" s="16">
        <v>19.600000000000001</v>
      </c>
      <c r="B252" s="16">
        <v>3</v>
      </c>
      <c r="C252" s="50">
        <f>A252*B252</f>
        <v>58.800000000000004</v>
      </c>
      <c r="E252" s="16">
        <v>1</v>
      </c>
      <c r="F252" s="16">
        <v>1.2</v>
      </c>
      <c r="G252" s="53">
        <v>2.1</v>
      </c>
      <c r="H252" s="50">
        <f t="shared" ref="H252:H253" si="7">E252*F252*G252</f>
        <v>2.52</v>
      </c>
    </row>
    <row r="253" spans="1:8" x14ac:dyDescent="0.25">
      <c r="A253" s="426" t="s">
        <v>160</v>
      </c>
      <c r="B253" s="428"/>
      <c r="C253" s="50">
        <f>SUM(C252:C252)</f>
        <v>58.800000000000004</v>
      </c>
      <c r="E253" s="16">
        <v>1</v>
      </c>
      <c r="F253" s="16">
        <v>1</v>
      </c>
      <c r="G253" s="53">
        <v>2.1</v>
      </c>
      <c r="H253" s="50">
        <f t="shared" si="7"/>
        <v>2.1</v>
      </c>
    </row>
    <row r="254" spans="1:8" x14ac:dyDescent="0.25">
      <c r="A254" s="426"/>
      <c r="B254" s="428"/>
      <c r="C254" s="50">
        <f>C253-H255</f>
        <v>52.180000000000007</v>
      </c>
      <c r="E254" s="16">
        <v>1</v>
      </c>
      <c r="F254" s="16">
        <v>2</v>
      </c>
      <c r="G254" s="53">
        <v>1</v>
      </c>
      <c r="H254" s="50">
        <f>E254*F254*G254</f>
        <v>2</v>
      </c>
    </row>
    <row r="255" spans="1:8" x14ac:dyDescent="0.25">
      <c r="A255" s="119"/>
      <c r="B255" s="119"/>
      <c r="C255" s="54"/>
      <c r="E255" s="426" t="s">
        <v>160</v>
      </c>
      <c r="F255" s="427"/>
      <c r="G255" s="428"/>
      <c r="H255" s="50">
        <f>SUM(H252:H254)</f>
        <v>6.62</v>
      </c>
    </row>
    <row r="256" spans="1:8" x14ac:dyDescent="0.25">
      <c r="A256" s="119"/>
      <c r="B256" s="119"/>
      <c r="C256" s="54"/>
      <c r="E256" s="119"/>
      <c r="F256" s="119"/>
      <c r="G256" s="119"/>
      <c r="H256" s="54"/>
    </row>
    <row r="257" spans="1:8" x14ac:dyDescent="0.25">
      <c r="A257" s="368" t="s">
        <v>490</v>
      </c>
      <c r="B257" s="368"/>
      <c r="C257" s="368"/>
      <c r="E257" s="368" t="s">
        <v>489</v>
      </c>
      <c r="F257" s="368"/>
      <c r="G257" s="368"/>
      <c r="H257" s="368"/>
    </row>
    <row r="258" spans="1:8" x14ac:dyDescent="0.25">
      <c r="A258" s="16" t="s">
        <v>24</v>
      </c>
      <c r="B258" s="16" t="s">
        <v>167</v>
      </c>
      <c r="C258" s="16" t="s">
        <v>231</v>
      </c>
      <c r="E258" s="16" t="s">
        <v>237</v>
      </c>
      <c r="F258" s="16" t="s">
        <v>165</v>
      </c>
      <c r="G258" s="16" t="s">
        <v>167</v>
      </c>
      <c r="H258" s="16" t="s">
        <v>231</v>
      </c>
    </row>
    <row r="259" spans="1:8" x14ac:dyDescent="0.25">
      <c r="A259" s="16">
        <v>19.95</v>
      </c>
      <c r="B259" s="16">
        <v>3</v>
      </c>
      <c r="C259" s="50">
        <f>A259*B259</f>
        <v>59.849999999999994</v>
      </c>
      <c r="E259" s="16">
        <v>1</v>
      </c>
      <c r="F259" s="16">
        <v>2</v>
      </c>
      <c r="G259" s="53">
        <v>1</v>
      </c>
      <c r="H259" s="50">
        <f>E259*F259*G259</f>
        <v>2</v>
      </c>
    </row>
    <row r="260" spans="1:8" x14ac:dyDescent="0.25">
      <c r="A260" s="426" t="s">
        <v>160</v>
      </c>
      <c r="B260" s="428"/>
      <c r="C260" s="50">
        <f>SUM(C259:C259)</f>
        <v>59.849999999999994</v>
      </c>
      <c r="E260" s="16">
        <v>1</v>
      </c>
      <c r="F260" s="16">
        <v>0.8</v>
      </c>
      <c r="G260" s="16">
        <v>2.1</v>
      </c>
      <c r="H260" s="50">
        <f t="shared" ref="H260:H261" si="8">E260*F260*G260</f>
        <v>1.6800000000000002</v>
      </c>
    </row>
    <row r="261" spans="1:8" x14ac:dyDescent="0.25">
      <c r="A261" s="426" t="s">
        <v>232</v>
      </c>
      <c r="B261" s="428"/>
      <c r="C261" s="50">
        <f>C260-H262</f>
        <v>54.699999999999996</v>
      </c>
      <c r="E261" s="16">
        <v>1</v>
      </c>
      <c r="F261" s="16">
        <v>0.7</v>
      </c>
      <c r="G261" s="16">
        <v>2.1</v>
      </c>
      <c r="H261" s="50">
        <f t="shared" si="8"/>
        <v>1.47</v>
      </c>
    </row>
    <row r="262" spans="1:8" x14ac:dyDescent="0.25">
      <c r="A262" s="119"/>
      <c r="B262" s="119"/>
      <c r="C262" s="54"/>
      <c r="E262" s="426" t="s">
        <v>160</v>
      </c>
      <c r="F262" s="427"/>
      <c r="G262" s="428"/>
      <c r="H262" s="50">
        <f>SUM(H259:H261)</f>
        <v>5.15</v>
      </c>
    </row>
    <row r="263" spans="1:8" x14ac:dyDescent="0.25">
      <c r="E263" s="119"/>
      <c r="F263" s="119"/>
      <c r="G263" s="119"/>
      <c r="H263" s="54"/>
    </row>
    <row r="264" spans="1:8" x14ac:dyDescent="0.25">
      <c r="A264" s="368" t="s">
        <v>491</v>
      </c>
      <c r="B264" s="368"/>
      <c r="C264" s="368"/>
      <c r="E264" s="368" t="s">
        <v>487</v>
      </c>
      <c r="F264" s="368"/>
      <c r="G264" s="368"/>
      <c r="H264" s="368"/>
    </row>
    <row r="265" spans="1:8" x14ac:dyDescent="0.25">
      <c r="A265" s="16" t="s">
        <v>24</v>
      </c>
      <c r="B265" s="16" t="s">
        <v>167</v>
      </c>
      <c r="C265" s="16" t="s">
        <v>231</v>
      </c>
      <c r="E265" s="16" t="s">
        <v>237</v>
      </c>
      <c r="F265" s="16" t="s">
        <v>165</v>
      </c>
      <c r="G265" s="16" t="s">
        <v>167</v>
      </c>
      <c r="H265" s="16" t="s">
        <v>231</v>
      </c>
    </row>
    <row r="266" spans="1:8" x14ac:dyDescent="0.25">
      <c r="A266" s="16">
        <v>5.87</v>
      </c>
      <c r="B266" s="16">
        <v>3</v>
      </c>
      <c r="C266" s="50">
        <f>A266*B266</f>
        <v>17.61</v>
      </c>
      <c r="E266" s="16">
        <v>1</v>
      </c>
      <c r="F266" s="16">
        <v>0.6</v>
      </c>
      <c r="G266" s="16">
        <v>0.6</v>
      </c>
      <c r="H266" s="50">
        <f>E266*F266*G266</f>
        <v>0.36</v>
      </c>
    </row>
    <row r="267" spans="1:8" x14ac:dyDescent="0.25">
      <c r="A267" s="426" t="s">
        <v>160</v>
      </c>
      <c r="B267" s="428"/>
      <c r="C267" s="50">
        <f>SUM(C266:C266)</f>
        <v>17.61</v>
      </c>
      <c r="E267" s="16">
        <v>1</v>
      </c>
      <c r="F267" s="16">
        <v>0.7</v>
      </c>
      <c r="G267" s="16">
        <v>2.1</v>
      </c>
      <c r="H267" s="50">
        <f t="shared" ref="H267" si="9">E267*F267*G267</f>
        <v>1.47</v>
      </c>
    </row>
    <row r="268" spans="1:8" x14ac:dyDescent="0.25">
      <c r="A268" s="426" t="s">
        <v>232</v>
      </c>
      <c r="B268" s="428"/>
      <c r="C268" s="50">
        <f>C267-H268</f>
        <v>15.78</v>
      </c>
      <c r="E268" s="501" t="s">
        <v>160</v>
      </c>
      <c r="F268" s="501"/>
      <c r="G268" s="501"/>
      <c r="H268" s="50">
        <f>SUM(H266:H267)</f>
        <v>1.83</v>
      </c>
    </row>
    <row r="269" spans="1:8" x14ac:dyDescent="0.25">
      <c r="A269" s="119"/>
      <c r="B269" s="119"/>
      <c r="C269" s="54"/>
      <c r="E269" s="119"/>
      <c r="F269" s="119"/>
      <c r="G269" s="119"/>
      <c r="H269" s="54"/>
    </row>
    <row r="270" spans="1:8" x14ac:dyDescent="0.25">
      <c r="A270" s="500" t="s">
        <v>493</v>
      </c>
      <c r="B270" s="500"/>
      <c r="C270" s="500"/>
      <c r="D270" s="500"/>
      <c r="E270" s="500"/>
      <c r="F270" s="500"/>
      <c r="G270" s="500"/>
      <c r="H270" s="500"/>
    </row>
    <row r="271" spans="1:8" x14ac:dyDescent="0.25">
      <c r="E271" s="119"/>
      <c r="F271" s="119"/>
      <c r="G271" s="119"/>
      <c r="H271" s="54"/>
    </row>
    <row r="272" spans="1:8" x14ac:dyDescent="0.25">
      <c r="A272" s="368" t="s">
        <v>488</v>
      </c>
      <c r="B272" s="368"/>
      <c r="C272" s="368"/>
      <c r="E272" s="119"/>
      <c r="F272" s="119"/>
      <c r="G272" s="119"/>
      <c r="H272" s="54"/>
    </row>
    <row r="273" spans="1:8" x14ac:dyDescent="0.25">
      <c r="A273" s="16" t="s">
        <v>24</v>
      </c>
      <c r="B273" s="16" t="s">
        <v>167</v>
      </c>
      <c r="C273" s="16" t="s">
        <v>231</v>
      </c>
      <c r="E273" s="119"/>
      <c r="F273" s="119"/>
      <c r="G273" s="119"/>
      <c r="H273" s="54"/>
    </row>
    <row r="274" spans="1:8" x14ac:dyDescent="0.25">
      <c r="A274" s="16">
        <v>15.85</v>
      </c>
      <c r="B274" s="16">
        <v>1.5</v>
      </c>
      <c r="C274" s="50">
        <f>A274*B274</f>
        <v>23.774999999999999</v>
      </c>
      <c r="E274" s="119"/>
      <c r="F274" s="119"/>
      <c r="G274" s="119"/>
      <c r="H274" s="54"/>
    </row>
    <row r="275" spans="1:8" x14ac:dyDescent="0.25">
      <c r="A275" s="16">
        <v>67.34</v>
      </c>
      <c r="B275" s="16">
        <v>1.5</v>
      </c>
      <c r="C275" s="50">
        <f>A275*B275</f>
        <v>101.01</v>
      </c>
      <c r="E275" s="119"/>
      <c r="F275" s="119"/>
      <c r="G275" s="119"/>
      <c r="H275" s="54"/>
    </row>
    <row r="276" spans="1:8" x14ac:dyDescent="0.25">
      <c r="A276" s="16">
        <v>11.17</v>
      </c>
      <c r="B276" s="16">
        <v>1.5</v>
      </c>
      <c r="C276" s="50">
        <f t="shared" ref="C276:C284" si="10">A276*B276</f>
        <v>16.754999999999999</v>
      </c>
      <c r="E276" s="119"/>
      <c r="F276" s="119"/>
      <c r="G276" s="119"/>
      <c r="H276" s="54"/>
    </row>
    <row r="277" spans="1:8" x14ac:dyDescent="0.25">
      <c r="A277" s="16">
        <v>17.25</v>
      </c>
      <c r="B277" s="16">
        <v>1.5</v>
      </c>
      <c r="C277" s="50">
        <f t="shared" si="10"/>
        <v>25.875</v>
      </c>
      <c r="E277" s="119"/>
      <c r="F277" s="119"/>
      <c r="G277" s="119"/>
      <c r="H277" s="54"/>
    </row>
    <row r="278" spans="1:8" x14ac:dyDescent="0.25">
      <c r="A278" s="16">
        <v>7.36</v>
      </c>
      <c r="B278" s="16">
        <v>1.5</v>
      </c>
      <c r="C278" s="50">
        <f t="shared" si="10"/>
        <v>11.040000000000001</v>
      </c>
      <c r="E278" s="119"/>
      <c r="F278" s="119"/>
      <c r="G278" s="119"/>
      <c r="H278" s="54"/>
    </row>
    <row r="279" spans="1:8" x14ac:dyDescent="0.25">
      <c r="A279" s="16">
        <v>22.17</v>
      </c>
      <c r="B279" s="16">
        <v>1.5</v>
      </c>
      <c r="C279" s="50">
        <f t="shared" si="10"/>
        <v>33.255000000000003</v>
      </c>
      <c r="E279" s="119"/>
      <c r="F279" s="119"/>
      <c r="G279" s="119"/>
      <c r="H279" s="54"/>
    </row>
    <row r="280" spans="1:8" x14ac:dyDescent="0.25">
      <c r="A280" s="16">
        <v>2.4</v>
      </c>
      <c r="B280" s="16">
        <v>1.5</v>
      </c>
      <c r="C280" s="50">
        <f t="shared" si="10"/>
        <v>3.5999999999999996</v>
      </c>
      <c r="E280" s="119"/>
      <c r="F280" s="119"/>
      <c r="G280" s="119"/>
      <c r="H280" s="54"/>
    </row>
    <row r="281" spans="1:8" x14ac:dyDescent="0.25">
      <c r="A281" s="16">
        <v>8.82</v>
      </c>
      <c r="B281" s="16">
        <v>1.5</v>
      </c>
      <c r="C281" s="50">
        <f t="shared" si="10"/>
        <v>13.23</v>
      </c>
      <c r="E281" s="119"/>
      <c r="F281" s="119"/>
      <c r="G281" s="119"/>
      <c r="H281" s="54"/>
    </row>
    <row r="282" spans="1:8" x14ac:dyDescent="0.25">
      <c r="A282" s="16">
        <v>5.45</v>
      </c>
      <c r="B282" s="16">
        <v>1.5</v>
      </c>
      <c r="C282" s="50">
        <f t="shared" si="10"/>
        <v>8.1750000000000007</v>
      </c>
      <c r="E282" s="119"/>
      <c r="F282" s="119"/>
      <c r="G282" s="119"/>
      <c r="H282" s="54"/>
    </row>
    <row r="283" spans="1:8" x14ac:dyDescent="0.25">
      <c r="A283" s="16">
        <v>4.17</v>
      </c>
      <c r="B283" s="16">
        <v>1.5</v>
      </c>
      <c r="C283" s="50">
        <f t="shared" si="10"/>
        <v>6.2549999999999999</v>
      </c>
      <c r="E283" s="119"/>
      <c r="F283" s="119"/>
      <c r="G283" s="119"/>
      <c r="H283" s="54"/>
    </row>
    <row r="284" spans="1:8" x14ac:dyDescent="0.25">
      <c r="A284" s="16">
        <v>3.95</v>
      </c>
      <c r="B284" s="16">
        <v>1.5</v>
      </c>
      <c r="C284" s="50">
        <f t="shared" si="10"/>
        <v>5.9250000000000007</v>
      </c>
      <c r="E284" s="119"/>
      <c r="F284" s="119"/>
      <c r="G284" s="119"/>
      <c r="H284" s="54"/>
    </row>
    <row r="285" spans="1:8" x14ac:dyDescent="0.25">
      <c r="A285" s="501" t="s">
        <v>160</v>
      </c>
      <c r="B285" s="501"/>
      <c r="C285" s="50">
        <f>SUM(C274:C284)</f>
        <v>248.89499999999998</v>
      </c>
      <c r="E285" s="119"/>
      <c r="F285" s="119"/>
      <c r="G285" s="119"/>
      <c r="H285" s="54"/>
    </row>
    <row r="286" spans="1:8" x14ac:dyDescent="0.25">
      <c r="A286" s="501" t="s">
        <v>232</v>
      </c>
      <c r="B286" s="501"/>
      <c r="C286" s="50">
        <f>C285</f>
        <v>248.89499999999998</v>
      </c>
      <c r="E286" s="119"/>
      <c r="F286" s="119"/>
      <c r="G286" s="119"/>
      <c r="H286" s="54"/>
    </row>
  </sheetData>
  <mergeCells count="167">
    <mergeCell ref="A69:B69"/>
    <mergeCell ref="A70:B70"/>
    <mergeCell ref="A72:C72"/>
    <mergeCell ref="E72:H72"/>
    <mergeCell ref="A75:B75"/>
    <mergeCell ref="E75:G75"/>
    <mergeCell ref="A6:H7"/>
    <mergeCell ref="A1:H1"/>
    <mergeCell ref="B2:H2"/>
    <mergeCell ref="B3:H3"/>
    <mergeCell ref="B4:H4"/>
    <mergeCell ref="B5:H5"/>
    <mergeCell ref="B10:C10"/>
    <mergeCell ref="B51:C51"/>
    <mergeCell ref="B29:C29"/>
    <mergeCell ref="A64:H64"/>
    <mergeCell ref="A66:C66"/>
    <mergeCell ref="B57:C57"/>
    <mergeCell ref="A83:B83"/>
    <mergeCell ref="A84:C84"/>
    <mergeCell ref="E84:H84"/>
    <mergeCell ref="A87:B87"/>
    <mergeCell ref="E87:G87"/>
    <mergeCell ref="A76:B76"/>
    <mergeCell ref="A78:C78"/>
    <mergeCell ref="E78:H78"/>
    <mergeCell ref="E81:G81"/>
    <mergeCell ref="A82:B82"/>
    <mergeCell ref="A94:B94"/>
    <mergeCell ref="A96:C96"/>
    <mergeCell ref="E96:H96"/>
    <mergeCell ref="A99:B99"/>
    <mergeCell ref="E99:G99"/>
    <mergeCell ref="A88:B88"/>
    <mergeCell ref="A90:C90"/>
    <mergeCell ref="E90:H90"/>
    <mergeCell ref="A93:B93"/>
    <mergeCell ref="E93:G93"/>
    <mergeCell ref="A106:B106"/>
    <mergeCell ref="A107:C107"/>
    <mergeCell ref="E107:H107"/>
    <mergeCell ref="A110:B110"/>
    <mergeCell ref="A111:B111"/>
    <mergeCell ref="E111:G111"/>
    <mergeCell ref="A100:B100"/>
    <mergeCell ref="A102:C102"/>
    <mergeCell ref="E102:H102"/>
    <mergeCell ref="A105:B105"/>
    <mergeCell ref="E105:G105"/>
    <mergeCell ref="A119:C119"/>
    <mergeCell ref="E119:H119"/>
    <mergeCell ref="A122:B122"/>
    <mergeCell ref="E122:G122"/>
    <mergeCell ref="A123:B123"/>
    <mergeCell ref="A113:C113"/>
    <mergeCell ref="E113:H113"/>
    <mergeCell ref="A116:B116"/>
    <mergeCell ref="E116:G116"/>
    <mergeCell ref="A117:B117"/>
    <mergeCell ref="A130:C130"/>
    <mergeCell ref="E130:H130"/>
    <mergeCell ref="A133:B133"/>
    <mergeCell ref="A134:B134"/>
    <mergeCell ref="E134:G134"/>
    <mergeCell ref="A125:C125"/>
    <mergeCell ref="E125:H125"/>
    <mergeCell ref="A128:B128"/>
    <mergeCell ref="E128:G128"/>
    <mergeCell ref="A129:B129"/>
    <mergeCell ref="A142:C142"/>
    <mergeCell ref="A152:B152"/>
    <mergeCell ref="A153:B153"/>
    <mergeCell ref="A157:C157"/>
    <mergeCell ref="A161:B161"/>
    <mergeCell ref="A136:C136"/>
    <mergeCell ref="E136:H136"/>
    <mergeCell ref="A139:B139"/>
    <mergeCell ref="E139:G139"/>
    <mergeCell ref="A140:B140"/>
    <mergeCell ref="E157:H157"/>
    <mergeCell ref="E161:G161"/>
    <mergeCell ref="A170:C170"/>
    <mergeCell ref="E170:H170"/>
    <mergeCell ref="A174:B174"/>
    <mergeCell ref="A175:B175"/>
    <mergeCell ref="E178:G178"/>
    <mergeCell ref="A162:B162"/>
    <mergeCell ref="A164:C164"/>
    <mergeCell ref="E164:H164"/>
    <mergeCell ref="A167:B167"/>
    <mergeCell ref="A168:B168"/>
    <mergeCell ref="E168:G168"/>
    <mergeCell ref="A187:C187"/>
    <mergeCell ref="E187:H187"/>
    <mergeCell ref="A190:B190"/>
    <mergeCell ref="A191:B191"/>
    <mergeCell ref="E191:G191"/>
    <mergeCell ref="A180:C180"/>
    <mergeCell ref="E180:H180"/>
    <mergeCell ref="A183:B183"/>
    <mergeCell ref="A184:B184"/>
    <mergeCell ref="E185:G185"/>
    <mergeCell ref="A199:C199"/>
    <mergeCell ref="E199:H199"/>
    <mergeCell ref="A202:B202"/>
    <mergeCell ref="A203:B203"/>
    <mergeCell ref="E203:G203"/>
    <mergeCell ref="A193:C193"/>
    <mergeCell ref="E193:H193"/>
    <mergeCell ref="A196:B196"/>
    <mergeCell ref="E196:G196"/>
    <mergeCell ref="A197:B197"/>
    <mergeCell ref="A211:C211"/>
    <mergeCell ref="E211:H211"/>
    <mergeCell ref="A214:B214"/>
    <mergeCell ref="E214:G214"/>
    <mergeCell ref="A215:B215"/>
    <mergeCell ref="A205:C205"/>
    <mergeCell ref="E205:H205"/>
    <mergeCell ref="A208:B208"/>
    <mergeCell ref="E208:G208"/>
    <mergeCell ref="A209:B209"/>
    <mergeCell ref="A224:C224"/>
    <mergeCell ref="E224:H224"/>
    <mergeCell ref="A227:B227"/>
    <mergeCell ref="A228:B228"/>
    <mergeCell ref="E228:G228"/>
    <mergeCell ref="A217:C217"/>
    <mergeCell ref="E217:H217"/>
    <mergeCell ref="A220:B220"/>
    <mergeCell ref="A221:B221"/>
    <mergeCell ref="E222:G222"/>
    <mergeCell ref="E248:G248"/>
    <mergeCell ref="A237:C237"/>
    <mergeCell ref="E237:H237"/>
    <mergeCell ref="A240:B240"/>
    <mergeCell ref="A241:B241"/>
    <mergeCell ref="E241:G241"/>
    <mergeCell ref="A230:C230"/>
    <mergeCell ref="E230:H230"/>
    <mergeCell ref="A233:B233"/>
    <mergeCell ref="A234:B234"/>
    <mergeCell ref="E235:G235"/>
    <mergeCell ref="A270:H270"/>
    <mergeCell ref="A272:C272"/>
    <mergeCell ref="A285:B285"/>
    <mergeCell ref="A286:B286"/>
    <mergeCell ref="A155:H155"/>
    <mergeCell ref="A264:C264"/>
    <mergeCell ref="E264:H264"/>
    <mergeCell ref="A267:B267"/>
    <mergeCell ref="A268:B268"/>
    <mergeCell ref="E268:G268"/>
    <mergeCell ref="A257:C257"/>
    <mergeCell ref="E257:H257"/>
    <mergeCell ref="A260:B260"/>
    <mergeCell ref="A261:B261"/>
    <mergeCell ref="E262:G262"/>
    <mergeCell ref="A250:C250"/>
    <mergeCell ref="E250:H250"/>
    <mergeCell ref="A253:B253"/>
    <mergeCell ref="A254:B254"/>
    <mergeCell ref="E255:G255"/>
    <mergeCell ref="A243:C243"/>
    <mergeCell ref="E243:H243"/>
    <mergeCell ref="A246:B246"/>
    <mergeCell ref="A247:B247"/>
  </mergeCells>
  <printOptions horizontalCentered="1"/>
  <pageMargins left="0.51181102362204722" right="0.51181102362204722" top="0.78740157480314965" bottom="0.78740157480314965" header="0.11811023622047245" footer="0.31496062992125984"/>
  <pageSetup paperSize="9" fitToHeight="0" orientation="landscape" r:id="rId1"/>
  <rowBreaks count="12" manualBreakCount="12">
    <brk id="28" max="7" man="1"/>
    <brk id="50" max="7" man="1"/>
    <brk id="71" max="7" man="1"/>
    <brk id="94" max="7" man="1"/>
    <brk id="117" max="7" man="1"/>
    <brk id="140" max="7" man="1"/>
    <brk id="163" max="7" man="1"/>
    <brk id="186" max="7" man="1"/>
    <brk id="209" max="7" man="1"/>
    <brk id="229" max="7" man="1"/>
    <brk id="249" max="7" man="1"/>
    <brk id="269"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2">
    <tabColor theme="3" tint="-0.249977111117893"/>
    <pageSetUpPr fitToPage="1"/>
  </sheetPr>
  <dimension ref="A1:Q380"/>
  <sheetViews>
    <sheetView tabSelected="1" view="pageBreakPreview" topLeftCell="A259" zoomScale="106" zoomScaleNormal="98" zoomScaleSheetLayoutView="106" workbookViewId="0">
      <selection activeCell="L40" sqref="L40"/>
    </sheetView>
  </sheetViews>
  <sheetFormatPr defaultRowHeight="15" x14ac:dyDescent="0.25"/>
  <cols>
    <col min="2" max="2" width="45.85546875" bestFit="1" customWidth="1"/>
    <col min="3" max="3" width="11.7109375" customWidth="1"/>
    <col min="4" max="4" width="12.42578125" customWidth="1"/>
    <col min="7" max="7" width="19.42578125" bestFit="1" customWidth="1"/>
    <col min="8" max="8" width="11.28515625" customWidth="1"/>
    <col min="9" max="9" width="9.140625" customWidth="1"/>
    <col min="11" max="11" width="9.42578125" customWidth="1"/>
    <col min="12" max="12" width="13.7109375" customWidth="1"/>
    <col min="13" max="13" width="12.140625" customWidth="1"/>
  </cols>
  <sheetData>
    <row r="1" spans="1:14" ht="61.5" customHeight="1" x14ac:dyDescent="0.25">
      <c r="A1" s="394" t="s">
        <v>533</v>
      </c>
      <c r="B1" s="394"/>
      <c r="C1" s="394"/>
      <c r="D1" s="394"/>
      <c r="E1" s="394"/>
      <c r="F1" s="458"/>
      <c r="G1" s="458"/>
      <c r="H1" s="458"/>
      <c r="I1" s="458"/>
      <c r="J1" s="458"/>
      <c r="K1" s="458"/>
      <c r="L1" s="458"/>
      <c r="M1" s="458"/>
      <c r="N1" s="458"/>
    </row>
    <row r="2" spans="1:14" x14ac:dyDescent="0.25">
      <c r="A2" s="28" t="s">
        <v>12</v>
      </c>
      <c r="B2" s="375" t="str">
        <f>'PLANILHA ORÇAMENTARIA'!B2:E2</f>
        <v>UNIDADE BÁSICA DE SAÚDE</v>
      </c>
      <c r="C2" s="375"/>
      <c r="D2" s="375"/>
      <c r="E2" s="375"/>
      <c r="F2" s="375"/>
      <c r="G2" s="375"/>
      <c r="H2" s="375"/>
      <c r="I2" s="375"/>
      <c r="J2" s="375"/>
      <c r="K2" s="375"/>
      <c r="L2" s="375"/>
      <c r="M2" s="375"/>
      <c r="N2" s="375"/>
    </row>
    <row r="3" spans="1:14" x14ac:dyDescent="0.25">
      <c r="A3" s="28" t="s">
        <v>13</v>
      </c>
      <c r="B3" s="375" t="str">
        <f>'PLANILHA ORÇAMENTARIA'!B3:E3</f>
        <v>SANTO ANTONIO DO LESTE - MT</v>
      </c>
      <c r="C3" s="375"/>
      <c r="D3" s="375"/>
      <c r="E3" s="375"/>
      <c r="F3" s="375"/>
      <c r="G3" s="375"/>
      <c r="H3" s="375"/>
      <c r="I3" s="375"/>
      <c r="J3" s="375"/>
      <c r="K3" s="375"/>
      <c r="L3" s="375"/>
      <c r="M3" s="375"/>
      <c r="N3" s="375"/>
    </row>
    <row r="4" spans="1:14" x14ac:dyDescent="0.25">
      <c r="A4" s="28" t="s">
        <v>14</v>
      </c>
      <c r="B4" s="375" t="str">
        <f>'PLANILHA ORÇAMENTARIA'!B4:E4</f>
        <v>PREFEITURA MUNICIPAL DE SANTO ANTONIO DO LESTE - MT</v>
      </c>
      <c r="C4" s="375"/>
      <c r="D4" s="375"/>
      <c r="E4" s="375"/>
      <c r="F4" s="375"/>
      <c r="G4" s="375"/>
      <c r="H4" s="375"/>
      <c r="I4" s="375"/>
      <c r="J4" s="375"/>
      <c r="K4" s="375"/>
      <c r="L4" s="375"/>
      <c r="M4" s="375"/>
      <c r="N4" s="375"/>
    </row>
    <row r="5" spans="1:14" x14ac:dyDescent="0.25">
      <c r="A5" s="28" t="s">
        <v>15</v>
      </c>
      <c r="B5" s="303">
        <f>'PLANILHA ORÇAMENTARIA'!B5:E5</f>
        <v>44880</v>
      </c>
      <c r="C5" s="303"/>
      <c r="D5" s="303"/>
      <c r="E5" s="303"/>
      <c r="F5" s="303"/>
      <c r="G5" s="303"/>
      <c r="H5" s="303"/>
      <c r="I5" s="303"/>
      <c r="J5" s="303"/>
      <c r="K5" s="303"/>
      <c r="L5" s="303"/>
      <c r="M5" s="303"/>
      <c r="N5" s="303"/>
    </row>
    <row r="6" spans="1:14" ht="15" customHeight="1" x14ac:dyDescent="0.25">
      <c r="A6" s="399" t="s">
        <v>354</v>
      </c>
      <c r="B6" s="399"/>
      <c r="C6" s="399"/>
      <c r="D6" s="399"/>
      <c r="E6" s="399"/>
      <c r="F6" s="399"/>
      <c r="G6" s="399"/>
      <c r="H6" s="399"/>
      <c r="I6" s="399"/>
      <c r="J6" s="399"/>
      <c r="K6" s="399"/>
      <c r="L6" s="399"/>
      <c r="M6" s="399"/>
      <c r="N6" s="399"/>
    </row>
    <row r="7" spans="1:14" ht="15" customHeight="1" x14ac:dyDescent="0.25">
      <c r="A7" s="430"/>
      <c r="B7" s="430"/>
      <c r="C7" s="430"/>
      <c r="D7" s="430"/>
      <c r="E7" s="430"/>
      <c r="F7" s="399"/>
      <c r="G7" s="399"/>
      <c r="H7" s="399"/>
      <c r="I7" s="399"/>
      <c r="J7" s="399"/>
      <c r="K7" s="399"/>
      <c r="L7" s="399"/>
      <c r="M7" s="399"/>
      <c r="N7" s="399"/>
    </row>
    <row r="8" spans="1:14" x14ac:dyDescent="0.25">
      <c r="F8" s="368" t="s">
        <v>236</v>
      </c>
      <c r="G8" s="368"/>
      <c r="H8" s="368"/>
      <c r="I8" s="368"/>
      <c r="J8" s="368"/>
      <c r="K8" s="368"/>
      <c r="L8" s="368"/>
      <c r="M8" s="368"/>
    </row>
    <row r="10" spans="1:14" x14ac:dyDescent="0.25">
      <c r="B10" s="445" t="s">
        <v>236</v>
      </c>
      <c r="C10" s="445"/>
      <c r="F10" s="396" t="s">
        <v>454</v>
      </c>
      <c r="G10" s="397"/>
      <c r="H10" s="398"/>
      <c r="J10" s="368" t="s">
        <v>455</v>
      </c>
      <c r="K10" s="368"/>
      <c r="L10" s="368"/>
      <c r="M10" s="368"/>
    </row>
    <row r="11" spans="1:14" x14ac:dyDescent="0.25">
      <c r="B11" s="49" t="s">
        <v>230</v>
      </c>
      <c r="C11" s="49" t="s">
        <v>231</v>
      </c>
      <c r="F11" s="16" t="s">
        <v>24</v>
      </c>
      <c r="G11" s="16" t="s">
        <v>167</v>
      </c>
      <c r="H11" s="16" t="s">
        <v>231</v>
      </c>
      <c r="I11" s="44"/>
      <c r="J11" s="16" t="s">
        <v>237</v>
      </c>
      <c r="K11" s="16" t="s">
        <v>165</v>
      </c>
      <c r="L11" s="16" t="s">
        <v>167</v>
      </c>
      <c r="M11" s="16" t="s">
        <v>231</v>
      </c>
    </row>
    <row r="12" spans="1:14" x14ac:dyDescent="0.25">
      <c r="B12" s="28" t="str">
        <f>F10</f>
        <v>JARDIM DE INVERNO</v>
      </c>
      <c r="C12" s="50">
        <f>H15</f>
        <v>22.688500000000001</v>
      </c>
      <c r="F12" s="16">
        <v>15.85</v>
      </c>
      <c r="G12" s="16">
        <v>2.85</v>
      </c>
      <c r="H12" s="50">
        <f>F12*G12</f>
        <v>45.172499999999999</v>
      </c>
      <c r="I12" s="44"/>
      <c r="J12" s="16">
        <v>6</v>
      </c>
      <c r="K12" s="16">
        <v>2</v>
      </c>
      <c r="L12" s="16">
        <v>1.2</v>
      </c>
      <c r="M12" s="50">
        <f>J12*K12*L12</f>
        <v>14.399999999999999</v>
      </c>
    </row>
    <row r="13" spans="1:14" x14ac:dyDescent="0.25">
      <c r="B13" s="28" t="str">
        <f>F17</f>
        <v>NECROTÉRIO</v>
      </c>
      <c r="C13" s="50">
        <f>H21</f>
        <v>47.917500000000004</v>
      </c>
      <c r="F13" s="114">
        <v>17.25</v>
      </c>
      <c r="G13" s="16">
        <v>2.85</v>
      </c>
      <c r="H13" s="50">
        <f>F13*G13</f>
        <v>49.162500000000001</v>
      </c>
      <c r="I13" s="44"/>
      <c r="J13" s="16">
        <v>2</v>
      </c>
      <c r="K13" s="16">
        <v>1.88</v>
      </c>
      <c r="L13" s="16">
        <v>2.15</v>
      </c>
      <c r="M13" s="50">
        <f>J13*K13*L13</f>
        <v>8.0839999999999996</v>
      </c>
    </row>
    <row r="14" spans="1:14" x14ac:dyDescent="0.25">
      <c r="B14" s="28" t="str">
        <f>F23</f>
        <v>CIRCULAÇÃO</v>
      </c>
      <c r="C14" s="50">
        <f>H28</f>
        <v>27.276499999999999</v>
      </c>
      <c r="F14" s="426" t="s">
        <v>160</v>
      </c>
      <c r="G14" s="428"/>
      <c r="H14" s="50">
        <f>SUM(H12:H12)</f>
        <v>45.172499999999999</v>
      </c>
      <c r="I14" s="44"/>
      <c r="J14" s="501" t="s">
        <v>160</v>
      </c>
      <c r="K14" s="501"/>
      <c r="L14" s="501"/>
      <c r="M14" s="50">
        <f>SUM(M12:M13)</f>
        <v>22.483999999999998</v>
      </c>
    </row>
    <row r="15" spans="1:14" x14ac:dyDescent="0.25">
      <c r="B15" s="28" t="str">
        <f>F30</f>
        <v>SALA DE ULTRASSOM</v>
      </c>
      <c r="C15" s="50">
        <f>H34</f>
        <v>21.440999999999999</v>
      </c>
      <c r="F15" s="426" t="s">
        <v>232</v>
      </c>
      <c r="G15" s="428"/>
      <c r="H15" s="50">
        <f>H14-M14</f>
        <v>22.688500000000001</v>
      </c>
      <c r="I15" s="44"/>
      <c r="J15" s="119"/>
      <c r="K15" s="119"/>
      <c r="L15" s="119"/>
      <c r="M15" s="54"/>
    </row>
    <row r="16" spans="1:14" x14ac:dyDescent="0.25">
      <c r="B16" s="28" t="str">
        <f>F36</f>
        <v>W.C. ULTRASSOM</v>
      </c>
      <c r="C16" s="50">
        <f>H40</f>
        <v>10.860000000000001</v>
      </c>
      <c r="J16" s="44"/>
      <c r="K16" s="44"/>
      <c r="L16" s="44"/>
      <c r="M16" s="44"/>
    </row>
    <row r="17" spans="2:17" x14ac:dyDescent="0.25">
      <c r="B17" s="28" t="str">
        <f>F42</f>
        <v>W.C.</v>
      </c>
      <c r="C17" s="50">
        <f>H46</f>
        <v>25.68</v>
      </c>
      <c r="F17" s="396" t="s">
        <v>456</v>
      </c>
      <c r="G17" s="397"/>
      <c r="H17" s="398"/>
      <c r="I17" s="44"/>
      <c r="J17" s="396" t="s">
        <v>457</v>
      </c>
      <c r="K17" s="397"/>
      <c r="L17" s="397"/>
      <c r="M17" s="398"/>
    </row>
    <row r="18" spans="2:17" x14ac:dyDescent="0.25">
      <c r="B18" s="28" t="str">
        <f>F48</f>
        <v>ANTESALA</v>
      </c>
      <c r="C18" s="50">
        <f>H53</f>
        <v>20.960999999999999</v>
      </c>
      <c r="F18" s="16" t="s">
        <v>24</v>
      </c>
      <c r="G18" s="16" t="s">
        <v>167</v>
      </c>
      <c r="H18" s="16" t="s">
        <v>231</v>
      </c>
      <c r="I18" s="44"/>
      <c r="J18" s="16" t="s">
        <v>237</v>
      </c>
      <c r="K18" s="16" t="s">
        <v>165</v>
      </c>
      <c r="L18" s="16" t="s">
        <v>167</v>
      </c>
      <c r="M18" s="16" t="s">
        <v>231</v>
      </c>
    </row>
    <row r="19" spans="2:17" x14ac:dyDescent="0.25">
      <c r="B19" s="28" t="str">
        <f>F56</f>
        <v>W.C. ANTESALA</v>
      </c>
      <c r="C19" s="50">
        <f>H60</f>
        <v>16.314000000000004</v>
      </c>
      <c r="F19" s="16">
        <v>18.95</v>
      </c>
      <c r="G19" s="16">
        <v>2.85</v>
      </c>
      <c r="H19" s="50">
        <f>F19*G19</f>
        <v>54.0075</v>
      </c>
      <c r="I19" s="44"/>
      <c r="J19" s="16">
        <v>1</v>
      </c>
      <c r="K19" s="16">
        <v>1.2</v>
      </c>
      <c r="L19" s="53">
        <v>2.1</v>
      </c>
      <c r="M19" s="50">
        <f>J19*K19*L19</f>
        <v>2.52</v>
      </c>
    </row>
    <row r="20" spans="2:17" x14ac:dyDescent="0.25">
      <c r="B20" s="28" t="str">
        <f>F62</f>
        <v>W.C.</v>
      </c>
      <c r="C20" s="50">
        <f>H66</f>
        <v>18.419999999999998</v>
      </c>
      <c r="F20" s="426" t="s">
        <v>160</v>
      </c>
      <c r="G20" s="428"/>
      <c r="H20" s="50">
        <f>SUM(H19:H19)</f>
        <v>54.0075</v>
      </c>
      <c r="I20" s="44"/>
      <c r="J20" s="16">
        <v>1</v>
      </c>
      <c r="K20" s="16">
        <v>1.7</v>
      </c>
      <c r="L20" s="16">
        <v>2.1</v>
      </c>
      <c r="M20" s="50">
        <f>J20*K20*L20</f>
        <v>3.57</v>
      </c>
    </row>
    <row r="21" spans="2:17" x14ac:dyDescent="0.25">
      <c r="B21" s="28" t="str">
        <f>F68</f>
        <v>SALA DE DESCANSO DOS MÉDICOS</v>
      </c>
      <c r="C21" s="50">
        <f>H73</f>
        <v>30.320500000000003</v>
      </c>
      <c r="F21" s="426" t="s">
        <v>232</v>
      </c>
      <c r="G21" s="428"/>
      <c r="H21" s="50">
        <f>H20-M21</f>
        <v>47.917500000000004</v>
      </c>
      <c r="I21" s="44"/>
      <c r="J21" s="426" t="s">
        <v>160</v>
      </c>
      <c r="K21" s="427"/>
      <c r="L21" s="428"/>
      <c r="M21" s="50">
        <f>SUM(M19:M20)</f>
        <v>6.09</v>
      </c>
    </row>
    <row r="22" spans="2:17" x14ac:dyDescent="0.25">
      <c r="B22" s="28" t="str">
        <f>F75</f>
        <v>W.C. SALA DE DESCANSO DOS MÉDICOS</v>
      </c>
      <c r="C22" s="50">
        <f>H79</f>
        <v>17.966999999999999</v>
      </c>
      <c r="I22" s="44"/>
    </row>
    <row r="23" spans="2:17" x14ac:dyDescent="0.25">
      <c r="B23" s="28" t="str">
        <f>F81</f>
        <v>SALA DE DESCANSO DOS ENFERMEIROS</v>
      </c>
      <c r="C23" s="50">
        <f>H85</f>
        <v>30.774999999999999</v>
      </c>
      <c r="F23" s="368" t="s">
        <v>247</v>
      </c>
      <c r="G23" s="368"/>
      <c r="H23" s="368"/>
      <c r="J23" s="368" t="s">
        <v>458</v>
      </c>
      <c r="K23" s="368"/>
      <c r="L23" s="368"/>
      <c r="M23" s="368"/>
    </row>
    <row r="24" spans="2:17" x14ac:dyDescent="0.25">
      <c r="B24" s="28" t="str">
        <f>F87</f>
        <v>W.C. SALA DE DESCANSO DOS ENFERMEIROS</v>
      </c>
      <c r="C24" s="50">
        <f>H91</f>
        <v>31.094999999999999</v>
      </c>
      <c r="F24" s="16" t="s">
        <v>24</v>
      </c>
      <c r="G24" s="16" t="s">
        <v>167</v>
      </c>
      <c r="H24" s="16" t="s">
        <v>231</v>
      </c>
      <c r="J24" s="16" t="s">
        <v>237</v>
      </c>
      <c r="K24" s="16" t="s">
        <v>165</v>
      </c>
      <c r="L24" s="16" t="s">
        <v>167</v>
      </c>
      <c r="M24" s="16" t="s">
        <v>231</v>
      </c>
    </row>
    <row r="25" spans="2:17" x14ac:dyDescent="0.25">
      <c r="B25" s="28" t="str">
        <f>F93</f>
        <v>SALA DE ISOLAMENTO 01</v>
      </c>
      <c r="C25" s="50">
        <f>H97</f>
        <v>38.042500000000004</v>
      </c>
      <c r="F25" s="16">
        <v>2.25</v>
      </c>
      <c r="G25" s="16">
        <v>2.85</v>
      </c>
      <c r="H25" s="50">
        <f>F25*G25</f>
        <v>6.4125000000000005</v>
      </c>
      <c r="I25" s="44"/>
      <c r="J25" s="16">
        <v>2</v>
      </c>
      <c r="K25" s="16">
        <v>2.2000000000000002</v>
      </c>
      <c r="L25" s="53">
        <v>2.15</v>
      </c>
      <c r="M25" s="50">
        <f>J25*K25*L25</f>
        <v>9.4600000000000009</v>
      </c>
    </row>
    <row r="26" spans="2:17" x14ac:dyDescent="0.25">
      <c r="B26" s="28" t="str">
        <f>F99</f>
        <v>SALA DE ISOLAMENTO 02</v>
      </c>
      <c r="C26" s="50">
        <f>H103</f>
        <v>25.930000000000003</v>
      </c>
      <c r="F26" s="16">
        <v>12.89</v>
      </c>
      <c r="G26" s="16">
        <v>2.85</v>
      </c>
      <c r="H26" s="50">
        <f>F26*G26</f>
        <v>36.736499999999999</v>
      </c>
      <c r="I26" s="44"/>
      <c r="J26" s="426" t="s">
        <v>160</v>
      </c>
      <c r="K26" s="427"/>
      <c r="L26" s="428"/>
      <c r="M26" s="50">
        <f>SUM(M25:M25)</f>
        <v>9.4600000000000009</v>
      </c>
    </row>
    <row r="27" spans="2:17" x14ac:dyDescent="0.25">
      <c r="B27" s="28" t="str">
        <f>F105</f>
        <v>SALA DE SALA DO MOTORISTA</v>
      </c>
      <c r="C27" s="50">
        <f>H109</f>
        <v>54.857500000000002</v>
      </c>
      <c r="F27" s="426" t="s">
        <v>160</v>
      </c>
      <c r="G27" s="428"/>
      <c r="H27" s="50">
        <f>SUM(H26:H26)</f>
        <v>36.736499999999999</v>
      </c>
      <c r="I27" s="44"/>
    </row>
    <row r="28" spans="2:17" x14ac:dyDescent="0.25">
      <c r="B28" s="28" t="str">
        <f>F111</f>
        <v>SALA W.C. MOTORISTA</v>
      </c>
      <c r="C28" s="50">
        <f>H115</f>
        <v>51.707500000000003</v>
      </c>
      <c r="F28" s="426" t="s">
        <v>232</v>
      </c>
      <c r="G28" s="428"/>
      <c r="H28" s="50">
        <f>H27-M26</f>
        <v>27.276499999999999</v>
      </c>
      <c r="I28" s="44"/>
    </row>
    <row r="29" spans="2:17" x14ac:dyDescent="0.25">
      <c r="B29" s="28" t="str">
        <f>F118</f>
        <v>PAVIMENTO TÉCNICO</v>
      </c>
      <c r="C29" s="50">
        <f>H132</f>
        <v>215.70900000000003</v>
      </c>
      <c r="F29" s="58"/>
      <c r="G29" s="58"/>
      <c r="H29" s="54"/>
    </row>
    <row r="30" spans="2:17" x14ac:dyDescent="0.25">
      <c r="B30" s="28" t="str">
        <f>F134</f>
        <v>PLATIBANDA</v>
      </c>
      <c r="C30" s="50">
        <f>H144</f>
        <v>190.78400000000002</v>
      </c>
      <c r="F30" s="368" t="s">
        <v>459</v>
      </c>
      <c r="G30" s="368"/>
      <c r="H30" s="368"/>
      <c r="J30" s="368" t="s">
        <v>460</v>
      </c>
      <c r="K30" s="368"/>
      <c r="L30" s="368"/>
      <c r="M30" s="368"/>
      <c r="Q30" t="s">
        <v>1066</v>
      </c>
    </row>
    <row r="31" spans="2:17" x14ac:dyDescent="0.25">
      <c r="B31" s="51" t="s">
        <v>234</v>
      </c>
      <c r="C31" s="52">
        <f>SUM(C12:C30)</f>
        <v>898.74650000000008</v>
      </c>
      <c r="F31" s="16" t="s">
        <v>24</v>
      </c>
      <c r="G31" s="16" t="s">
        <v>167</v>
      </c>
      <c r="H31" s="16" t="s">
        <v>231</v>
      </c>
      <c r="J31" s="16" t="s">
        <v>237</v>
      </c>
      <c r="K31" s="16" t="s">
        <v>165</v>
      </c>
      <c r="L31" s="16" t="s">
        <v>167</v>
      </c>
      <c r="M31" s="16" t="s">
        <v>231</v>
      </c>
    </row>
    <row r="32" spans="2:17" x14ac:dyDescent="0.25">
      <c r="F32" s="16">
        <v>8.26</v>
      </c>
      <c r="G32" s="16">
        <v>2.85</v>
      </c>
      <c r="H32" s="50">
        <f>F32*G32</f>
        <v>23.541</v>
      </c>
      <c r="J32" s="16">
        <v>1</v>
      </c>
      <c r="K32" s="16">
        <v>1</v>
      </c>
      <c r="L32" s="53">
        <v>2.1</v>
      </c>
      <c r="M32" s="50">
        <f>J32*K32*L32</f>
        <v>2.1</v>
      </c>
    </row>
    <row r="33" spans="2:13" x14ac:dyDescent="0.25">
      <c r="B33" s="445" t="s">
        <v>483</v>
      </c>
      <c r="C33" s="445"/>
      <c r="D33" s="445"/>
      <c r="F33" s="426" t="s">
        <v>160</v>
      </c>
      <c r="G33" s="428"/>
      <c r="H33" s="50">
        <f>SUM(H32:H32)</f>
        <v>23.541</v>
      </c>
      <c r="J33" s="16">
        <v>1</v>
      </c>
      <c r="K33" s="16">
        <v>1.2</v>
      </c>
      <c r="L33" s="53">
        <v>1</v>
      </c>
      <c r="M33" s="50">
        <f>J33*K33*L33</f>
        <v>1.2</v>
      </c>
    </row>
    <row r="34" spans="2:13" x14ac:dyDescent="0.25">
      <c r="B34" s="49" t="s">
        <v>230</v>
      </c>
      <c r="C34" s="49" t="s">
        <v>481</v>
      </c>
      <c r="D34" s="49" t="s">
        <v>482</v>
      </c>
      <c r="F34" s="426" t="s">
        <v>232</v>
      </c>
      <c r="G34" s="428"/>
      <c r="H34" s="50">
        <f>H33-M34</f>
        <v>21.440999999999999</v>
      </c>
      <c r="J34" s="426" t="s">
        <v>160</v>
      </c>
      <c r="K34" s="427"/>
      <c r="L34" s="428"/>
      <c r="M34" s="50">
        <f>SUM(M32:M32)</f>
        <v>2.1</v>
      </c>
    </row>
    <row r="35" spans="2:13" x14ac:dyDescent="0.25">
      <c r="B35" s="28" t="str">
        <f>F148</f>
        <v>JARDIM DE INVERNO</v>
      </c>
      <c r="C35" s="50">
        <f>H153</f>
        <v>25.065999999999999</v>
      </c>
      <c r="D35" s="3">
        <f>H285</f>
        <v>11.344799999999999</v>
      </c>
      <c r="F35" s="58"/>
      <c r="G35" s="58"/>
      <c r="H35" s="54"/>
    </row>
    <row r="36" spans="2:13" x14ac:dyDescent="0.25">
      <c r="B36" s="28" t="str">
        <f>F155</f>
        <v>NECROTÉRIO</v>
      </c>
      <c r="C36" s="50">
        <f>H159</f>
        <v>50.759999999999991</v>
      </c>
      <c r="D36" s="3">
        <f>H291</f>
        <v>74.914500000000004</v>
      </c>
      <c r="F36" s="368" t="s">
        <v>463</v>
      </c>
      <c r="G36" s="368"/>
      <c r="H36" s="368"/>
      <c r="J36" s="368" t="s">
        <v>467</v>
      </c>
      <c r="K36" s="368"/>
      <c r="L36" s="368"/>
      <c r="M36" s="368"/>
    </row>
    <row r="37" spans="2:13" x14ac:dyDescent="0.25">
      <c r="B37" s="28" t="str">
        <f>F161</f>
        <v>CIRCULAÇÃO</v>
      </c>
      <c r="C37" s="50">
        <f>H166</f>
        <v>11.326000000000008</v>
      </c>
      <c r="D37" s="50">
        <f>H298</f>
        <v>12.740599999999997</v>
      </c>
      <c r="F37" s="16" t="s">
        <v>24</v>
      </c>
      <c r="G37" s="16" t="s">
        <v>167</v>
      </c>
      <c r="H37" s="16" t="s">
        <v>231</v>
      </c>
      <c r="J37" s="16" t="s">
        <v>237</v>
      </c>
      <c r="K37" s="16" t="s">
        <v>165</v>
      </c>
      <c r="L37" s="16" t="s">
        <v>167</v>
      </c>
      <c r="M37" s="16" t="s">
        <v>231</v>
      </c>
    </row>
    <row r="38" spans="2:13" x14ac:dyDescent="0.25">
      <c r="B38" s="28" t="str">
        <f>F171</f>
        <v>SALA DE ULTRASSOM</v>
      </c>
      <c r="C38" s="50">
        <f>H175</f>
        <v>34.739999999999995</v>
      </c>
      <c r="D38" s="50">
        <f>H304</f>
        <v>26.770799999999998</v>
      </c>
      <c r="F38" s="16">
        <v>4.4000000000000004</v>
      </c>
      <c r="G38" s="16">
        <v>2.85</v>
      </c>
      <c r="H38" s="50">
        <f>F38*G38</f>
        <v>12.540000000000001</v>
      </c>
      <c r="J38" s="16">
        <v>1</v>
      </c>
      <c r="K38" s="16">
        <v>0.8</v>
      </c>
      <c r="L38" s="53">
        <v>2.1</v>
      </c>
      <c r="M38" s="50">
        <f>J38*K38*L38</f>
        <v>1.6800000000000002</v>
      </c>
    </row>
    <row r="39" spans="2:13" x14ac:dyDescent="0.25">
      <c r="B39" s="28" t="str">
        <f>F178</f>
        <v>W.C. ULTRASSOM</v>
      </c>
      <c r="C39" s="50">
        <f>H182</f>
        <v>17.520000000000003</v>
      </c>
      <c r="D39" s="50">
        <f>H310</f>
        <v>6.2414999999999994</v>
      </c>
      <c r="F39" s="426" t="s">
        <v>160</v>
      </c>
      <c r="G39" s="428"/>
      <c r="H39" s="50">
        <f>SUM(H38:H38)</f>
        <v>12.540000000000001</v>
      </c>
      <c r="J39" s="16">
        <v>1</v>
      </c>
      <c r="K39" s="16">
        <v>0.6</v>
      </c>
      <c r="L39" s="53">
        <v>0.6</v>
      </c>
      <c r="M39" s="50">
        <f>J39*K39*L39</f>
        <v>0.36</v>
      </c>
    </row>
    <row r="40" spans="2:13" x14ac:dyDescent="0.25">
      <c r="B40" s="28" t="str">
        <f>F184</f>
        <v>W.C.</v>
      </c>
      <c r="C40" s="50">
        <f>H188</f>
        <v>24.599999999999998</v>
      </c>
      <c r="D40" s="16" t="s">
        <v>143</v>
      </c>
      <c r="F40" s="426" t="s">
        <v>232</v>
      </c>
      <c r="G40" s="428"/>
      <c r="H40" s="50">
        <f>H39-M40</f>
        <v>10.860000000000001</v>
      </c>
      <c r="J40" s="426" t="s">
        <v>160</v>
      </c>
      <c r="K40" s="427"/>
      <c r="L40" s="428"/>
      <c r="M40" s="50">
        <f>SUM(M38:M38)</f>
        <v>1.6800000000000002</v>
      </c>
    </row>
    <row r="41" spans="2:13" x14ac:dyDescent="0.25">
      <c r="B41" s="28" t="str">
        <f>F190</f>
        <v>ANTESALA</v>
      </c>
      <c r="C41" s="50">
        <f>H194</f>
        <v>35.640000000000008</v>
      </c>
      <c r="D41" s="16" t="s">
        <v>143</v>
      </c>
      <c r="F41" s="58"/>
      <c r="G41" s="58"/>
      <c r="H41" s="54"/>
    </row>
    <row r="42" spans="2:13" x14ac:dyDescent="0.25">
      <c r="B42" s="28" t="str">
        <f>F196</f>
        <v>W.C. ANTESALA</v>
      </c>
      <c r="C42" s="50">
        <f>H200</f>
        <v>17.25</v>
      </c>
      <c r="D42" s="16" t="s">
        <v>143</v>
      </c>
      <c r="F42" s="368" t="s">
        <v>461</v>
      </c>
      <c r="G42" s="368"/>
      <c r="H42" s="368"/>
      <c r="J42" s="368" t="s">
        <v>462</v>
      </c>
      <c r="K42" s="368"/>
      <c r="L42" s="368"/>
      <c r="M42" s="368"/>
    </row>
    <row r="43" spans="2:13" x14ac:dyDescent="0.25">
      <c r="B43" s="28" t="str">
        <f>F202</f>
        <v>W.C.</v>
      </c>
      <c r="C43" s="50">
        <f>H206</f>
        <v>24.599999999999998</v>
      </c>
      <c r="D43" s="16" t="s">
        <v>143</v>
      </c>
      <c r="F43" s="16" t="s">
        <v>24</v>
      </c>
      <c r="G43" s="16" t="s">
        <v>167</v>
      </c>
      <c r="H43" s="16" t="s">
        <v>231</v>
      </c>
      <c r="J43" s="16" t="s">
        <v>237</v>
      </c>
      <c r="K43" s="16" t="s">
        <v>165</v>
      </c>
      <c r="L43" s="16" t="s">
        <v>167</v>
      </c>
      <c r="M43" s="16" t="s">
        <v>231</v>
      </c>
    </row>
    <row r="44" spans="2:13" x14ac:dyDescent="0.25">
      <c r="B44" s="28" t="str">
        <f>F208</f>
        <v>SALA DE DESCANSO DOS MÉDICOS</v>
      </c>
      <c r="C44" s="50">
        <f>H212</f>
        <v>54.07</v>
      </c>
      <c r="D44" s="50">
        <f>H316</f>
        <v>20.102799999999995</v>
      </c>
      <c r="F44" s="16">
        <v>9.6</v>
      </c>
      <c r="G44" s="16">
        <v>2.85</v>
      </c>
      <c r="H44" s="50">
        <f>F44*G44</f>
        <v>27.36</v>
      </c>
      <c r="J44" s="16">
        <v>1</v>
      </c>
      <c r="K44" s="16">
        <v>0.8</v>
      </c>
      <c r="L44" s="53">
        <v>2.1</v>
      </c>
      <c r="M44" s="50">
        <f>J44*K44*L44</f>
        <v>1.6800000000000002</v>
      </c>
    </row>
    <row r="45" spans="2:13" x14ac:dyDescent="0.25">
      <c r="B45" s="28" t="str">
        <f>F215</f>
        <v>W.C. SALA DE DESCANSO DOS MÉDICOS</v>
      </c>
      <c r="C45" s="50">
        <f>H219</f>
        <v>19.229999999999997</v>
      </c>
      <c r="D45" s="50">
        <f>H322</f>
        <v>6.9749999999999988</v>
      </c>
      <c r="F45" s="426" t="s">
        <v>160</v>
      </c>
      <c r="G45" s="428"/>
      <c r="H45" s="50">
        <f>SUM(H44:H44)</f>
        <v>27.36</v>
      </c>
      <c r="J45" s="426" t="s">
        <v>160</v>
      </c>
      <c r="K45" s="427"/>
      <c r="L45" s="428"/>
      <c r="M45" s="50">
        <f>SUM(M44:M44)</f>
        <v>1.6800000000000002</v>
      </c>
    </row>
    <row r="46" spans="2:13" x14ac:dyDescent="0.25">
      <c r="B46" s="28" t="str">
        <f>F221</f>
        <v>SALA DE DESCANSO DOS ENFERMEIROS</v>
      </c>
      <c r="C46" s="50">
        <f>H225</f>
        <v>45.400000000000006</v>
      </c>
      <c r="D46" s="50">
        <f>H328</f>
        <v>33.302799999999998</v>
      </c>
      <c r="F46" s="426" t="s">
        <v>232</v>
      </c>
      <c r="G46" s="428"/>
      <c r="H46" s="50">
        <f>H45-M45</f>
        <v>25.68</v>
      </c>
    </row>
    <row r="47" spans="2:13" x14ac:dyDescent="0.25">
      <c r="B47" s="55" t="str">
        <f>F228</f>
        <v>W.C. SALA DE DESCANSO DOS ENFERMEIROS</v>
      </c>
      <c r="C47" s="50">
        <f>H232</f>
        <v>19.229999999999997</v>
      </c>
      <c r="D47" s="50">
        <f>H334</f>
        <v>6.2414999999999994</v>
      </c>
      <c r="F47" s="58"/>
      <c r="G47" s="58"/>
      <c r="H47" s="54"/>
    </row>
    <row r="48" spans="2:13" x14ac:dyDescent="0.25">
      <c r="B48" s="28" t="str">
        <f>F234</f>
        <v>SALA DE ISOLAMENTO 01</v>
      </c>
      <c r="C48" s="50">
        <f>H238</f>
        <v>51.88</v>
      </c>
      <c r="D48" s="50">
        <f>H340</f>
        <v>41.129799999999996</v>
      </c>
      <c r="F48" s="368" t="s">
        <v>464</v>
      </c>
      <c r="G48" s="368"/>
      <c r="H48" s="368"/>
      <c r="J48" s="368" t="s">
        <v>465</v>
      </c>
      <c r="K48" s="368"/>
      <c r="L48" s="368"/>
      <c r="M48" s="368"/>
    </row>
    <row r="49" spans="2:13" x14ac:dyDescent="0.25">
      <c r="B49" s="28" t="str">
        <f>F241</f>
        <v>SALA DE ISOLAMENTO 02</v>
      </c>
      <c r="C49" s="50">
        <f>H245</f>
        <v>52.180000000000007</v>
      </c>
      <c r="D49" s="50">
        <f>H346</f>
        <v>42.107799999999997</v>
      </c>
      <c r="F49" s="16" t="s">
        <v>24</v>
      </c>
      <c r="G49" s="16" t="s">
        <v>167</v>
      </c>
      <c r="H49" s="16" t="s">
        <v>231</v>
      </c>
      <c r="J49" s="16" t="s">
        <v>237</v>
      </c>
      <c r="K49" s="16" t="s">
        <v>165</v>
      </c>
      <c r="L49" s="16" t="s">
        <v>167</v>
      </c>
      <c r="M49" s="16" t="s">
        <v>231</v>
      </c>
    </row>
    <row r="50" spans="2:13" x14ac:dyDescent="0.25">
      <c r="B50" s="28" t="str">
        <f>F248</f>
        <v>SALA DO MOTORISTA</v>
      </c>
      <c r="C50" s="50">
        <f>H252</f>
        <v>54.699999999999996</v>
      </c>
      <c r="D50" s="50">
        <f>H352</f>
        <v>43.03</v>
      </c>
      <c r="F50" s="16">
        <v>2.8</v>
      </c>
      <c r="G50" s="16">
        <v>2.85</v>
      </c>
      <c r="H50" s="50">
        <f>F50*G50</f>
        <v>7.9799999999999995</v>
      </c>
      <c r="J50" s="16">
        <v>2</v>
      </c>
      <c r="K50" s="16">
        <v>1.2</v>
      </c>
      <c r="L50" s="53">
        <v>2.1</v>
      </c>
      <c r="M50" s="50">
        <f>J50*K50*L50</f>
        <v>5.04</v>
      </c>
    </row>
    <row r="51" spans="2:13" x14ac:dyDescent="0.25">
      <c r="B51" s="28" t="str">
        <f>F255</f>
        <v>W.C. MOTORISTA</v>
      </c>
      <c r="C51" s="50">
        <f>H259</f>
        <v>15.78</v>
      </c>
      <c r="D51" s="50">
        <f>H358</f>
        <v>4.1399999999999997</v>
      </c>
      <c r="F51" s="114">
        <v>7.06</v>
      </c>
      <c r="G51" s="16">
        <v>2.85</v>
      </c>
      <c r="H51" s="50">
        <f>F51*G51</f>
        <v>20.120999999999999</v>
      </c>
      <c r="J51" s="16">
        <v>1</v>
      </c>
      <c r="K51" s="16">
        <v>1</v>
      </c>
      <c r="L51" s="53">
        <v>2.1</v>
      </c>
      <c r="M51" s="50">
        <f>J51*K51*L51</f>
        <v>2.1</v>
      </c>
    </row>
    <row r="52" spans="2:13" x14ac:dyDescent="0.25">
      <c r="B52" s="28" t="str">
        <f>F261</f>
        <v>PAVIMENTO TÉCNICO</v>
      </c>
      <c r="C52" s="50">
        <f>H275</f>
        <v>248.89499999999998</v>
      </c>
      <c r="D52" s="16" t="s">
        <v>143</v>
      </c>
      <c r="F52" s="426" t="s">
        <v>160</v>
      </c>
      <c r="G52" s="428"/>
      <c r="H52" s="50">
        <f>SUM(H50:H51)</f>
        <v>28.100999999999999</v>
      </c>
      <c r="J52" s="426" t="s">
        <v>160</v>
      </c>
      <c r="K52" s="427"/>
      <c r="L52" s="428"/>
      <c r="M52" s="50">
        <f>SUM(M50:M51)</f>
        <v>7.1400000000000006</v>
      </c>
    </row>
    <row r="53" spans="2:13" x14ac:dyDescent="0.25">
      <c r="B53" s="28" t="str">
        <f>F360</f>
        <v>PLATIBANDA</v>
      </c>
      <c r="C53" s="50" t="s">
        <v>143</v>
      </c>
      <c r="D53" s="50">
        <f>H371</f>
        <v>375.77600000000001</v>
      </c>
      <c r="F53" s="426" t="s">
        <v>232</v>
      </c>
      <c r="G53" s="428"/>
      <c r="H53" s="50">
        <f>H52-M52</f>
        <v>20.960999999999999</v>
      </c>
    </row>
    <row r="54" spans="2:13" x14ac:dyDescent="0.25">
      <c r="B54" s="51" t="s">
        <v>234</v>
      </c>
      <c r="C54" s="52">
        <f>SUM(C35:C53)</f>
        <v>802.86699999999996</v>
      </c>
      <c r="D54" s="52">
        <f>SUM(D35:D53)</f>
        <v>704.81790000000001</v>
      </c>
      <c r="F54" s="58"/>
      <c r="G54" s="58"/>
      <c r="H54" s="54"/>
    </row>
    <row r="55" spans="2:13" x14ac:dyDescent="0.25">
      <c r="B55" s="51" t="s">
        <v>492</v>
      </c>
      <c r="C55" s="509">
        <f>C54+D54</f>
        <v>1507.6849</v>
      </c>
      <c r="D55" s="445"/>
      <c r="F55" s="58"/>
      <c r="G55" s="58"/>
      <c r="H55" s="54"/>
    </row>
    <row r="56" spans="2:13" x14ac:dyDescent="0.25">
      <c r="F56" s="368" t="s">
        <v>466</v>
      </c>
      <c r="G56" s="368"/>
      <c r="H56" s="368"/>
      <c r="J56" s="368" t="s">
        <v>468</v>
      </c>
      <c r="K56" s="368"/>
      <c r="L56" s="368"/>
      <c r="M56" s="368"/>
    </row>
    <row r="57" spans="2:13" x14ac:dyDescent="0.25">
      <c r="F57" s="16" t="s">
        <v>24</v>
      </c>
      <c r="G57" s="16" t="s">
        <v>167</v>
      </c>
      <c r="H57" s="16" t="s">
        <v>231</v>
      </c>
      <c r="J57" s="16" t="s">
        <v>237</v>
      </c>
      <c r="K57" s="16" t="s">
        <v>165</v>
      </c>
      <c r="L57" s="16" t="s">
        <v>167</v>
      </c>
      <c r="M57" s="16" t="s">
        <v>231</v>
      </c>
    </row>
    <row r="58" spans="2:13" x14ac:dyDescent="0.25">
      <c r="F58" s="16">
        <v>6.24</v>
      </c>
      <c r="G58" s="16">
        <v>2.85</v>
      </c>
      <c r="H58" s="50">
        <f>F58*G58</f>
        <v>17.784000000000002</v>
      </c>
      <c r="J58" s="16">
        <v>1</v>
      </c>
      <c r="K58" s="16">
        <v>0.7</v>
      </c>
      <c r="L58" s="53">
        <v>2.1</v>
      </c>
      <c r="M58" s="50">
        <f>J58*K58*L58</f>
        <v>1.47</v>
      </c>
    </row>
    <row r="59" spans="2:13" x14ac:dyDescent="0.25">
      <c r="F59" s="426" t="s">
        <v>160</v>
      </c>
      <c r="G59" s="428"/>
      <c r="H59" s="50">
        <f>SUM(H58:H58)</f>
        <v>17.784000000000002</v>
      </c>
      <c r="J59" s="426" t="s">
        <v>160</v>
      </c>
      <c r="K59" s="427"/>
      <c r="L59" s="428"/>
      <c r="M59" s="50">
        <f>SUM(M58:M58)</f>
        <v>1.47</v>
      </c>
    </row>
    <row r="60" spans="2:13" x14ac:dyDescent="0.25">
      <c r="F60" s="426" t="s">
        <v>232</v>
      </c>
      <c r="G60" s="428"/>
      <c r="H60" s="50">
        <f>H59-M59</f>
        <v>16.314000000000004</v>
      </c>
    </row>
    <row r="61" spans="2:13" x14ac:dyDescent="0.25">
      <c r="F61" s="58"/>
      <c r="G61" s="58"/>
      <c r="H61" s="54"/>
    </row>
    <row r="62" spans="2:13" x14ac:dyDescent="0.25">
      <c r="F62" s="368" t="s">
        <v>461</v>
      </c>
      <c r="G62" s="368"/>
      <c r="H62" s="368"/>
      <c r="J62" s="368" t="s">
        <v>462</v>
      </c>
      <c r="K62" s="368"/>
      <c r="L62" s="368"/>
      <c r="M62" s="368"/>
    </row>
    <row r="63" spans="2:13" x14ac:dyDescent="0.25">
      <c r="F63" s="16" t="s">
        <v>24</v>
      </c>
      <c r="G63" s="16" t="s">
        <v>167</v>
      </c>
      <c r="H63" s="16" t="s">
        <v>231</v>
      </c>
      <c r="J63" s="16" t="s">
        <v>237</v>
      </c>
      <c r="K63" s="16" t="s">
        <v>165</v>
      </c>
      <c r="L63" s="16" t="s">
        <v>167</v>
      </c>
      <c r="M63" s="16" t="s">
        <v>231</v>
      </c>
    </row>
    <row r="64" spans="2:13" x14ac:dyDescent="0.25">
      <c r="F64" s="16">
        <v>7.2</v>
      </c>
      <c r="G64" s="16">
        <v>2.85</v>
      </c>
      <c r="H64" s="50">
        <f>F64*G64</f>
        <v>20.52</v>
      </c>
      <c r="J64" s="16">
        <v>1</v>
      </c>
      <c r="K64" s="16">
        <v>1</v>
      </c>
      <c r="L64" s="53">
        <v>2.1</v>
      </c>
      <c r="M64" s="50">
        <f>J64*K64*L64</f>
        <v>2.1</v>
      </c>
    </row>
    <row r="65" spans="6:13" x14ac:dyDescent="0.25">
      <c r="F65" s="426" t="s">
        <v>160</v>
      </c>
      <c r="G65" s="428"/>
      <c r="H65" s="50">
        <f>SUM(H64:H64)</f>
        <v>20.52</v>
      </c>
      <c r="J65" s="426" t="s">
        <v>160</v>
      </c>
      <c r="K65" s="427"/>
      <c r="L65" s="428"/>
      <c r="M65" s="50">
        <f>SUM(M64:M64)</f>
        <v>2.1</v>
      </c>
    </row>
    <row r="66" spans="6:13" x14ac:dyDescent="0.25">
      <c r="F66" s="426" t="s">
        <v>232</v>
      </c>
      <c r="G66" s="428"/>
      <c r="H66" s="50">
        <f>H65-M65</f>
        <v>18.419999999999998</v>
      </c>
    </row>
    <row r="67" spans="6:13" x14ac:dyDescent="0.25">
      <c r="F67" s="58"/>
      <c r="G67" s="58"/>
      <c r="H67" s="54"/>
    </row>
    <row r="68" spans="6:13" x14ac:dyDescent="0.25">
      <c r="F68" s="368" t="s">
        <v>469</v>
      </c>
      <c r="G68" s="368"/>
      <c r="H68" s="368"/>
      <c r="J68" s="368" t="s">
        <v>470</v>
      </c>
      <c r="K68" s="368"/>
      <c r="L68" s="368"/>
      <c r="M68" s="368"/>
    </row>
    <row r="69" spans="6:13" x14ac:dyDescent="0.25">
      <c r="F69" s="16" t="s">
        <v>24</v>
      </c>
      <c r="G69" s="16" t="s">
        <v>167</v>
      </c>
      <c r="H69" s="16" t="s">
        <v>231</v>
      </c>
      <c r="J69" s="16" t="s">
        <v>237</v>
      </c>
      <c r="K69" s="16" t="s">
        <v>165</v>
      </c>
      <c r="L69" s="16" t="s">
        <v>167</v>
      </c>
      <c r="M69" s="16" t="s">
        <v>231</v>
      </c>
    </row>
    <row r="70" spans="6:13" x14ac:dyDescent="0.25">
      <c r="F70" s="16">
        <v>4.5199999999999996</v>
      </c>
      <c r="G70" s="16">
        <v>2.85</v>
      </c>
      <c r="H70" s="50">
        <f>F70*G70</f>
        <v>12.882</v>
      </c>
      <c r="J70" s="16">
        <v>1</v>
      </c>
      <c r="K70" s="16">
        <v>0.8</v>
      </c>
      <c r="L70" s="53">
        <v>2.1</v>
      </c>
      <c r="M70" s="50">
        <f>J70*K70*L70</f>
        <v>1.6800000000000002</v>
      </c>
    </row>
    <row r="71" spans="6:13" x14ac:dyDescent="0.25">
      <c r="F71" s="114">
        <v>7.41</v>
      </c>
      <c r="G71" s="16">
        <v>2.85</v>
      </c>
      <c r="H71" s="50">
        <f>F71*G71</f>
        <v>21.118500000000001</v>
      </c>
      <c r="J71" s="16">
        <v>1</v>
      </c>
      <c r="K71" s="16">
        <v>2</v>
      </c>
      <c r="L71" s="53">
        <v>1</v>
      </c>
      <c r="M71" s="50">
        <f>J71*K71*L71</f>
        <v>2</v>
      </c>
    </row>
    <row r="72" spans="6:13" x14ac:dyDescent="0.25">
      <c r="F72" s="426" t="s">
        <v>160</v>
      </c>
      <c r="G72" s="428"/>
      <c r="H72" s="50">
        <f>SUM(H70:H71)</f>
        <v>34.000500000000002</v>
      </c>
      <c r="J72" s="426" t="s">
        <v>160</v>
      </c>
      <c r="K72" s="427"/>
      <c r="L72" s="428"/>
      <c r="M72" s="50">
        <f>SUM(M70:M71)</f>
        <v>3.68</v>
      </c>
    </row>
    <row r="73" spans="6:13" x14ac:dyDescent="0.25">
      <c r="F73" s="426" t="s">
        <v>232</v>
      </c>
      <c r="G73" s="428"/>
      <c r="H73" s="50">
        <f>H72-M72</f>
        <v>30.320500000000003</v>
      </c>
    </row>
    <row r="74" spans="6:13" x14ac:dyDescent="0.25">
      <c r="F74" s="58"/>
      <c r="G74" s="58"/>
      <c r="H74" s="54"/>
    </row>
    <row r="75" spans="6:13" x14ac:dyDescent="0.25">
      <c r="F75" s="368" t="s">
        <v>471</v>
      </c>
      <c r="G75" s="368"/>
      <c r="H75" s="368"/>
      <c r="J75" s="368" t="s">
        <v>472</v>
      </c>
      <c r="K75" s="368"/>
      <c r="L75" s="368"/>
      <c r="M75" s="368"/>
    </row>
    <row r="76" spans="6:13" x14ac:dyDescent="0.25">
      <c r="F76" s="16" t="s">
        <v>24</v>
      </c>
      <c r="G76" s="16" t="s">
        <v>167</v>
      </c>
      <c r="H76" s="16" t="s">
        <v>231</v>
      </c>
      <c r="J76" s="16" t="s">
        <v>237</v>
      </c>
      <c r="K76" s="16" t="s">
        <v>165</v>
      </c>
      <c r="L76" s="16" t="s">
        <v>167</v>
      </c>
      <c r="M76" s="16" t="s">
        <v>231</v>
      </c>
    </row>
    <row r="77" spans="6:13" x14ac:dyDescent="0.25">
      <c r="F77" s="16">
        <v>7.02</v>
      </c>
      <c r="G77" s="16">
        <v>2.85</v>
      </c>
      <c r="H77" s="50">
        <f>F77*G77</f>
        <v>20.006999999999998</v>
      </c>
      <c r="J77" s="16">
        <v>1</v>
      </c>
      <c r="K77" s="16">
        <v>0.6</v>
      </c>
      <c r="L77" s="53">
        <v>0.6</v>
      </c>
      <c r="M77" s="50">
        <f>J77*K77*L77</f>
        <v>0.36</v>
      </c>
    </row>
    <row r="78" spans="6:13" x14ac:dyDescent="0.25">
      <c r="F78" s="426" t="s">
        <v>160</v>
      </c>
      <c r="G78" s="428"/>
      <c r="H78" s="50">
        <f>SUM(H77:H77)</f>
        <v>20.006999999999998</v>
      </c>
      <c r="J78" s="16">
        <v>1</v>
      </c>
      <c r="K78" s="16">
        <v>0.8</v>
      </c>
      <c r="L78" s="53">
        <v>2.1</v>
      </c>
      <c r="M78" s="50">
        <f>J78*K78*L78</f>
        <v>1.6800000000000002</v>
      </c>
    </row>
    <row r="79" spans="6:13" x14ac:dyDescent="0.25">
      <c r="F79" s="426" t="s">
        <v>232</v>
      </c>
      <c r="G79" s="428"/>
      <c r="H79" s="50">
        <f>H78-M79</f>
        <v>17.966999999999999</v>
      </c>
      <c r="J79" s="426" t="s">
        <v>160</v>
      </c>
      <c r="K79" s="427"/>
      <c r="L79" s="428"/>
      <c r="M79" s="50">
        <f>SUM(M77:M78)</f>
        <v>2.04</v>
      </c>
    </row>
    <row r="80" spans="6:13" x14ac:dyDescent="0.25">
      <c r="F80" s="58"/>
      <c r="G80" s="58"/>
      <c r="H80" s="54"/>
    </row>
    <row r="81" spans="6:13" x14ac:dyDescent="0.25">
      <c r="F81" s="368" t="s">
        <v>473</v>
      </c>
      <c r="G81" s="368"/>
      <c r="H81" s="368"/>
      <c r="J81" s="368" t="s">
        <v>474</v>
      </c>
      <c r="K81" s="368"/>
      <c r="L81" s="368"/>
      <c r="M81" s="368"/>
    </row>
    <row r="82" spans="6:13" x14ac:dyDescent="0.25">
      <c r="F82" s="16" t="s">
        <v>24</v>
      </c>
      <c r="G82" s="16" t="s">
        <v>167</v>
      </c>
      <c r="H82" s="16" t="s">
        <v>231</v>
      </c>
      <c r="J82" s="16" t="s">
        <v>237</v>
      </c>
      <c r="K82" s="16" t="s">
        <v>165</v>
      </c>
      <c r="L82" s="16" t="s">
        <v>167</v>
      </c>
      <c r="M82" s="16" t="s">
        <v>231</v>
      </c>
    </row>
    <row r="83" spans="6:13" x14ac:dyDescent="0.25">
      <c r="F83" s="16">
        <v>11.5</v>
      </c>
      <c r="G83" s="16">
        <v>2.85</v>
      </c>
      <c r="H83" s="50">
        <f>F83*G83</f>
        <v>32.774999999999999</v>
      </c>
      <c r="J83" s="16">
        <v>1</v>
      </c>
      <c r="K83" s="16">
        <v>0.8</v>
      </c>
      <c r="L83" s="53">
        <v>2.1</v>
      </c>
      <c r="M83" s="50">
        <f>J83*K83*L83</f>
        <v>1.6800000000000002</v>
      </c>
    </row>
    <row r="84" spans="6:13" x14ac:dyDescent="0.25">
      <c r="F84" s="426" t="s">
        <v>160</v>
      </c>
      <c r="G84" s="428"/>
      <c r="H84" s="50">
        <f>SUM(H83:H83)</f>
        <v>32.774999999999999</v>
      </c>
      <c r="J84" s="16">
        <v>1</v>
      </c>
      <c r="K84" s="16">
        <v>2</v>
      </c>
      <c r="L84" s="53">
        <v>1</v>
      </c>
      <c r="M84" s="50">
        <f>J84*K84*L84</f>
        <v>2</v>
      </c>
    </row>
    <row r="85" spans="6:13" x14ac:dyDescent="0.25">
      <c r="F85" s="426" t="s">
        <v>232</v>
      </c>
      <c r="G85" s="428"/>
      <c r="H85" s="50">
        <f>H84-M85</f>
        <v>30.774999999999999</v>
      </c>
      <c r="J85" s="426" t="s">
        <v>160</v>
      </c>
      <c r="K85" s="427"/>
      <c r="L85" s="428"/>
      <c r="M85" s="50">
        <f>SUM(M84:M84)</f>
        <v>2</v>
      </c>
    </row>
    <row r="86" spans="6:13" x14ac:dyDescent="0.25">
      <c r="F86" s="58"/>
      <c r="G86" s="58"/>
      <c r="H86" s="54"/>
    </row>
    <row r="87" spans="6:13" x14ac:dyDescent="0.25">
      <c r="F87" s="368" t="s">
        <v>475</v>
      </c>
      <c r="G87" s="368"/>
      <c r="H87" s="368"/>
      <c r="J87" s="368" t="s">
        <v>476</v>
      </c>
      <c r="K87" s="368"/>
      <c r="L87" s="368"/>
      <c r="M87" s="368"/>
    </row>
    <row r="88" spans="6:13" x14ac:dyDescent="0.25">
      <c r="F88" s="16" t="s">
        <v>24</v>
      </c>
      <c r="G88" s="16" t="s">
        <v>167</v>
      </c>
      <c r="H88" s="16" t="s">
        <v>231</v>
      </c>
      <c r="J88" s="16" t="s">
        <v>237</v>
      </c>
      <c r="K88" s="16" t="s">
        <v>165</v>
      </c>
      <c r="L88" s="16" t="s">
        <v>167</v>
      </c>
      <c r="M88" s="16" t="s">
        <v>231</v>
      </c>
    </row>
    <row r="89" spans="6:13" x14ac:dyDescent="0.25">
      <c r="F89" s="16">
        <v>11.5</v>
      </c>
      <c r="G89" s="16">
        <v>2.85</v>
      </c>
      <c r="H89" s="50">
        <f>F89*G89</f>
        <v>32.774999999999999</v>
      </c>
      <c r="J89" s="16">
        <v>1</v>
      </c>
      <c r="K89" s="16">
        <v>0.6</v>
      </c>
      <c r="L89" s="53">
        <v>0.6</v>
      </c>
      <c r="M89" s="50">
        <f>J89*K89*L89</f>
        <v>0.36</v>
      </c>
    </row>
    <row r="90" spans="6:13" x14ac:dyDescent="0.25">
      <c r="F90" s="426" t="s">
        <v>160</v>
      </c>
      <c r="G90" s="428"/>
      <c r="H90" s="50">
        <f>SUM(H89:H89)</f>
        <v>32.774999999999999</v>
      </c>
      <c r="J90" s="16">
        <v>1</v>
      </c>
      <c r="K90" s="16">
        <v>0.8</v>
      </c>
      <c r="L90" s="53">
        <v>2.1</v>
      </c>
      <c r="M90" s="50">
        <f>J90*K90*L90</f>
        <v>1.6800000000000002</v>
      </c>
    </row>
    <row r="91" spans="6:13" x14ac:dyDescent="0.25">
      <c r="F91" s="426" t="s">
        <v>232</v>
      </c>
      <c r="G91" s="428"/>
      <c r="H91" s="50">
        <f>H90-M91</f>
        <v>31.094999999999999</v>
      </c>
      <c r="J91" s="426" t="s">
        <v>160</v>
      </c>
      <c r="K91" s="427"/>
      <c r="L91" s="428"/>
      <c r="M91" s="50">
        <f>SUM(M90:M90)</f>
        <v>1.6800000000000002</v>
      </c>
    </row>
    <row r="92" spans="6:13" x14ac:dyDescent="0.25">
      <c r="F92" s="119"/>
      <c r="G92" s="119"/>
      <c r="H92" s="54"/>
      <c r="J92" s="119"/>
      <c r="K92" s="119"/>
      <c r="L92" s="119"/>
      <c r="M92" s="54"/>
    </row>
    <row r="93" spans="6:13" x14ac:dyDescent="0.25">
      <c r="F93" s="368" t="s">
        <v>477</v>
      </c>
      <c r="G93" s="368"/>
      <c r="H93" s="368"/>
      <c r="J93" s="368" t="s">
        <v>478</v>
      </c>
      <c r="K93" s="368"/>
      <c r="L93" s="368"/>
      <c r="M93" s="368"/>
    </row>
    <row r="94" spans="6:13" x14ac:dyDescent="0.25">
      <c r="F94" s="16" t="s">
        <v>24</v>
      </c>
      <c r="G94" s="16" t="s">
        <v>167</v>
      </c>
      <c r="H94" s="16" t="s">
        <v>231</v>
      </c>
      <c r="J94" s="16" t="s">
        <v>237</v>
      </c>
      <c r="K94" s="16" t="s">
        <v>165</v>
      </c>
      <c r="L94" s="16" t="s">
        <v>167</v>
      </c>
      <c r="M94" s="16" t="s">
        <v>231</v>
      </c>
    </row>
    <row r="95" spans="6:13" x14ac:dyDescent="0.25">
      <c r="F95" s="16">
        <v>14.05</v>
      </c>
      <c r="G95" s="16">
        <v>2.85</v>
      </c>
      <c r="H95" s="50">
        <f>F95*G95</f>
        <v>40.042500000000004</v>
      </c>
      <c r="J95" s="16">
        <v>1</v>
      </c>
      <c r="K95" s="16">
        <v>2</v>
      </c>
      <c r="L95" s="53">
        <v>1</v>
      </c>
      <c r="M95" s="50">
        <f>J95*K95*L95</f>
        <v>2</v>
      </c>
    </row>
    <row r="96" spans="6:13" x14ac:dyDescent="0.25">
      <c r="F96" s="426" t="s">
        <v>160</v>
      </c>
      <c r="G96" s="428"/>
      <c r="H96" s="50">
        <f>SUM(H95:H95)</f>
        <v>40.042500000000004</v>
      </c>
      <c r="J96" s="426" t="s">
        <v>160</v>
      </c>
      <c r="K96" s="427"/>
      <c r="L96" s="428"/>
      <c r="M96" s="50">
        <f>SUM(M95)</f>
        <v>2</v>
      </c>
    </row>
    <row r="97" spans="6:13" x14ac:dyDescent="0.25">
      <c r="F97" s="426" t="s">
        <v>232</v>
      </c>
      <c r="G97" s="428"/>
      <c r="H97" s="50">
        <f>H96-M96</f>
        <v>38.042500000000004</v>
      </c>
      <c r="J97" s="119"/>
      <c r="K97" s="119"/>
      <c r="L97" s="119"/>
      <c r="M97" s="54"/>
    </row>
    <row r="98" spans="6:13" x14ac:dyDescent="0.25">
      <c r="F98" s="119"/>
      <c r="G98" s="119"/>
      <c r="H98" s="54"/>
      <c r="J98" s="119"/>
      <c r="K98" s="119"/>
      <c r="L98" s="119"/>
      <c r="M98" s="54"/>
    </row>
    <row r="99" spans="6:13" x14ac:dyDescent="0.25">
      <c r="F99" s="368" t="s">
        <v>479</v>
      </c>
      <c r="G99" s="368"/>
      <c r="H99" s="368"/>
      <c r="J99" s="368" t="s">
        <v>480</v>
      </c>
      <c r="K99" s="368"/>
      <c r="L99" s="368"/>
      <c r="M99" s="368"/>
    </row>
    <row r="100" spans="6:13" x14ac:dyDescent="0.25">
      <c r="F100" s="16" t="s">
        <v>24</v>
      </c>
      <c r="G100" s="16" t="s">
        <v>167</v>
      </c>
      <c r="H100" s="16" t="s">
        <v>231</v>
      </c>
      <c r="J100" s="16" t="s">
        <v>237</v>
      </c>
      <c r="K100" s="16" t="s">
        <v>165</v>
      </c>
      <c r="L100" s="16" t="s">
        <v>167</v>
      </c>
      <c r="M100" s="16" t="s">
        <v>231</v>
      </c>
    </row>
    <row r="101" spans="6:13" x14ac:dyDescent="0.25">
      <c r="F101" s="16">
        <v>9.8000000000000007</v>
      </c>
      <c r="G101" s="16">
        <v>2.85</v>
      </c>
      <c r="H101" s="50">
        <f>F101*G101</f>
        <v>27.930000000000003</v>
      </c>
      <c r="J101" s="16">
        <v>1</v>
      </c>
      <c r="K101" s="16">
        <v>2</v>
      </c>
      <c r="L101" s="53">
        <v>1</v>
      </c>
      <c r="M101" s="50">
        <f>J101*K101*L101</f>
        <v>2</v>
      </c>
    </row>
    <row r="102" spans="6:13" x14ac:dyDescent="0.25">
      <c r="F102" s="426" t="s">
        <v>160</v>
      </c>
      <c r="G102" s="428"/>
      <c r="H102" s="50">
        <f>SUM(H101:H101)</f>
        <v>27.930000000000003</v>
      </c>
      <c r="J102" s="426" t="s">
        <v>160</v>
      </c>
      <c r="K102" s="427"/>
      <c r="L102" s="428"/>
      <c r="M102" s="50">
        <f>SUM(M101)</f>
        <v>2</v>
      </c>
    </row>
    <row r="103" spans="6:13" x14ac:dyDescent="0.25">
      <c r="F103" s="426" t="s">
        <v>232</v>
      </c>
      <c r="G103" s="428"/>
      <c r="H103" s="50">
        <f>H102-M102</f>
        <v>25.930000000000003</v>
      </c>
      <c r="J103" s="119"/>
      <c r="K103" s="119"/>
      <c r="L103" s="119"/>
      <c r="M103" s="54"/>
    </row>
    <row r="105" spans="6:13" x14ac:dyDescent="0.25">
      <c r="F105" s="368" t="s">
        <v>484</v>
      </c>
      <c r="G105" s="368"/>
      <c r="H105" s="368"/>
      <c r="J105" s="368" t="s">
        <v>485</v>
      </c>
      <c r="K105" s="368"/>
      <c r="L105" s="368"/>
      <c r="M105" s="368"/>
    </row>
    <row r="106" spans="6:13" x14ac:dyDescent="0.25">
      <c r="F106" s="16" t="s">
        <v>24</v>
      </c>
      <c r="G106" s="16" t="s">
        <v>167</v>
      </c>
      <c r="H106" s="16" t="s">
        <v>231</v>
      </c>
      <c r="J106" s="16" t="s">
        <v>237</v>
      </c>
      <c r="K106" s="16" t="s">
        <v>165</v>
      </c>
      <c r="L106" s="16" t="s">
        <v>167</v>
      </c>
      <c r="M106" s="16" t="s">
        <v>231</v>
      </c>
    </row>
    <row r="107" spans="6:13" x14ac:dyDescent="0.25">
      <c r="F107" s="16">
        <v>19.95</v>
      </c>
      <c r="G107" s="16">
        <v>2.85</v>
      </c>
      <c r="H107" s="50">
        <f>F107*G107</f>
        <v>56.857500000000002</v>
      </c>
      <c r="J107" s="16">
        <v>1</v>
      </c>
      <c r="K107" s="16">
        <v>2</v>
      </c>
      <c r="L107" s="53">
        <v>1</v>
      </c>
      <c r="M107" s="50">
        <f>J107*K107*L107</f>
        <v>2</v>
      </c>
    </row>
    <row r="108" spans="6:13" x14ac:dyDescent="0.25">
      <c r="F108" s="426" t="s">
        <v>160</v>
      </c>
      <c r="G108" s="428"/>
      <c r="H108" s="50">
        <f>SUM(H107:H107)</f>
        <v>56.857500000000002</v>
      </c>
      <c r="J108" s="426" t="s">
        <v>160</v>
      </c>
      <c r="K108" s="427"/>
      <c r="L108" s="428"/>
      <c r="M108" s="50">
        <f>SUM(M107)</f>
        <v>2</v>
      </c>
    </row>
    <row r="109" spans="6:13" x14ac:dyDescent="0.25">
      <c r="F109" s="426" t="s">
        <v>232</v>
      </c>
      <c r="G109" s="428"/>
      <c r="H109" s="50">
        <f>H108-M108</f>
        <v>54.857500000000002</v>
      </c>
      <c r="J109" s="119"/>
      <c r="K109" s="119"/>
      <c r="L109" s="119"/>
      <c r="M109" s="54"/>
    </row>
    <row r="111" spans="6:13" x14ac:dyDescent="0.25">
      <c r="F111" s="368" t="s">
        <v>486</v>
      </c>
      <c r="G111" s="368"/>
      <c r="H111" s="368"/>
      <c r="J111" s="368" t="s">
        <v>487</v>
      </c>
      <c r="K111" s="368"/>
      <c r="L111" s="368"/>
      <c r="M111" s="368"/>
    </row>
    <row r="112" spans="6:13" x14ac:dyDescent="0.25">
      <c r="F112" s="16" t="s">
        <v>24</v>
      </c>
      <c r="G112" s="16" t="s">
        <v>167</v>
      </c>
      <c r="H112" s="16" t="s">
        <v>231</v>
      </c>
      <c r="J112" s="16" t="s">
        <v>237</v>
      </c>
      <c r="K112" s="16" t="s">
        <v>165</v>
      </c>
      <c r="L112" s="16" t="s">
        <v>167</v>
      </c>
      <c r="M112" s="16" t="s">
        <v>231</v>
      </c>
    </row>
    <row r="113" spans="6:13" x14ac:dyDescent="0.25">
      <c r="F113" s="16">
        <v>19.95</v>
      </c>
      <c r="G113" s="16">
        <v>2.85</v>
      </c>
      <c r="H113" s="50">
        <f>F113*G113</f>
        <v>56.857500000000002</v>
      </c>
      <c r="J113" s="16">
        <v>1</v>
      </c>
      <c r="K113" s="16">
        <v>2</v>
      </c>
      <c r="L113" s="16">
        <v>1</v>
      </c>
      <c r="M113" s="50">
        <f>J113*K113*L113</f>
        <v>2</v>
      </c>
    </row>
    <row r="114" spans="6:13" x14ac:dyDescent="0.25">
      <c r="F114" s="426" t="s">
        <v>160</v>
      </c>
      <c r="G114" s="428"/>
      <c r="H114" s="50">
        <f>SUM(H113:H113)</f>
        <v>56.857500000000002</v>
      </c>
      <c r="J114" s="16">
        <v>1</v>
      </c>
      <c r="K114" s="16">
        <v>0.8</v>
      </c>
      <c r="L114" s="16">
        <v>2.1</v>
      </c>
      <c r="M114" s="50">
        <f t="shared" ref="M114:M115" si="0">J114*K114*L114</f>
        <v>1.6800000000000002</v>
      </c>
    </row>
    <row r="115" spans="6:13" x14ac:dyDescent="0.25">
      <c r="F115" s="426" t="s">
        <v>232</v>
      </c>
      <c r="G115" s="428"/>
      <c r="H115" s="50">
        <f>H114-M116</f>
        <v>51.707500000000003</v>
      </c>
      <c r="J115" s="16">
        <v>1</v>
      </c>
      <c r="K115" s="16">
        <v>0.7</v>
      </c>
      <c r="L115" s="16">
        <v>2.1</v>
      </c>
      <c r="M115" s="50">
        <f t="shared" si="0"/>
        <v>1.47</v>
      </c>
    </row>
    <row r="116" spans="6:13" x14ac:dyDescent="0.25">
      <c r="J116" s="501" t="s">
        <v>160</v>
      </c>
      <c r="K116" s="501"/>
      <c r="L116" s="501"/>
      <c r="M116" s="50">
        <f>SUM(M113:M115)</f>
        <v>5.15</v>
      </c>
    </row>
    <row r="117" spans="6:13" x14ac:dyDescent="0.25">
      <c r="J117" s="119"/>
      <c r="K117" s="119"/>
      <c r="L117" s="119"/>
      <c r="M117" s="54"/>
    </row>
    <row r="118" spans="6:13" x14ac:dyDescent="0.25">
      <c r="F118" s="368" t="s">
        <v>488</v>
      </c>
      <c r="G118" s="368"/>
      <c r="H118" s="368"/>
    </row>
    <row r="119" spans="6:13" x14ac:dyDescent="0.25">
      <c r="F119" s="16" t="s">
        <v>24</v>
      </c>
      <c r="G119" s="16" t="s">
        <v>167</v>
      </c>
      <c r="H119" s="16" t="s">
        <v>231</v>
      </c>
    </row>
    <row r="120" spans="6:13" x14ac:dyDescent="0.25">
      <c r="F120" s="16">
        <v>15.85</v>
      </c>
      <c r="G120" s="16">
        <v>1.3</v>
      </c>
      <c r="H120" s="50">
        <f>F120*G120</f>
        <v>20.605</v>
      </c>
    </row>
    <row r="121" spans="6:13" x14ac:dyDescent="0.25">
      <c r="F121" s="16">
        <v>67.34</v>
      </c>
      <c r="G121" s="16">
        <v>1.3</v>
      </c>
      <c r="H121" s="50">
        <f>F121*G121</f>
        <v>87.542000000000002</v>
      </c>
    </row>
    <row r="122" spans="6:13" x14ac:dyDescent="0.25">
      <c r="F122" s="16">
        <v>11.17</v>
      </c>
      <c r="G122" s="16">
        <v>1.3</v>
      </c>
      <c r="H122" s="50">
        <f t="shared" ref="H122:H130" si="1">F122*G122</f>
        <v>14.521000000000001</v>
      </c>
    </row>
    <row r="123" spans="6:13" x14ac:dyDescent="0.25">
      <c r="F123" s="16">
        <v>17.25</v>
      </c>
      <c r="G123" s="16">
        <v>1.3</v>
      </c>
      <c r="H123" s="50">
        <f t="shared" si="1"/>
        <v>22.425000000000001</v>
      </c>
    </row>
    <row r="124" spans="6:13" x14ac:dyDescent="0.25">
      <c r="F124" s="16">
        <v>7.36</v>
      </c>
      <c r="G124" s="16">
        <v>1.3</v>
      </c>
      <c r="H124" s="50">
        <f t="shared" si="1"/>
        <v>9.5680000000000014</v>
      </c>
      <c r="J124" s="119"/>
      <c r="K124" s="119"/>
      <c r="L124" s="119"/>
      <c r="M124" s="54"/>
    </row>
    <row r="125" spans="6:13" x14ac:dyDescent="0.25">
      <c r="F125" s="16">
        <v>22.17</v>
      </c>
      <c r="G125" s="16">
        <v>1.3</v>
      </c>
      <c r="H125" s="50">
        <f t="shared" si="1"/>
        <v>28.821000000000002</v>
      </c>
      <c r="J125" s="119"/>
      <c r="K125" s="119"/>
      <c r="L125" s="119"/>
      <c r="M125" s="54"/>
    </row>
    <row r="126" spans="6:13" x14ac:dyDescent="0.25">
      <c r="F126" s="16">
        <v>2.4</v>
      </c>
      <c r="G126" s="16">
        <v>1.3</v>
      </c>
      <c r="H126" s="50">
        <f t="shared" si="1"/>
        <v>3.12</v>
      </c>
      <c r="J126" s="119"/>
      <c r="K126" s="119"/>
      <c r="L126" s="119"/>
      <c r="M126" s="54"/>
    </row>
    <row r="127" spans="6:13" x14ac:dyDescent="0.25">
      <c r="F127" s="16">
        <v>8.82</v>
      </c>
      <c r="G127" s="16">
        <v>1.3</v>
      </c>
      <c r="H127" s="50">
        <f t="shared" si="1"/>
        <v>11.466000000000001</v>
      </c>
      <c r="J127" s="119"/>
      <c r="K127" s="119"/>
      <c r="L127" s="119"/>
      <c r="M127" s="54"/>
    </row>
    <row r="128" spans="6:13" x14ac:dyDescent="0.25">
      <c r="F128" s="16">
        <v>5.45</v>
      </c>
      <c r="G128" s="16">
        <v>1.3</v>
      </c>
      <c r="H128" s="50">
        <f t="shared" si="1"/>
        <v>7.0850000000000009</v>
      </c>
      <c r="J128" s="119"/>
      <c r="K128" s="119"/>
      <c r="L128" s="119"/>
      <c r="M128" s="54"/>
    </row>
    <row r="129" spans="6:13" x14ac:dyDescent="0.25">
      <c r="F129" s="16">
        <v>4.17</v>
      </c>
      <c r="G129" s="16">
        <v>1.3</v>
      </c>
      <c r="H129" s="50">
        <f t="shared" si="1"/>
        <v>5.4210000000000003</v>
      </c>
      <c r="J129" s="119"/>
      <c r="K129" s="119"/>
      <c r="L129" s="119"/>
      <c r="M129" s="54"/>
    </row>
    <row r="130" spans="6:13" x14ac:dyDescent="0.25">
      <c r="F130" s="16">
        <v>3.95</v>
      </c>
      <c r="G130" s="16">
        <v>1.3</v>
      </c>
      <c r="H130" s="50">
        <f t="shared" si="1"/>
        <v>5.1350000000000007</v>
      </c>
      <c r="J130" s="119"/>
      <c r="K130" s="119"/>
      <c r="L130" s="119"/>
      <c r="M130" s="54"/>
    </row>
    <row r="131" spans="6:13" x14ac:dyDescent="0.25">
      <c r="F131" s="501" t="s">
        <v>160</v>
      </c>
      <c r="G131" s="501"/>
      <c r="H131" s="50">
        <f>SUM(H120:H130)</f>
        <v>215.70900000000003</v>
      </c>
      <c r="J131" s="119"/>
      <c r="K131" s="119"/>
      <c r="L131" s="119"/>
      <c r="M131" s="54"/>
    </row>
    <row r="132" spans="6:13" x14ac:dyDescent="0.25">
      <c r="F132" s="501" t="s">
        <v>232</v>
      </c>
      <c r="G132" s="501"/>
      <c r="H132" s="50">
        <f>H131</f>
        <v>215.70900000000003</v>
      </c>
      <c r="J132" s="119"/>
      <c r="K132" s="119"/>
      <c r="L132" s="119"/>
      <c r="M132" s="54"/>
    </row>
    <row r="133" spans="6:13" x14ac:dyDescent="0.25">
      <c r="J133" s="119"/>
      <c r="K133" s="119"/>
      <c r="L133" s="119"/>
      <c r="M133" s="54"/>
    </row>
    <row r="134" spans="6:13" x14ac:dyDescent="0.25">
      <c r="F134" s="368" t="s">
        <v>233</v>
      </c>
      <c r="G134" s="368"/>
      <c r="H134" s="368"/>
      <c r="J134" s="119"/>
      <c r="K134" s="119"/>
      <c r="L134" s="119"/>
      <c r="M134" s="54"/>
    </row>
    <row r="135" spans="6:13" x14ac:dyDescent="0.25">
      <c r="F135" s="16" t="s">
        <v>24</v>
      </c>
      <c r="G135" s="16" t="s">
        <v>167</v>
      </c>
      <c r="H135" s="16" t="s">
        <v>231</v>
      </c>
      <c r="J135" s="119"/>
      <c r="K135" s="119"/>
      <c r="L135" s="119"/>
      <c r="M135" s="54"/>
    </row>
    <row r="136" spans="6:13" x14ac:dyDescent="0.25">
      <c r="F136" s="16">
        <v>75.349999999999994</v>
      </c>
      <c r="G136" s="16">
        <v>1.6</v>
      </c>
      <c r="H136" s="50">
        <f>F136*G136</f>
        <v>120.56</v>
      </c>
      <c r="J136" s="119"/>
      <c r="K136" s="119"/>
      <c r="L136" s="119"/>
      <c r="M136" s="54"/>
    </row>
    <row r="137" spans="6:13" x14ac:dyDescent="0.25">
      <c r="F137" s="114">
        <v>8.1199999999999992</v>
      </c>
      <c r="G137" s="53">
        <v>1.6</v>
      </c>
      <c r="H137" s="50">
        <f t="shared" ref="H137:H142" si="2">F137*G137</f>
        <v>12.991999999999999</v>
      </c>
      <c r="J137" s="119"/>
      <c r="K137" s="119"/>
      <c r="L137" s="119"/>
      <c r="M137" s="54"/>
    </row>
    <row r="138" spans="6:13" x14ac:dyDescent="0.25">
      <c r="F138" s="114">
        <v>13.25</v>
      </c>
      <c r="G138" s="16">
        <v>1.6</v>
      </c>
      <c r="H138" s="50">
        <f t="shared" si="2"/>
        <v>21.200000000000003</v>
      </c>
      <c r="J138" s="119"/>
      <c r="K138" s="119"/>
      <c r="L138" s="119"/>
      <c r="M138" s="54"/>
    </row>
    <row r="139" spans="6:13" x14ac:dyDescent="0.25">
      <c r="F139" s="114">
        <v>4.3499999999999996</v>
      </c>
      <c r="G139" s="53">
        <v>1.6</v>
      </c>
      <c r="H139" s="50">
        <f t="shared" si="2"/>
        <v>6.96</v>
      </c>
      <c r="J139" s="119"/>
      <c r="K139" s="119"/>
      <c r="L139" s="119"/>
      <c r="M139" s="54"/>
    </row>
    <row r="140" spans="6:13" x14ac:dyDescent="0.25">
      <c r="F140" s="114">
        <v>11.85</v>
      </c>
      <c r="G140" s="16">
        <v>1.6</v>
      </c>
      <c r="H140" s="50">
        <f t="shared" si="2"/>
        <v>18.96</v>
      </c>
      <c r="J140" s="119"/>
      <c r="K140" s="119"/>
      <c r="L140" s="119"/>
      <c r="M140" s="54"/>
    </row>
    <row r="141" spans="6:13" x14ac:dyDescent="0.25">
      <c r="F141" s="114">
        <v>4.32</v>
      </c>
      <c r="G141" s="53">
        <v>1.6</v>
      </c>
      <c r="H141" s="50">
        <f t="shared" si="2"/>
        <v>6.9120000000000008</v>
      </c>
      <c r="J141" s="119"/>
      <c r="K141" s="119"/>
      <c r="L141" s="119"/>
      <c r="M141" s="54"/>
    </row>
    <row r="142" spans="6:13" x14ac:dyDescent="0.25">
      <c r="F142" s="114">
        <v>2</v>
      </c>
      <c r="G142" s="16">
        <v>1.6</v>
      </c>
      <c r="H142" s="50">
        <f t="shared" si="2"/>
        <v>3.2</v>
      </c>
      <c r="J142" s="119"/>
      <c r="K142" s="119"/>
      <c r="L142" s="119"/>
      <c r="M142" s="54"/>
    </row>
    <row r="143" spans="6:13" x14ac:dyDescent="0.25">
      <c r="F143" s="426" t="s">
        <v>160</v>
      </c>
      <c r="G143" s="428"/>
      <c r="H143" s="50">
        <f>SUM(H136:H142)</f>
        <v>190.78400000000002</v>
      </c>
      <c r="J143" s="119"/>
      <c r="K143" s="119"/>
      <c r="L143" s="119"/>
      <c r="M143" s="54"/>
    </row>
    <row r="144" spans="6:13" x14ac:dyDescent="0.25">
      <c r="F144" s="426" t="s">
        <v>232</v>
      </c>
      <c r="G144" s="428"/>
      <c r="H144" s="50">
        <f>H143-M145</f>
        <v>190.78400000000002</v>
      </c>
      <c r="J144" s="119"/>
      <c r="K144" s="119"/>
      <c r="L144" s="119"/>
      <c r="M144" s="54"/>
    </row>
    <row r="145" spans="6:13" x14ac:dyDescent="0.25">
      <c r="J145" s="119"/>
      <c r="K145" s="119"/>
      <c r="L145" s="119"/>
      <c r="M145" s="54"/>
    </row>
    <row r="146" spans="6:13" x14ac:dyDescent="0.25">
      <c r="F146" s="506" t="s">
        <v>372</v>
      </c>
      <c r="G146" s="507"/>
      <c r="H146" s="507"/>
      <c r="I146" s="507"/>
      <c r="J146" s="507"/>
      <c r="K146" s="507"/>
      <c r="L146" s="507"/>
      <c r="M146" s="508"/>
    </row>
    <row r="148" spans="6:13" x14ac:dyDescent="0.25">
      <c r="F148" s="396" t="s">
        <v>454</v>
      </c>
      <c r="G148" s="397"/>
      <c r="H148" s="398"/>
      <c r="J148" s="368" t="s">
        <v>455</v>
      </c>
      <c r="K148" s="368"/>
      <c r="L148" s="368"/>
      <c r="M148" s="368"/>
    </row>
    <row r="149" spans="6:13" x14ac:dyDescent="0.25">
      <c r="F149" s="16" t="s">
        <v>24</v>
      </c>
      <c r="G149" s="16" t="s">
        <v>167</v>
      </c>
      <c r="H149" s="16" t="s">
        <v>231</v>
      </c>
      <c r="I149" s="44"/>
      <c r="J149" s="16" t="s">
        <v>237</v>
      </c>
      <c r="K149" s="16" t="s">
        <v>165</v>
      </c>
      <c r="L149" s="16" t="s">
        <v>167</v>
      </c>
      <c r="M149" s="16" t="s">
        <v>231</v>
      </c>
    </row>
    <row r="150" spans="6:13" x14ac:dyDescent="0.25">
      <c r="F150" s="16">
        <v>15.85</v>
      </c>
      <c r="G150" s="16">
        <v>3</v>
      </c>
      <c r="H150" s="50">
        <f>F150*G150</f>
        <v>47.55</v>
      </c>
      <c r="I150" s="44"/>
      <c r="J150" s="16">
        <v>6</v>
      </c>
      <c r="K150" s="16">
        <v>2</v>
      </c>
      <c r="L150" s="16">
        <v>1.2</v>
      </c>
      <c r="M150" s="50">
        <f>J150*K150*L150</f>
        <v>14.399999999999999</v>
      </c>
    </row>
    <row r="151" spans="6:13" x14ac:dyDescent="0.25">
      <c r="F151" s="114">
        <v>17.25</v>
      </c>
      <c r="G151" s="16">
        <v>3</v>
      </c>
      <c r="H151" s="50">
        <f>F151*G151</f>
        <v>51.75</v>
      </c>
      <c r="I151" s="44"/>
      <c r="J151" s="16">
        <v>2</v>
      </c>
      <c r="K151" s="16">
        <v>1.88</v>
      </c>
      <c r="L151" s="16">
        <v>2.15</v>
      </c>
      <c r="M151" s="50">
        <f>J151*K151*L151</f>
        <v>8.0839999999999996</v>
      </c>
    </row>
    <row r="152" spans="6:13" x14ac:dyDescent="0.25">
      <c r="F152" s="426" t="s">
        <v>160</v>
      </c>
      <c r="G152" s="428"/>
      <c r="H152" s="50">
        <f>SUM(H150:H150)</f>
        <v>47.55</v>
      </c>
      <c r="I152" s="44"/>
      <c r="J152" s="501" t="s">
        <v>160</v>
      </c>
      <c r="K152" s="501"/>
      <c r="L152" s="501"/>
      <c r="M152" s="50">
        <f>SUM(M150:M151)</f>
        <v>22.483999999999998</v>
      </c>
    </row>
    <row r="153" spans="6:13" x14ac:dyDescent="0.25">
      <c r="F153" s="426" t="s">
        <v>232</v>
      </c>
      <c r="G153" s="428"/>
      <c r="H153" s="50">
        <f>H152-M152</f>
        <v>25.065999999999999</v>
      </c>
      <c r="I153" s="44"/>
      <c r="J153" s="119"/>
      <c r="K153" s="119"/>
      <c r="L153" s="119"/>
      <c r="M153" s="54"/>
    </row>
    <row r="154" spans="6:13" x14ac:dyDescent="0.25">
      <c r="J154" s="44"/>
      <c r="K154" s="44"/>
      <c r="L154" s="44"/>
      <c r="M154" s="44"/>
    </row>
    <row r="155" spans="6:13" x14ac:dyDescent="0.25">
      <c r="F155" s="396" t="s">
        <v>456</v>
      </c>
      <c r="G155" s="397"/>
      <c r="H155" s="398"/>
      <c r="I155" s="44"/>
      <c r="J155" s="396" t="s">
        <v>457</v>
      </c>
      <c r="K155" s="397"/>
      <c r="L155" s="397"/>
      <c r="M155" s="398"/>
    </row>
    <row r="156" spans="6:13" x14ac:dyDescent="0.25">
      <c r="F156" s="16" t="s">
        <v>24</v>
      </c>
      <c r="G156" s="16" t="s">
        <v>167</v>
      </c>
      <c r="H156" s="16" t="s">
        <v>231</v>
      </c>
      <c r="I156" s="44"/>
      <c r="J156" s="16" t="s">
        <v>237</v>
      </c>
      <c r="K156" s="16" t="s">
        <v>165</v>
      </c>
      <c r="L156" s="16" t="s">
        <v>167</v>
      </c>
      <c r="M156" s="16" t="s">
        <v>231</v>
      </c>
    </row>
    <row r="157" spans="6:13" x14ac:dyDescent="0.25">
      <c r="F157" s="16">
        <v>18.95</v>
      </c>
      <c r="G157" s="16">
        <v>3</v>
      </c>
      <c r="H157" s="50">
        <f>F157*G157</f>
        <v>56.849999999999994</v>
      </c>
      <c r="I157" s="44"/>
      <c r="J157" s="16">
        <v>1</v>
      </c>
      <c r="K157" s="16">
        <v>1.2</v>
      </c>
      <c r="L157" s="53">
        <v>2.1</v>
      </c>
      <c r="M157" s="50">
        <f>J157*K157*L157</f>
        <v>2.52</v>
      </c>
    </row>
    <row r="158" spans="6:13" x14ac:dyDescent="0.25">
      <c r="F158" s="426" t="s">
        <v>160</v>
      </c>
      <c r="G158" s="428"/>
      <c r="H158" s="50">
        <f>SUM(H157:H157)</f>
        <v>56.849999999999994</v>
      </c>
      <c r="I158" s="44"/>
      <c r="J158" s="16">
        <v>1</v>
      </c>
      <c r="K158" s="16">
        <v>1.7</v>
      </c>
      <c r="L158" s="16">
        <v>2.1</v>
      </c>
      <c r="M158" s="50">
        <f>J158*K158*L158</f>
        <v>3.57</v>
      </c>
    </row>
    <row r="159" spans="6:13" x14ac:dyDescent="0.25">
      <c r="F159" s="426" t="s">
        <v>232</v>
      </c>
      <c r="G159" s="428"/>
      <c r="H159" s="50">
        <f>H158-M159</f>
        <v>50.759999999999991</v>
      </c>
      <c r="I159" s="44"/>
      <c r="J159" s="426" t="s">
        <v>160</v>
      </c>
      <c r="K159" s="427"/>
      <c r="L159" s="428"/>
      <c r="M159" s="50">
        <f>SUM(M157:M158)</f>
        <v>6.09</v>
      </c>
    </row>
    <row r="160" spans="6:13" x14ac:dyDescent="0.25">
      <c r="I160" s="44"/>
    </row>
    <row r="161" spans="6:13" x14ac:dyDescent="0.25">
      <c r="F161" s="368" t="s">
        <v>247</v>
      </c>
      <c r="G161" s="368"/>
      <c r="H161" s="368"/>
      <c r="J161" s="368" t="s">
        <v>458</v>
      </c>
      <c r="K161" s="368"/>
      <c r="L161" s="368"/>
      <c r="M161" s="368"/>
    </row>
    <row r="162" spans="6:13" x14ac:dyDescent="0.25">
      <c r="F162" s="16" t="s">
        <v>24</v>
      </c>
      <c r="G162" s="16" t="s">
        <v>167</v>
      </c>
      <c r="H162" s="16" t="s">
        <v>231</v>
      </c>
      <c r="J162" s="16" t="s">
        <v>237</v>
      </c>
      <c r="K162" s="16" t="s">
        <v>165</v>
      </c>
      <c r="L162" s="16" t="s">
        <v>167</v>
      </c>
      <c r="M162" s="16" t="s">
        <v>231</v>
      </c>
    </row>
    <row r="163" spans="6:13" x14ac:dyDescent="0.25">
      <c r="F163" s="16">
        <v>62.9</v>
      </c>
      <c r="G163" s="16">
        <v>3</v>
      </c>
      <c r="H163" s="50">
        <f>F163*G163</f>
        <v>188.7</v>
      </c>
      <c r="I163" s="44"/>
      <c r="J163" s="16">
        <v>2</v>
      </c>
      <c r="K163" s="16">
        <v>1.88</v>
      </c>
      <c r="L163" s="16">
        <v>2.15</v>
      </c>
      <c r="M163" s="50">
        <f>J163*K163*L163</f>
        <v>8.0839999999999996</v>
      </c>
    </row>
    <row r="164" spans="6:13" x14ac:dyDescent="0.25">
      <c r="F164" s="16">
        <v>17.850000000000001</v>
      </c>
      <c r="G164" s="16">
        <v>3</v>
      </c>
      <c r="H164" s="50">
        <f>F164*G164</f>
        <v>53.550000000000004</v>
      </c>
      <c r="I164" s="44"/>
      <c r="J164" s="16">
        <v>6</v>
      </c>
      <c r="K164" s="16">
        <v>2</v>
      </c>
      <c r="L164" s="16">
        <v>1.2</v>
      </c>
      <c r="M164" s="50">
        <f t="shared" ref="M164:M168" si="3">J164*K164*L164</f>
        <v>14.399999999999999</v>
      </c>
    </row>
    <row r="165" spans="6:13" x14ac:dyDescent="0.25">
      <c r="F165" s="426" t="s">
        <v>160</v>
      </c>
      <c r="G165" s="428"/>
      <c r="H165" s="50">
        <f>SUM(H164:H164)</f>
        <v>53.550000000000004</v>
      </c>
      <c r="I165" s="44"/>
      <c r="J165" s="16">
        <v>2</v>
      </c>
      <c r="K165" s="16">
        <v>1.2</v>
      </c>
      <c r="L165" s="16">
        <v>2.1</v>
      </c>
      <c r="M165" s="50">
        <f t="shared" si="3"/>
        <v>5.04</v>
      </c>
    </row>
    <row r="166" spans="6:13" x14ac:dyDescent="0.25">
      <c r="F166" s="426" t="s">
        <v>232</v>
      </c>
      <c r="G166" s="428"/>
      <c r="H166" s="50">
        <f>H165-M169</f>
        <v>11.326000000000008</v>
      </c>
      <c r="I166" s="44"/>
      <c r="J166" s="16">
        <v>2</v>
      </c>
      <c r="K166" s="16">
        <v>2.2000000000000002</v>
      </c>
      <c r="L166" s="16">
        <v>2.1</v>
      </c>
      <c r="M166" s="50">
        <f t="shared" si="3"/>
        <v>9.240000000000002</v>
      </c>
    </row>
    <row r="167" spans="6:13" x14ac:dyDescent="0.25">
      <c r="F167" s="119"/>
      <c r="G167" s="119"/>
      <c r="H167" s="54"/>
      <c r="I167" s="44"/>
      <c r="J167" s="16">
        <v>1</v>
      </c>
      <c r="K167" s="16">
        <v>1</v>
      </c>
      <c r="L167" s="16">
        <v>2.1</v>
      </c>
      <c r="M167" s="50">
        <f t="shared" si="3"/>
        <v>2.1</v>
      </c>
    </row>
    <row r="168" spans="6:13" x14ac:dyDescent="0.25">
      <c r="F168" s="119"/>
      <c r="G168" s="119"/>
      <c r="H168" s="54"/>
      <c r="I168" s="44"/>
      <c r="J168" s="16">
        <v>2</v>
      </c>
      <c r="K168" s="16">
        <v>0.8</v>
      </c>
      <c r="L168" s="16">
        <v>2.1</v>
      </c>
      <c r="M168" s="50">
        <f t="shared" si="3"/>
        <v>3.3600000000000003</v>
      </c>
    </row>
    <row r="169" spans="6:13" x14ac:dyDescent="0.25">
      <c r="F169" s="119"/>
      <c r="G169" s="119"/>
      <c r="H169" s="54"/>
      <c r="I169" s="44"/>
      <c r="J169" s="426" t="s">
        <v>160</v>
      </c>
      <c r="K169" s="427"/>
      <c r="L169" s="428"/>
      <c r="M169" s="50">
        <f>SUM(M163:M168)</f>
        <v>42.223999999999997</v>
      </c>
    </row>
    <row r="170" spans="6:13" x14ac:dyDescent="0.25">
      <c r="F170" s="58"/>
      <c r="G170" s="58"/>
      <c r="H170" s="54"/>
    </row>
    <row r="171" spans="6:13" x14ac:dyDescent="0.25">
      <c r="F171" s="368" t="s">
        <v>459</v>
      </c>
      <c r="G171" s="368"/>
      <c r="H171" s="368"/>
      <c r="J171" s="368" t="s">
        <v>460</v>
      </c>
      <c r="K171" s="368"/>
      <c r="L171" s="368"/>
      <c r="M171" s="368"/>
    </row>
    <row r="172" spans="6:13" x14ac:dyDescent="0.25">
      <c r="F172" s="16" t="s">
        <v>24</v>
      </c>
      <c r="G172" s="16" t="s">
        <v>167</v>
      </c>
      <c r="H172" s="16" t="s">
        <v>231</v>
      </c>
      <c r="J172" s="16" t="s">
        <v>237</v>
      </c>
      <c r="K172" s="16" t="s">
        <v>165</v>
      </c>
      <c r="L172" s="16" t="s">
        <v>167</v>
      </c>
      <c r="M172" s="16" t="s">
        <v>231</v>
      </c>
    </row>
    <row r="173" spans="6:13" x14ac:dyDescent="0.25">
      <c r="F173" s="16">
        <v>13.24</v>
      </c>
      <c r="G173" s="16">
        <v>3</v>
      </c>
      <c r="H173" s="50">
        <f>F173*G173</f>
        <v>39.72</v>
      </c>
      <c r="J173" s="16">
        <v>1</v>
      </c>
      <c r="K173" s="16">
        <v>1</v>
      </c>
      <c r="L173" s="16">
        <v>2.1</v>
      </c>
      <c r="M173" s="50">
        <f t="shared" ref="M173:M175" si="4">J173*K173*L173</f>
        <v>2.1</v>
      </c>
    </row>
    <row r="174" spans="6:13" x14ac:dyDescent="0.25">
      <c r="F174" s="426" t="s">
        <v>160</v>
      </c>
      <c r="G174" s="428"/>
      <c r="H174" s="50">
        <f>SUM(H173:H173)</f>
        <v>39.72</v>
      </c>
      <c r="J174" s="16">
        <v>1</v>
      </c>
      <c r="K174" s="16">
        <v>1.2</v>
      </c>
      <c r="L174" s="16">
        <v>1</v>
      </c>
      <c r="M174" s="50">
        <f t="shared" si="4"/>
        <v>1.2</v>
      </c>
    </row>
    <row r="175" spans="6:13" x14ac:dyDescent="0.25">
      <c r="F175" s="426" t="s">
        <v>232</v>
      </c>
      <c r="G175" s="428"/>
      <c r="H175" s="50">
        <f>H174-M176</f>
        <v>34.739999999999995</v>
      </c>
      <c r="J175" s="16">
        <v>1</v>
      </c>
      <c r="K175" s="16">
        <v>0.8</v>
      </c>
      <c r="L175" s="16">
        <v>2.1</v>
      </c>
      <c r="M175" s="50">
        <f t="shared" si="4"/>
        <v>1.6800000000000002</v>
      </c>
    </row>
    <row r="176" spans="6:13" x14ac:dyDescent="0.25">
      <c r="F176" s="119"/>
      <c r="G176" s="119"/>
      <c r="H176" s="54"/>
      <c r="J176" s="501" t="s">
        <v>160</v>
      </c>
      <c r="K176" s="501"/>
      <c r="L176" s="501"/>
      <c r="M176" s="50">
        <f>SUM(M173:M175)</f>
        <v>4.9800000000000004</v>
      </c>
    </row>
    <row r="177" spans="6:13" x14ac:dyDescent="0.25">
      <c r="F177" s="119"/>
      <c r="G177" s="119"/>
      <c r="H177" s="54"/>
      <c r="J177" s="119"/>
      <c r="K177" s="119"/>
      <c r="L177" s="119"/>
      <c r="M177" s="54"/>
    </row>
    <row r="178" spans="6:13" x14ac:dyDescent="0.25">
      <c r="F178" s="368" t="s">
        <v>463</v>
      </c>
      <c r="G178" s="368"/>
      <c r="H178" s="368"/>
      <c r="J178" s="368" t="s">
        <v>467</v>
      </c>
      <c r="K178" s="368"/>
      <c r="L178" s="368"/>
      <c r="M178" s="368"/>
    </row>
    <row r="179" spans="6:13" x14ac:dyDescent="0.25">
      <c r="F179" s="16" t="s">
        <v>24</v>
      </c>
      <c r="G179" s="16" t="s">
        <v>167</v>
      </c>
      <c r="H179" s="16" t="s">
        <v>231</v>
      </c>
      <c r="J179" s="16" t="s">
        <v>237</v>
      </c>
      <c r="K179" s="16" t="s">
        <v>165</v>
      </c>
      <c r="L179" s="16" t="s">
        <v>167</v>
      </c>
      <c r="M179" s="16" t="s">
        <v>231</v>
      </c>
    </row>
    <row r="180" spans="6:13" x14ac:dyDescent="0.25">
      <c r="F180" s="16">
        <v>6.4</v>
      </c>
      <c r="G180" s="16">
        <v>3</v>
      </c>
      <c r="H180" s="50">
        <f>F180*G180</f>
        <v>19.200000000000003</v>
      </c>
      <c r="J180" s="16">
        <v>1</v>
      </c>
      <c r="K180" s="16">
        <v>0.8</v>
      </c>
      <c r="L180" s="53">
        <v>2.1</v>
      </c>
      <c r="M180" s="50">
        <f>J180*K180*L180</f>
        <v>1.6800000000000002</v>
      </c>
    </row>
    <row r="181" spans="6:13" x14ac:dyDescent="0.25">
      <c r="F181" s="426" t="s">
        <v>160</v>
      </c>
      <c r="G181" s="428"/>
      <c r="H181" s="50">
        <f>SUM(H180:H180)</f>
        <v>19.200000000000003</v>
      </c>
      <c r="J181" s="16">
        <v>1</v>
      </c>
      <c r="K181" s="16">
        <v>0.6</v>
      </c>
      <c r="L181" s="53">
        <v>0.6</v>
      </c>
      <c r="M181" s="50">
        <f>J181*K181*L181</f>
        <v>0.36</v>
      </c>
    </row>
    <row r="182" spans="6:13" x14ac:dyDescent="0.25">
      <c r="F182" s="426" t="s">
        <v>232</v>
      </c>
      <c r="G182" s="428"/>
      <c r="H182" s="50">
        <f>H181-M182</f>
        <v>17.520000000000003</v>
      </c>
      <c r="J182" s="426" t="s">
        <v>160</v>
      </c>
      <c r="K182" s="427"/>
      <c r="L182" s="428"/>
      <c r="M182" s="50">
        <f>SUM(M180:M180)</f>
        <v>1.6800000000000002</v>
      </c>
    </row>
    <row r="183" spans="6:13" x14ac:dyDescent="0.25">
      <c r="F183" s="58"/>
      <c r="G183" s="58"/>
      <c r="H183" s="54"/>
    </row>
    <row r="184" spans="6:13" x14ac:dyDescent="0.25">
      <c r="F184" s="368" t="s">
        <v>461</v>
      </c>
      <c r="G184" s="368"/>
      <c r="H184" s="368"/>
      <c r="J184" s="368" t="s">
        <v>462</v>
      </c>
      <c r="K184" s="368"/>
      <c r="L184" s="368"/>
      <c r="M184" s="368"/>
    </row>
    <row r="185" spans="6:13" x14ac:dyDescent="0.25">
      <c r="F185" s="16" t="s">
        <v>24</v>
      </c>
      <c r="G185" s="16" t="s">
        <v>167</v>
      </c>
      <c r="H185" s="16" t="s">
        <v>231</v>
      </c>
      <c r="J185" s="16" t="s">
        <v>237</v>
      </c>
      <c r="K185" s="16" t="s">
        <v>165</v>
      </c>
      <c r="L185" s="16" t="s">
        <v>167</v>
      </c>
      <c r="M185" s="16" t="s">
        <v>231</v>
      </c>
    </row>
    <row r="186" spans="6:13" x14ac:dyDescent="0.25">
      <c r="F186" s="16">
        <v>9.6</v>
      </c>
      <c r="G186" s="16">
        <v>3</v>
      </c>
      <c r="H186" s="50">
        <f>F186*G186</f>
        <v>28.799999999999997</v>
      </c>
      <c r="J186" s="16">
        <v>2</v>
      </c>
      <c r="K186" s="16">
        <v>1</v>
      </c>
      <c r="L186" s="53">
        <v>2.1</v>
      </c>
      <c r="M186" s="50">
        <f>J186*K186*L186</f>
        <v>4.2</v>
      </c>
    </row>
    <row r="187" spans="6:13" x14ac:dyDescent="0.25">
      <c r="F187" s="426" t="s">
        <v>160</v>
      </c>
      <c r="G187" s="428"/>
      <c r="H187" s="50">
        <f>SUM(H186:H186)</f>
        <v>28.799999999999997</v>
      </c>
      <c r="J187" s="426" t="s">
        <v>160</v>
      </c>
      <c r="K187" s="427"/>
      <c r="L187" s="428"/>
      <c r="M187" s="50">
        <f>SUM(M186:M186)</f>
        <v>4.2</v>
      </c>
    </row>
    <row r="188" spans="6:13" x14ac:dyDescent="0.25">
      <c r="F188" s="426" t="s">
        <v>232</v>
      </c>
      <c r="G188" s="428"/>
      <c r="H188" s="50">
        <f>H187-M187</f>
        <v>24.599999999999998</v>
      </c>
    </row>
    <row r="189" spans="6:13" x14ac:dyDescent="0.25">
      <c r="F189" s="58"/>
      <c r="G189" s="58"/>
      <c r="H189" s="54"/>
    </row>
    <row r="190" spans="6:13" x14ac:dyDescent="0.25">
      <c r="F190" s="368" t="s">
        <v>464</v>
      </c>
      <c r="G190" s="368"/>
      <c r="H190" s="368"/>
      <c r="J190" s="368" t="s">
        <v>465</v>
      </c>
      <c r="K190" s="368"/>
      <c r="L190" s="368"/>
      <c r="M190" s="368"/>
    </row>
    <row r="191" spans="6:13" x14ac:dyDescent="0.25">
      <c r="F191" s="16" t="s">
        <v>24</v>
      </c>
      <c r="G191" s="16" t="s">
        <v>167</v>
      </c>
      <c r="H191" s="16" t="s">
        <v>231</v>
      </c>
      <c r="J191" s="16" t="s">
        <v>237</v>
      </c>
      <c r="K191" s="16" t="s">
        <v>165</v>
      </c>
      <c r="L191" s="16" t="s">
        <v>167</v>
      </c>
      <c r="M191" s="16" t="s">
        <v>231</v>
      </c>
    </row>
    <row r="192" spans="6:13" x14ac:dyDescent="0.25">
      <c r="F192" s="16">
        <v>15.8</v>
      </c>
      <c r="G192" s="16">
        <v>3</v>
      </c>
      <c r="H192" s="50">
        <f>F192*G192</f>
        <v>47.400000000000006</v>
      </c>
      <c r="J192" s="16">
        <v>3</v>
      </c>
      <c r="K192" s="16">
        <v>1.2</v>
      </c>
      <c r="L192" s="53">
        <v>2.1</v>
      </c>
      <c r="M192" s="50">
        <f>J192*K192*L192</f>
        <v>7.56</v>
      </c>
    </row>
    <row r="193" spans="6:13" x14ac:dyDescent="0.25">
      <c r="F193" s="426" t="s">
        <v>160</v>
      </c>
      <c r="G193" s="428"/>
      <c r="H193" s="50">
        <f>SUM(H192:H192)</f>
        <v>47.400000000000006</v>
      </c>
      <c r="J193" s="16">
        <v>2</v>
      </c>
      <c r="K193" s="16">
        <v>1</v>
      </c>
      <c r="L193" s="53">
        <v>2.1</v>
      </c>
      <c r="M193" s="50">
        <f>J193*K193*L193</f>
        <v>4.2</v>
      </c>
    </row>
    <row r="194" spans="6:13" x14ac:dyDescent="0.25">
      <c r="F194" s="426" t="s">
        <v>232</v>
      </c>
      <c r="G194" s="428"/>
      <c r="H194" s="50">
        <f>H193-M194</f>
        <v>35.640000000000008</v>
      </c>
      <c r="J194" s="426" t="s">
        <v>160</v>
      </c>
      <c r="K194" s="427"/>
      <c r="L194" s="428"/>
      <c r="M194" s="50">
        <f>SUM(M192:M193)</f>
        <v>11.76</v>
      </c>
    </row>
    <row r="195" spans="6:13" x14ac:dyDescent="0.25">
      <c r="F195" s="58"/>
      <c r="G195" s="58"/>
      <c r="H195" s="54"/>
    </row>
    <row r="196" spans="6:13" x14ac:dyDescent="0.25">
      <c r="F196" s="368" t="s">
        <v>466</v>
      </c>
      <c r="G196" s="368"/>
      <c r="H196" s="368"/>
      <c r="J196" s="368" t="s">
        <v>468</v>
      </c>
      <c r="K196" s="368"/>
      <c r="L196" s="368"/>
      <c r="M196" s="368"/>
    </row>
    <row r="197" spans="6:13" x14ac:dyDescent="0.25">
      <c r="F197" s="16" t="s">
        <v>24</v>
      </c>
      <c r="G197" s="16" t="s">
        <v>167</v>
      </c>
      <c r="H197" s="16" t="s">
        <v>231</v>
      </c>
      <c r="J197" s="16" t="s">
        <v>237</v>
      </c>
      <c r="K197" s="16" t="s">
        <v>165</v>
      </c>
      <c r="L197" s="16" t="s">
        <v>167</v>
      </c>
      <c r="M197" s="16" t="s">
        <v>231</v>
      </c>
    </row>
    <row r="198" spans="6:13" x14ac:dyDescent="0.25">
      <c r="F198" s="16">
        <v>6.24</v>
      </c>
      <c r="G198" s="16">
        <v>3</v>
      </c>
      <c r="H198" s="50">
        <f>F198*G198</f>
        <v>18.72</v>
      </c>
      <c r="J198" s="16">
        <v>1</v>
      </c>
      <c r="K198" s="16">
        <v>0.7</v>
      </c>
      <c r="L198" s="53">
        <v>2.1</v>
      </c>
      <c r="M198" s="50">
        <f>J198*K198*L198</f>
        <v>1.47</v>
      </c>
    </row>
    <row r="199" spans="6:13" x14ac:dyDescent="0.25">
      <c r="F199" s="426" t="s">
        <v>160</v>
      </c>
      <c r="G199" s="428"/>
      <c r="H199" s="50">
        <f>SUM(H198:H198)</f>
        <v>18.72</v>
      </c>
      <c r="J199" s="426" t="s">
        <v>160</v>
      </c>
      <c r="K199" s="427"/>
      <c r="L199" s="428"/>
      <c r="M199" s="50">
        <f>SUM(M198:M198)</f>
        <v>1.47</v>
      </c>
    </row>
    <row r="200" spans="6:13" x14ac:dyDescent="0.25">
      <c r="F200" s="426" t="s">
        <v>232</v>
      </c>
      <c r="G200" s="428"/>
      <c r="H200" s="50">
        <f>H199-M199</f>
        <v>17.25</v>
      </c>
    </row>
    <row r="201" spans="6:13" x14ac:dyDescent="0.25">
      <c r="F201" s="58"/>
      <c r="G201" s="58"/>
      <c r="H201" s="54"/>
    </row>
    <row r="202" spans="6:13" x14ac:dyDescent="0.25">
      <c r="F202" s="368" t="s">
        <v>461</v>
      </c>
      <c r="G202" s="368"/>
      <c r="H202" s="368"/>
      <c r="J202" s="368" t="s">
        <v>462</v>
      </c>
      <c r="K202" s="368"/>
      <c r="L202" s="368"/>
      <c r="M202" s="368"/>
    </row>
    <row r="203" spans="6:13" x14ac:dyDescent="0.25">
      <c r="F203" s="16" t="s">
        <v>24</v>
      </c>
      <c r="G203" s="16" t="s">
        <v>167</v>
      </c>
      <c r="H203" s="16" t="s">
        <v>231</v>
      </c>
      <c r="J203" s="16" t="s">
        <v>237</v>
      </c>
      <c r="K203" s="16" t="s">
        <v>165</v>
      </c>
      <c r="L203" s="16" t="s">
        <v>167</v>
      </c>
      <c r="M203" s="16" t="s">
        <v>231</v>
      </c>
    </row>
    <row r="204" spans="6:13" x14ac:dyDescent="0.25">
      <c r="F204" s="16">
        <v>9.6</v>
      </c>
      <c r="G204" s="16">
        <v>3</v>
      </c>
      <c r="H204" s="50">
        <f>F204*G204</f>
        <v>28.799999999999997</v>
      </c>
      <c r="J204" s="16">
        <v>2</v>
      </c>
      <c r="K204" s="16">
        <v>1</v>
      </c>
      <c r="L204" s="53">
        <v>2.1</v>
      </c>
      <c r="M204" s="50">
        <f>J204*K204*L204</f>
        <v>4.2</v>
      </c>
    </row>
    <row r="205" spans="6:13" x14ac:dyDescent="0.25">
      <c r="F205" s="426" t="s">
        <v>160</v>
      </c>
      <c r="G205" s="428"/>
      <c r="H205" s="50">
        <f>SUM(H204:H204)</f>
        <v>28.799999999999997</v>
      </c>
      <c r="J205" s="426" t="s">
        <v>160</v>
      </c>
      <c r="K205" s="427"/>
      <c r="L205" s="428"/>
      <c r="M205" s="50">
        <f>SUM(M204:M204)</f>
        <v>4.2</v>
      </c>
    </row>
    <row r="206" spans="6:13" x14ac:dyDescent="0.25">
      <c r="F206" s="426" t="s">
        <v>232</v>
      </c>
      <c r="G206" s="428"/>
      <c r="H206" s="50">
        <f>H205-M205</f>
        <v>24.599999999999998</v>
      </c>
    </row>
    <row r="207" spans="6:13" x14ac:dyDescent="0.25">
      <c r="F207" s="58"/>
      <c r="G207" s="58"/>
      <c r="H207" s="54"/>
    </row>
    <row r="208" spans="6:13" x14ac:dyDescent="0.25">
      <c r="F208" s="368" t="s">
        <v>469</v>
      </c>
      <c r="G208" s="368"/>
      <c r="H208" s="368"/>
      <c r="J208" s="368" t="s">
        <v>470</v>
      </c>
      <c r="K208" s="368"/>
      <c r="L208" s="368"/>
      <c r="M208" s="368"/>
    </row>
    <row r="209" spans="6:13" x14ac:dyDescent="0.25">
      <c r="F209" s="16" t="s">
        <v>24</v>
      </c>
      <c r="G209" s="16" t="s">
        <v>167</v>
      </c>
      <c r="H209" s="16" t="s">
        <v>231</v>
      </c>
      <c r="J209" s="16" t="s">
        <v>237</v>
      </c>
      <c r="K209" s="16" t="s">
        <v>165</v>
      </c>
      <c r="L209" s="16" t="s">
        <v>167</v>
      </c>
      <c r="M209" s="16" t="s">
        <v>231</v>
      </c>
    </row>
    <row r="210" spans="6:13" x14ac:dyDescent="0.25">
      <c r="F210" s="16">
        <v>19.739999999999998</v>
      </c>
      <c r="G210" s="16">
        <v>3</v>
      </c>
      <c r="H210" s="50">
        <f>F210*G210</f>
        <v>59.22</v>
      </c>
      <c r="J210" s="16">
        <v>1</v>
      </c>
      <c r="K210" s="16">
        <v>0.8</v>
      </c>
      <c r="L210" s="16">
        <v>2.1</v>
      </c>
      <c r="M210" s="50">
        <f>J210*K210*L210</f>
        <v>1.6800000000000002</v>
      </c>
    </row>
    <row r="211" spans="6:13" x14ac:dyDescent="0.25">
      <c r="F211" s="426" t="s">
        <v>160</v>
      </c>
      <c r="G211" s="428"/>
      <c r="H211" s="50">
        <f>SUM(H210:H210)</f>
        <v>59.22</v>
      </c>
      <c r="J211" s="16">
        <v>1</v>
      </c>
      <c r="K211" s="16">
        <v>2</v>
      </c>
      <c r="L211" s="16">
        <v>1</v>
      </c>
      <c r="M211" s="50">
        <f>J211*K211*L211</f>
        <v>2</v>
      </c>
    </row>
    <row r="212" spans="6:13" x14ac:dyDescent="0.25">
      <c r="F212" s="426" t="s">
        <v>232</v>
      </c>
      <c r="G212" s="428"/>
      <c r="H212" s="50">
        <f>H211-M213</f>
        <v>54.07</v>
      </c>
      <c r="J212" s="16">
        <v>1</v>
      </c>
      <c r="K212" s="16">
        <v>0.7</v>
      </c>
      <c r="L212" s="16">
        <v>2.1</v>
      </c>
      <c r="M212" s="50">
        <f>J212*K212*L212</f>
        <v>1.47</v>
      </c>
    </row>
    <row r="213" spans="6:13" x14ac:dyDescent="0.25">
      <c r="F213" s="119"/>
      <c r="G213" s="119"/>
      <c r="H213" s="54"/>
      <c r="J213" s="501" t="s">
        <v>160</v>
      </c>
      <c r="K213" s="501"/>
      <c r="L213" s="501"/>
      <c r="M213" s="50">
        <f>SUM(M210:M212)</f>
        <v>5.15</v>
      </c>
    </row>
    <row r="214" spans="6:13" x14ac:dyDescent="0.25">
      <c r="F214" s="58"/>
      <c r="G214" s="58"/>
      <c r="H214" s="54"/>
    </row>
    <row r="215" spans="6:13" x14ac:dyDescent="0.25">
      <c r="F215" s="368" t="s">
        <v>471</v>
      </c>
      <c r="G215" s="368"/>
      <c r="H215" s="368"/>
      <c r="J215" s="368" t="s">
        <v>472</v>
      </c>
      <c r="K215" s="368"/>
      <c r="L215" s="368"/>
      <c r="M215" s="368"/>
    </row>
    <row r="216" spans="6:13" x14ac:dyDescent="0.25">
      <c r="F216" s="16" t="s">
        <v>24</v>
      </c>
      <c r="G216" s="16" t="s">
        <v>167</v>
      </c>
      <c r="H216" s="16" t="s">
        <v>231</v>
      </c>
      <c r="J216" s="16" t="s">
        <v>237</v>
      </c>
      <c r="K216" s="16" t="s">
        <v>165</v>
      </c>
      <c r="L216" s="16" t="s">
        <v>167</v>
      </c>
      <c r="M216" s="16" t="s">
        <v>231</v>
      </c>
    </row>
    <row r="217" spans="6:13" x14ac:dyDescent="0.25">
      <c r="F217" s="16">
        <v>7.02</v>
      </c>
      <c r="G217" s="16">
        <v>3</v>
      </c>
      <c r="H217" s="50">
        <f>F217*G217</f>
        <v>21.06</v>
      </c>
      <c r="J217" s="16">
        <v>1</v>
      </c>
      <c r="K217" s="16">
        <v>0.6</v>
      </c>
      <c r="L217" s="53">
        <v>0.6</v>
      </c>
      <c r="M217" s="50">
        <f>J217*K217*L217</f>
        <v>0.36</v>
      </c>
    </row>
    <row r="218" spans="6:13" x14ac:dyDescent="0.25">
      <c r="F218" s="426" t="s">
        <v>160</v>
      </c>
      <c r="G218" s="428"/>
      <c r="H218" s="50">
        <f>SUM(H217:H217)</f>
        <v>21.06</v>
      </c>
      <c r="J218" s="16">
        <v>1</v>
      </c>
      <c r="K218" s="16">
        <v>0.7</v>
      </c>
      <c r="L218" s="53">
        <v>2.1</v>
      </c>
      <c r="M218" s="50">
        <f>J218*K218*L218</f>
        <v>1.47</v>
      </c>
    </row>
    <row r="219" spans="6:13" x14ac:dyDescent="0.25">
      <c r="F219" s="426" t="s">
        <v>232</v>
      </c>
      <c r="G219" s="428"/>
      <c r="H219" s="50">
        <f>H218-M219</f>
        <v>19.229999999999997</v>
      </c>
      <c r="J219" s="426" t="s">
        <v>160</v>
      </c>
      <c r="K219" s="427"/>
      <c r="L219" s="428"/>
      <c r="M219" s="50">
        <f>SUM(M217:M218)</f>
        <v>1.83</v>
      </c>
    </row>
    <row r="220" spans="6:13" x14ac:dyDescent="0.25">
      <c r="F220" s="58"/>
      <c r="G220" s="58"/>
      <c r="H220" s="54"/>
    </row>
    <row r="221" spans="6:13" x14ac:dyDescent="0.25">
      <c r="F221" s="368" t="s">
        <v>473</v>
      </c>
      <c r="G221" s="368"/>
      <c r="H221" s="368"/>
      <c r="J221" s="368" t="s">
        <v>474</v>
      </c>
      <c r="K221" s="368"/>
      <c r="L221" s="368"/>
      <c r="M221" s="368"/>
    </row>
    <row r="222" spans="6:13" x14ac:dyDescent="0.25">
      <c r="F222" s="16" t="s">
        <v>24</v>
      </c>
      <c r="G222" s="16" t="s">
        <v>167</v>
      </c>
      <c r="H222" s="16" t="s">
        <v>231</v>
      </c>
      <c r="J222" s="16" t="s">
        <v>237</v>
      </c>
      <c r="K222" s="16" t="s">
        <v>165</v>
      </c>
      <c r="L222" s="16" t="s">
        <v>167</v>
      </c>
      <c r="M222" s="16" t="s">
        <v>231</v>
      </c>
    </row>
    <row r="223" spans="6:13" x14ac:dyDescent="0.25">
      <c r="F223" s="16">
        <v>16.850000000000001</v>
      </c>
      <c r="G223" s="16">
        <v>3</v>
      </c>
      <c r="H223" s="50">
        <f>F223*G223</f>
        <v>50.550000000000004</v>
      </c>
      <c r="J223" s="16">
        <v>1</v>
      </c>
      <c r="K223" s="16">
        <v>0.8</v>
      </c>
      <c r="L223" s="16">
        <v>2.1</v>
      </c>
      <c r="M223" s="50">
        <f>J223*K223*L223</f>
        <v>1.6800000000000002</v>
      </c>
    </row>
    <row r="224" spans="6:13" x14ac:dyDescent="0.25">
      <c r="F224" s="426" t="s">
        <v>160</v>
      </c>
      <c r="G224" s="428"/>
      <c r="H224" s="50">
        <f>SUM(H223:H223)</f>
        <v>50.550000000000004</v>
      </c>
      <c r="J224" s="16">
        <v>1</v>
      </c>
      <c r="K224" s="16">
        <v>2</v>
      </c>
      <c r="L224" s="16">
        <v>1</v>
      </c>
      <c r="M224" s="50">
        <f>J224*K224*L224</f>
        <v>2</v>
      </c>
    </row>
    <row r="225" spans="6:13" x14ac:dyDescent="0.25">
      <c r="F225" s="426" t="s">
        <v>232</v>
      </c>
      <c r="G225" s="428"/>
      <c r="H225" s="50">
        <f>H224-M226</f>
        <v>45.400000000000006</v>
      </c>
      <c r="J225" s="16">
        <v>1</v>
      </c>
      <c r="K225" s="16">
        <v>0.7</v>
      </c>
      <c r="L225" s="16">
        <v>2.1</v>
      </c>
      <c r="M225" s="50">
        <f>J225*K225*L225</f>
        <v>1.47</v>
      </c>
    </row>
    <row r="226" spans="6:13" x14ac:dyDescent="0.25">
      <c r="F226" s="119"/>
      <c r="G226" s="119"/>
      <c r="H226" s="54"/>
      <c r="J226" s="501" t="s">
        <v>160</v>
      </c>
      <c r="K226" s="501"/>
      <c r="L226" s="501"/>
      <c r="M226" s="50">
        <f>SUM(M223:M225)</f>
        <v>5.15</v>
      </c>
    </row>
    <row r="227" spans="6:13" x14ac:dyDescent="0.25">
      <c r="F227" s="58"/>
      <c r="G227" s="58"/>
      <c r="H227" s="54"/>
    </row>
    <row r="228" spans="6:13" x14ac:dyDescent="0.25">
      <c r="F228" s="368" t="s">
        <v>475</v>
      </c>
      <c r="G228" s="368"/>
      <c r="H228" s="368"/>
      <c r="J228" s="368" t="s">
        <v>476</v>
      </c>
      <c r="K228" s="368"/>
      <c r="L228" s="368"/>
      <c r="M228" s="368"/>
    </row>
    <row r="229" spans="6:13" x14ac:dyDescent="0.25">
      <c r="F229" s="16" t="s">
        <v>24</v>
      </c>
      <c r="G229" s="16" t="s">
        <v>167</v>
      </c>
      <c r="H229" s="16" t="s">
        <v>231</v>
      </c>
      <c r="J229" s="16" t="s">
        <v>237</v>
      </c>
      <c r="K229" s="16" t="s">
        <v>165</v>
      </c>
      <c r="L229" s="16" t="s">
        <v>167</v>
      </c>
      <c r="M229" s="16" t="s">
        <v>231</v>
      </c>
    </row>
    <row r="230" spans="6:13" x14ac:dyDescent="0.25">
      <c r="F230" s="16">
        <v>7.02</v>
      </c>
      <c r="G230" s="16">
        <v>3</v>
      </c>
      <c r="H230" s="50">
        <f>F230*G230</f>
        <v>21.06</v>
      </c>
      <c r="J230" s="16">
        <v>1</v>
      </c>
      <c r="K230" s="16">
        <v>0.6</v>
      </c>
      <c r="L230" s="53">
        <v>0.6</v>
      </c>
      <c r="M230" s="50">
        <f>J230*K230*L230</f>
        <v>0.36</v>
      </c>
    </row>
    <row r="231" spans="6:13" x14ac:dyDescent="0.25">
      <c r="F231" s="426" t="s">
        <v>160</v>
      </c>
      <c r="G231" s="428"/>
      <c r="H231" s="50">
        <f>SUM(H230:H230)</f>
        <v>21.06</v>
      </c>
      <c r="J231" s="16">
        <v>1</v>
      </c>
      <c r="K231" s="16">
        <v>0.7</v>
      </c>
      <c r="L231" s="53">
        <v>2.1</v>
      </c>
      <c r="M231" s="50">
        <f>J231*K231*L231</f>
        <v>1.47</v>
      </c>
    </row>
    <row r="232" spans="6:13" x14ac:dyDescent="0.25">
      <c r="F232" s="426" t="s">
        <v>232</v>
      </c>
      <c r="G232" s="428"/>
      <c r="H232" s="50">
        <f>H231-M232</f>
        <v>19.229999999999997</v>
      </c>
      <c r="J232" s="426" t="s">
        <v>160</v>
      </c>
      <c r="K232" s="427"/>
      <c r="L232" s="428"/>
      <c r="M232" s="50">
        <f>SUM(M230:M231)</f>
        <v>1.83</v>
      </c>
    </row>
    <row r="233" spans="6:13" x14ac:dyDescent="0.25">
      <c r="F233" s="119"/>
      <c r="G233" s="119"/>
      <c r="H233" s="54"/>
      <c r="J233" s="119"/>
      <c r="K233" s="119"/>
      <c r="L233" s="119"/>
      <c r="M233" s="54"/>
    </row>
    <row r="234" spans="6:13" x14ac:dyDescent="0.25">
      <c r="F234" s="368" t="s">
        <v>477</v>
      </c>
      <c r="G234" s="368"/>
      <c r="H234" s="368"/>
      <c r="J234" s="368" t="s">
        <v>478</v>
      </c>
      <c r="K234" s="368"/>
      <c r="L234" s="368"/>
      <c r="M234" s="368"/>
    </row>
    <row r="235" spans="6:13" x14ac:dyDescent="0.25">
      <c r="F235" s="16" t="s">
        <v>24</v>
      </c>
      <c r="G235" s="16" t="s">
        <v>167</v>
      </c>
      <c r="H235" s="16" t="s">
        <v>231</v>
      </c>
      <c r="J235" s="16" t="s">
        <v>237</v>
      </c>
      <c r="K235" s="16" t="s">
        <v>165</v>
      </c>
      <c r="L235" s="16" t="s">
        <v>167</v>
      </c>
      <c r="M235" s="16" t="s">
        <v>231</v>
      </c>
    </row>
    <row r="236" spans="6:13" x14ac:dyDescent="0.25">
      <c r="F236" s="16">
        <v>19.5</v>
      </c>
      <c r="G236" s="16">
        <v>3</v>
      </c>
      <c r="H236" s="50">
        <f>F236*G236</f>
        <v>58.5</v>
      </c>
      <c r="J236" s="16">
        <v>1</v>
      </c>
      <c r="K236" s="16">
        <v>1.2</v>
      </c>
      <c r="L236" s="16">
        <v>2.1</v>
      </c>
      <c r="M236" s="50">
        <f>J236*K236*L236</f>
        <v>2.52</v>
      </c>
    </row>
    <row r="237" spans="6:13" x14ac:dyDescent="0.25">
      <c r="F237" s="426" t="s">
        <v>160</v>
      </c>
      <c r="G237" s="428"/>
      <c r="H237" s="50">
        <f>SUM(H236:H236)</f>
        <v>58.5</v>
      </c>
      <c r="J237" s="16">
        <v>1</v>
      </c>
      <c r="K237" s="16">
        <v>2</v>
      </c>
      <c r="L237" s="16">
        <v>1</v>
      </c>
      <c r="M237" s="50">
        <f t="shared" ref="M237:M238" si="5">J237*K237*L237</f>
        <v>2</v>
      </c>
    </row>
    <row r="238" spans="6:13" x14ac:dyDescent="0.25">
      <c r="F238" s="426" t="s">
        <v>232</v>
      </c>
      <c r="G238" s="428"/>
      <c r="H238" s="50">
        <f>H237-M239</f>
        <v>51.88</v>
      </c>
      <c r="J238" s="16">
        <v>1</v>
      </c>
      <c r="K238" s="16">
        <v>1</v>
      </c>
      <c r="L238" s="16">
        <v>2.1</v>
      </c>
      <c r="M238" s="50">
        <f t="shared" si="5"/>
        <v>2.1</v>
      </c>
    </row>
    <row r="239" spans="6:13" x14ac:dyDescent="0.25">
      <c r="F239" s="119"/>
      <c r="G239" s="119"/>
      <c r="H239" s="54"/>
      <c r="J239" s="501" t="s">
        <v>160</v>
      </c>
      <c r="K239" s="501"/>
      <c r="L239" s="501"/>
      <c r="M239" s="50">
        <f>SUM(M236:M238)</f>
        <v>6.6199999999999992</v>
      </c>
    </row>
    <row r="240" spans="6:13" x14ac:dyDescent="0.25">
      <c r="F240" s="119"/>
      <c r="G240" s="119"/>
      <c r="H240" s="54"/>
      <c r="J240" s="119"/>
      <c r="K240" s="119"/>
      <c r="L240" s="119"/>
      <c r="M240" s="54"/>
    </row>
    <row r="241" spans="6:13" x14ac:dyDescent="0.25">
      <c r="F241" s="368" t="s">
        <v>479</v>
      </c>
      <c r="G241" s="368"/>
      <c r="H241" s="368"/>
      <c r="J241" s="368" t="s">
        <v>480</v>
      </c>
      <c r="K241" s="368"/>
      <c r="L241" s="368"/>
      <c r="M241" s="368"/>
    </row>
    <row r="242" spans="6:13" x14ac:dyDescent="0.25">
      <c r="F242" s="16" t="s">
        <v>24</v>
      </c>
      <c r="G242" s="16" t="s">
        <v>167</v>
      </c>
      <c r="H242" s="16" t="s">
        <v>231</v>
      </c>
      <c r="J242" s="16" t="s">
        <v>237</v>
      </c>
      <c r="K242" s="16" t="s">
        <v>165</v>
      </c>
      <c r="L242" s="16" t="s">
        <v>167</v>
      </c>
      <c r="M242" s="16" t="s">
        <v>231</v>
      </c>
    </row>
    <row r="243" spans="6:13" x14ac:dyDescent="0.25">
      <c r="F243" s="16">
        <v>19.600000000000001</v>
      </c>
      <c r="G243" s="16">
        <v>3</v>
      </c>
      <c r="H243" s="50">
        <f>F243*G243</f>
        <v>58.800000000000004</v>
      </c>
      <c r="J243" s="16">
        <v>1</v>
      </c>
      <c r="K243" s="16">
        <v>1.2</v>
      </c>
      <c r="L243" s="53">
        <v>2.1</v>
      </c>
      <c r="M243" s="50">
        <f t="shared" ref="M243:M244" si="6">J243*K243*L243</f>
        <v>2.52</v>
      </c>
    </row>
    <row r="244" spans="6:13" x14ac:dyDescent="0.25">
      <c r="F244" s="426" t="s">
        <v>160</v>
      </c>
      <c r="G244" s="428"/>
      <c r="H244" s="50">
        <f>SUM(H243:H243)</f>
        <v>58.800000000000004</v>
      </c>
      <c r="J244" s="16">
        <v>1</v>
      </c>
      <c r="K244" s="16">
        <v>1</v>
      </c>
      <c r="L244" s="53">
        <v>2.1</v>
      </c>
      <c r="M244" s="50">
        <f t="shared" si="6"/>
        <v>2.1</v>
      </c>
    </row>
    <row r="245" spans="6:13" x14ac:dyDescent="0.25">
      <c r="F245" s="426" t="s">
        <v>232</v>
      </c>
      <c r="G245" s="428"/>
      <c r="H245" s="50">
        <f>H244-M246</f>
        <v>52.180000000000007</v>
      </c>
      <c r="J245" s="16">
        <v>1</v>
      </c>
      <c r="K245" s="16">
        <v>2</v>
      </c>
      <c r="L245" s="53">
        <v>1</v>
      </c>
      <c r="M245" s="50">
        <f>J245*K245*L245</f>
        <v>2</v>
      </c>
    </row>
    <row r="246" spans="6:13" x14ac:dyDescent="0.25">
      <c r="F246" s="119"/>
      <c r="G246" s="119"/>
      <c r="H246" s="54"/>
      <c r="J246" s="426" t="s">
        <v>160</v>
      </c>
      <c r="K246" s="427"/>
      <c r="L246" s="428"/>
      <c r="M246" s="50">
        <f>SUM(M243:M245)</f>
        <v>6.62</v>
      </c>
    </row>
    <row r="247" spans="6:13" x14ac:dyDescent="0.25">
      <c r="F247" s="119"/>
      <c r="G247" s="119"/>
      <c r="H247" s="54"/>
      <c r="J247" s="119"/>
      <c r="K247" s="119"/>
      <c r="L247" s="119"/>
      <c r="M247" s="54"/>
    </row>
    <row r="248" spans="6:13" x14ac:dyDescent="0.25">
      <c r="F248" s="368" t="s">
        <v>490</v>
      </c>
      <c r="G248" s="368"/>
      <c r="H248" s="368"/>
      <c r="J248" s="368" t="s">
        <v>489</v>
      </c>
      <c r="K248" s="368"/>
      <c r="L248" s="368"/>
      <c r="M248" s="368"/>
    </row>
    <row r="249" spans="6:13" x14ac:dyDescent="0.25">
      <c r="F249" s="16" t="s">
        <v>24</v>
      </c>
      <c r="G249" s="16" t="s">
        <v>167</v>
      </c>
      <c r="H249" s="16" t="s">
        <v>231</v>
      </c>
      <c r="J249" s="16" t="s">
        <v>237</v>
      </c>
      <c r="K249" s="16" t="s">
        <v>165</v>
      </c>
      <c r="L249" s="16" t="s">
        <v>167</v>
      </c>
      <c r="M249" s="16" t="s">
        <v>231</v>
      </c>
    </row>
    <row r="250" spans="6:13" x14ac:dyDescent="0.25">
      <c r="F250" s="16">
        <v>19.95</v>
      </c>
      <c r="G250" s="16">
        <v>3</v>
      </c>
      <c r="H250" s="50">
        <f>F250*G250</f>
        <v>59.849999999999994</v>
      </c>
      <c r="J250" s="16">
        <v>1</v>
      </c>
      <c r="K250" s="16">
        <v>2</v>
      </c>
      <c r="L250" s="53">
        <v>1</v>
      </c>
      <c r="M250" s="50">
        <f>J250*K250*L250</f>
        <v>2</v>
      </c>
    </row>
    <row r="251" spans="6:13" x14ac:dyDescent="0.25">
      <c r="F251" s="426" t="s">
        <v>160</v>
      </c>
      <c r="G251" s="428"/>
      <c r="H251" s="50">
        <f>SUM(H250:H250)</f>
        <v>59.849999999999994</v>
      </c>
      <c r="J251" s="16">
        <v>1</v>
      </c>
      <c r="K251" s="16">
        <v>0.8</v>
      </c>
      <c r="L251" s="16">
        <v>2.1</v>
      </c>
      <c r="M251" s="50">
        <f t="shared" ref="M251:M252" si="7">J251*K251*L251</f>
        <v>1.6800000000000002</v>
      </c>
    </row>
    <row r="252" spans="6:13" x14ac:dyDescent="0.25">
      <c r="F252" s="426" t="s">
        <v>232</v>
      </c>
      <c r="G252" s="428"/>
      <c r="H252" s="50">
        <f>H251-M253</f>
        <v>54.699999999999996</v>
      </c>
      <c r="J252" s="16">
        <v>1</v>
      </c>
      <c r="K252" s="16">
        <v>0.7</v>
      </c>
      <c r="L252" s="16">
        <v>2.1</v>
      </c>
      <c r="M252" s="50">
        <f t="shared" si="7"/>
        <v>1.47</v>
      </c>
    </row>
    <row r="253" spans="6:13" x14ac:dyDescent="0.25">
      <c r="F253" s="119"/>
      <c r="G253" s="119"/>
      <c r="H253" s="54"/>
      <c r="J253" s="426" t="s">
        <v>160</v>
      </c>
      <c r="K253" s="427"/>
      <c r="L253" s="428"/>
      <c r="M253" s="50">
        <f>SUM(M250:M252)</f>
        <v>5.15</v>
      </c>
    </row>
    <row r="254" spans="6:13" x14ac:dyDescent="0.25">
      <c r="J254" s="119"/>
      <c r="K254" s="119"/>
      <c r="L254" s="119"/>
      <c r="M254" s="54"/>
    </row>
    <row r="255" spans="6:13" x14ac:dyDescent="0.25">
      <c r="F255" s="368" t="s">
        <v>491</v>
      </c>
      <c r="G255" s="368"/>
      <c r="H255" s="368"/>
      <c r="J255" s="368" t="s">
        <v>487</v>
      </c>
      <c r="K255" s="368"/>
      <c r="L255" s="368"/>
      <c r="M255" s="368"/>
    </row>
    <row r="256" spans="6:13" x14ac:dyDescent="0.25">
      <c r="F256" s="16" t="s">
        <v>24</v>
      </c>
      <c r="G256" s="16" t="s">
        <v>167</v>
      </c>
      <c r="H256" s="16" t="s">
        <v>231</v>
      </c>
      <c r="J256" s="16" t="s">
        <v>237</v>
      </c>
      <c r="K256" s="16" t="s">
        <v>165</v>
      </c>
      <c r="L256" s="16" t="s">
        <v>167</v>
      </c>
      <c r="M256" s="16" t="s">
        <v>231</v>
      </c>
    </row>
    <row r="257" spans="6:13" x14ac:dyDescent="0.25">
      <c r="F257" s="16">
        <v>5.87</v>
      </c>
      <c r="G257" s="16">
        <v>3</v>
      </c>
      <c r="H257" s="50">
        <f>F257*G257</f>
        <v>17.61</v>
      </c>
      <c r="J257" s="16">
        <v>1</v>
      </c>
      <c r="K257" s="16">
        <v>0.6</v>
      </c>
      <c r="L257" s="16">
        <v>0.6</v>
      </c>
      <c r="M257" s="50">
        <f>J257*K257*L257</f>
        <v>0.36</v>
      </c>
    </row>
    <row r="258" spans="6:13" x14ac:dyDescent="0.25">
      <c r="F258" s="426" t="s">
        <v>160</v>
      </c>
      <c r="G258" s="428"/>
      <c r="H258" s="50">
        <f>SUM(H257:H257)</f>
        <v>17.61</v>
      </c>
      <c r="J258" s="16">
        <v>1</v>
      </c>
      <c r="K258" s="16">
        <v>0.7</v>
      </c>
      <c r="L258" s="16">
        <v>2.1</v>
      </c>
      <c r="M258" s="50">
        <f t="shared" ref="M258" si="8">J258*K258*L258</f>
        <v>1.47</v>
      </c>
    </row>
    <row r="259" spans="6:13" x14ac:dyDescent="0.25">
      <c r="F259" s="426" t="s">
        <v>232</v>
      </c>
      <c r="G259" s="428"/>
      <c r="H259" s="50">
        <f>H258-M259</f>
        <v>15.78</v>
      </c>
      <c r="J259" s="501" t="s">
        <v>160</v>
      </c>
      <c r="K259" s="501"/>
      <c r="L259" s="501"/>
      <c r="M259" s="50">
        <f>SUM(M257:M258)</f>
        <v>1.83</v>
      </c>
    </row>
    <row r="260" spans="6:13" x14ac:dyDescent="0.25">
      <c r="J260" s="119"/>
      <c r="K260" s="119"/>
      <c r="L260" s="119"/>
      <c r="M260" s="54"/>
    </row>
    <row r="261" spans="6:13" x14ac:dyDescent="0.25">
      <c r="F261" s="368" t="s">
        <v>488</v>
      </c>
      <c r="G261" s="368"/>
      <c r="H261" s="368"/>
      <c r="J261" s="119"/>
      <c r="K261" s="119"/>
      <c r="L261" s="119"/>
      <c r="M261" s="54"/>
    </row>
    <row r="262" spans="6:13" x14ac:dyDescent="0.25">
      <c r="F262" s="16" t="s">
        <v>24</v>
      </c>
      <c r="G262" s="16" t="s">
        <v>167</v>
      </c>
      <c r="H262" s="16" t="s">
        <v>231</v>
      </c>
      <c r="J262" s="119"/>
      <c r="K262" s="119"/>
      <c r="L262" s="119"/>
      <c r="M262" s="54"/>
    </row>
    <row r="263" spans="6:13" x14ac:dyDescent="0.25">
      <c r="F263" s="16">
        <v>15.85</v>
      </c>
      <c r="G263" s="16">
        <v>1.5</v>
      </c>
      <c r="H263" s="50">
        <f>F263*G263</f>
        <v>23.774999999999999</v>
      </c>
      <c r="J263" s="119"/>
      <c r="K263" s="119"/>
      <c r="L263" s="119"/>
      <c r="M263" s="54"/>
    </row>
    <row r="264" spans="6:13" x14ac:dyDescent="0.25">
      <c r="F264" s="16">
        <v>67.34</v>
      </c>
      <c r="G264" s="16">
        <v>1.5</v>
      </c>
      <c r="H264" s="50">
        <f>F264*G264</f>
        <v>101.01</v>
      </c>
      <c r="J264" s="119"/>
      <c r="K264" s="119"/>
      <c r="L264" s="119"/>
      <c r="M264" s="54"/>
    </row>
    <row r="265" spans="6:13" x14ac:dyDescent="0.25">
      <c r="F265" s="16">
        <v>11.17</v>
      </c>
      <c r="G265" s="16">
        <v>1.5</v>
      </c>
      <c r="H265" s="50">
        <f t="shared" ref="H265:H273" si="9">F265*G265</f>
        <v>16.754999999999999</v>
      </c>
      <c r="J265" s="119"/>
      <c r="K265" s="119"/>
      <c r="L265" s="119"/>
      <c r="M265" s="54"/>
    </row>
    <row r="266" spans="6:13" x14ac:dyDescent="0.25">
      <c r="F266" s="16">
        <v>17.25</v>
      </c>
      <c r="G266" s="16">
        <v>1.5</v>
      </c>
      <c r="H266" s="50">
        <f t="shared" si="9"/>
        <v>25.875</v>
      </c>
      <c r="J266" s="119"/>
      <c r="K266" s="119"/>
      <c r="L266" s="119"/>
      <c r="M266" s="54"/>
    </row>
    <row r="267" spans="6:13" x14ac:dyDescent="0.25">
      <c r="F267" s="16">
        <v>7.36</v>
      </c>
      <c r="G267" s="16">
        <v>1.5</v>
      </c>
      <c r="H267" s="50">
        <f t="shared" si="9"/>
        <v>11.040000000000001</v>
      </c>
      <c r="J267" s="119"/>
      <c r="K267" s="119"/>
      <c r="L267" s="119"/>
      <c r="M267" s="54"/>
    </row>
    <row r="268" spans="6:13" x14ac:dyDescent="0.25">
      <c r="F268" s="16">
        <v>22.17</v>
      </c>
      <c r="G268" s="16">
        <v>1.5</v>
      </c>
      <c r="H268" s="50">
        <f t="shared" si="9"/>
        <v>33.255000000000003</v>
      </c>
      <c r="J268" s="119"/>
      <c r="K268" s="119"/>
      <c r="L268" s="119"/>
      <c r="M268" s="54"/>
    </row>
    <row r="269" spans="6:13" x14ac:dyDescent="0.25">
      <c r="F269" s="16">
        <v>2.4</v>
      </c>
      <c r="G269" s="16">
        <v>1.5</v>
      </c>
      <c r="H269" s="50">
        <f t="shared" si="9"/>
        <v>3.5999999999999996</v>
      </c>
      <c r="J269" s="119"/>
      <c r="K269" s="119"/>
      <c r="L269" s="119"/>
      <c r="M269" s="54"/>
    </row>
    <row r="270" spans="6:13" x14ac:dyDescent="0.25">
      <c r="F270" s="16">
        <v>8.82</v>
      </c>
      <c r="G270" s="16">
        <v>1.5</v>
      </c>
      <c r="H270" s="50">
        <f t="shared" si="9"/>
        <v>13.23</v>
      </c>
      <c r="J270" s="119"/>
      <c r="K270" s="119"/>
      <c r="L270" s="119"/>
      <c r="M270" s="54"/>
    </row>
    <row r="271" spans="6:13" x14ac:dyDescent="0.25">
      <c r="F271" s="16">
        <v>5.45</v>
      </c>
      <c r="G271" s="16">
        <v>1.5</v>
      </c>
      <c r="H271" s="50">
        <f t="shared" si="9"/>
        <v>8.1750000000000007</v>
      </c>
      <c r="J271" s="119"/>
      <c r="K271" s="119"/>
      <c r="L271" s="119"/>
      <c r="M271" s="54"/>
    </row>
    <row r="272" spans="6:13" x14ac:dyDescent="0.25">
      <c r="F272" s="16">
        <v>4.17</v>
      </c>
      <c r="G272" s="16">
        <v>1.5</v>
      </c>
      <c r="H272" s="50">
        <f t="shared" si="9"/>
        <v>6.2549999999999999</v>
      </c>
      <c r="J272" s="119"/>
      <c r="K272" s="119"/>
      <c r="L272" s="119"/>
      <c r="M272" s="54"/>
    </row>
    <row r="273" spans="6:13" x14ac:dyDescent="0.25">
      <c r="F273" s="16">
        <v>3.95</v>
      </c>
      <c r="G273" s="16">
        <v>1.5</v>
      </c>
      <c r="H273" s="50">
        <f t="shared" si="9"/>
        <v>5.9250000000000007</v>
      </c>
      <c r="J273" s="119"/>
      <c r="K273" s="119"/>
      <c r="L273" s="119"/>
      <c r="M273" s="54"/>
    </row>
    <row r="274" spans="6:13" x14ac:dyDescent="0.25">
      <c r="F274" s="501" t="s">
        <v>160</v>
      </c>
      <c r="G274" s="501"/>
      <c r="H274" s="50">
        <f>SUM(H263:H273)</f>
        <v>248.89499999999998</v>
      </c>
      <c r="J274" s="119"/>
      <c r="K274" s="119"/>
      <c r="L274" s="119"/>
      <c r="M274" s="54"/>
    </row>
    <row r="275" spans="6:13" x14ac:dyDescent="0.25">
      <c r="F275" s="501" t="s">
        <v>232</v>
      </c>
      <c r="G275" s="501"/>
      <c r="H275" s="50">
        <f>H274</f>
        <v>248.89499999999998</v>
      </c>
      <c r="J275" s="119"/>
      <c r="K275" s="119"/>
      <c r="L275" s="119"/>
      <c r="M275" s="54"/>
    </row>
    <row r="276" spans="6:13" x14ac:dyDescent="0.25">
      <c r="J276" s="119"/>
      <c r="K276" s="119"/>
      <c r="L276" s="119"/>
      <c r="M276" s="54"/>
    </row>
    <row r="277" spans="6:13" x14ac:dyDescent="0.25">
      <c r="J277" s="119"/>
      <c r="K277" s="119"/>
      <c r="L277" s="119"/>
      <c r="M277" s="54"/>
    </row>
    <row r="279" spans="6:13" x14ac:dyDescent="0.25">
      <c r="F279" s="505" t="s">
        <v>373</v>
      </c>
      <c r="G279" s="505"/>
      <c r="H279" s="505"/>
      <c r="I279" s="505"/>
      <c r="J279" s="505"/>
      <c r="K279" s="505"/>
      <c r="L279" s="505"/>
      <c r="M279" s="505"/>
    </row>
    <row r="280" spans="6:13" x14ac:dyDescent="0.25">
      <c r="I280" s="120"/>
    </row>
    <row r="281" spans="6:13" x14ac:dyDescent="0.25">
      <c r="F281" s="396" t="s">
        <v>454</v>
      </c>
      <c r="G281" s="397"/>
      <c r="H281" s="398"/>
    </row>
    <row r="282" spans="6:13" x14ac:dyDescent="0.25">
      <c r="F282" s="16" t="s">
        <v>24</v>
      </c>
      <c r="G282" s="16" t="s">
        <v>167</v>
      </c>
      <c r="H282" s="16" t="s">
        <v>231</v>
      </c>
      <c r="I282" s="44"/>
    </row>
    <row r="283" spans="6:13" x14ac:dyDescent="0.25">
      <c r="F283" s="16">
        <v>2.3199999999999998</v>
      </c>
      <c r="G283" s="16">
        <v>4.8899999999999997</v>
      </c>
      <c r="H283" s="50">
        <f>F283*G283</f>
        <v>11.344799999999999</v>
      </c>
      <c r="I283" s="44"/>
    </row>
    <row r="284" spans="6:13" x14ac:dyDescent="0.25">
      <c r="F284" s="426" t="s">
        <v>160</v>
      </c>
      <c r="G284" s="428"/>
      <c r="H284" s="50">
        <f>SUM(H283:H283)</f>
        <v>11.344799999999999</v>
      </c>
      <c r="I284" s="44"/>
    </row>
    <row r="285" spans="6:13" x14ac:dyDescent="0.25">
      <c r="F285" s="426" t="s">
        <v>232</v>
      </c>
      <c r="G285" s="428"/>
      <c r="H285" s="50">
        <f>H284</f>
        <v>11.344799999999999</v>
      </c>
      <c r="I285" s="44"/>
      <c r="J285" s="119"/>
      <c r="K285" s="119"/>
      <c r="L285" s="119"/>
      <c r="M285" s="54"/>
    </row>
    <row r="286" spans="6:13" x14ac:dyDescent="0.25">
      <c r="J286" s="44"/>
      <c r="K286" s="44"/>
      <c r="L286" s="44"/>
      <c r="M286" s="44"/>
    </row>
    <row r="287" spans="6:13" x14ac:dyDescent="0.25">
      <c r="F287" s="396" t="s">
        <v>456</v>
      </c>
      <c r="G287" s="397"/>
      <c r="H287" s="398"/>
      <c r="I287" s="44"/>
      <c r="J287" s="396" t="s">
        <v>457</v>
      </c>
      <c r="K287" s="397"/>
      <c r="L287" s="397"/>
      <c r="M287" s="398"/>
    </row>
    <row r="288" spans="6:13" x14ac:dyDescent="0.25">
      <c r="F288" s="16" t="s">
        <v>24</v>
      </c>
      <c r="G288" s="16" t="s">
        <v>167</v>
      </c>
      <c r="H288" s="16" t="s">
        <v>231</v>
      </c>
      <c r="I288" s="44"/>
      <c r="J288" s="16" t="s">
        <v>237</v>
      </c>
      <c r="K288" s="16" t="s">
        <v>165</v>
      </c>
      <c r="L288" s="16" t="s">
        <v>167</v>
      </c>
      <c r="M288" s="16" t="s">
        <v>231</v>
      </c>
    </row>
    <row r="289" spans="6:13" x14ac:dyDescent="0.25">
      <c r="F289" s="16">
        <v>16.05</v>
      </c>
      <c r="G289" s="16">
        <v>4.8899999999999997</v>
      </c>
      <c r="H289" s="50">
        <f>F289*G289</f>
        <v>78.484499999999997</v>
      </c>
      <c r="I289" s="44"/>
      <c r="J289" s="16">
        <v>1</v>
      </c>
      <c r="K289" s="16">
        <v>1.7</v>
      </c>
      <c r="L289" s="16">
        <v>2.1</v>
      </c>
      <c r="M289" s="50">
        <f>J289*K289*L289</f>
        <v>3.57</v>
      </c>
    </row>
    <row r="290" spans="6:13" x14ac:dyDescent="0.25">
      <c r="F290" s="426" t="s">
        <v>160</v>
      </c>
      <c r="G290" s="428"/>
      <c r="H290" s="50">
        <f>SUM(H289:H289)</f>
        <v>78.484499999999997</v>
      </c>
      <c r="I290" s="44"/>
      <c r="J290" s="426" t="s">
        <v>160</v>
      </c>
      <c r="K290" s="427"/>
      <c r="L290" s="428"/>
      <c r="M290" s="50">
        <f>SUM(M289:M289)</f>
        <v>3.57</v>
      </c>
    </row>
    <row r="291" spans="6:13" x14ac:dyDescent="0.25">
      <c r="F291" s="426" t="s">
        <v>232</v>
      </c>
      <c r="G291" s="428"/>
      <c r="H291" s="50">
        <f>H290-M290</f>
        <v>74.914500000000004</v>
      </c>
      <c r="I291" s="44"/>
      <c r="J291" s="119"/>
      <c r="K291" s="119"/>
      <c r="L291" s="119"/>
      <c r="M291" s="54"/>
    </row>
    <row r="292" spans="6:13" x14ac:dyDescent="0.25">
      <c r="I292" s="44"/>
    </row>
    <row r="293" spans="6:13" x14ac:dyDescent="0.25">
      <c r="F293" s="368" t="s">
        <v>247</v>
      </c>
      <c r="G293" s="368"/>
      <c r="H293" s="368"/>
      <c r="J293" s="368" t="s">
        <v>458</v>
      </c>
      <c r="K293" s="368"/>
      <c r="L293" s="368"/>
      <c r="M293" s="368"/>
    </row>
    <row r="294" spans="6:13" x14ac:dyDescent="0.25">
      <c r="F294" s="16" t="s">
        <v>24</v>
      </c>
      <c r="G294" s="16" t="s">
        <v>167</v>
      </c>
      <c r="H294" s="16" t="s">
        <v>231</v>
      </c>
      <c r="J294" s="16" t="s">
        <v>237</v>
      </c>
      <c r="K294" s="16" t="s">
        <v>165</v>
      </c>
      <c r="L294" s="16" t="s">
        <v>167</v>
      </c>
      <c r="M294" s="16" t="s">
        <v>231</v>
      </c>
    </row>
    <row r="295" spans="6:13" x14ac:dyDescent="0.25">
      <c r="F295" s="16">
        <v>12.9</v>
      </c>
      <c r="G295" s="16">
        <v>4.8899999999999997</v>
      </c>
      <c r="H295" s="50">
        <f>F295*G295</f>
        <v>63.080999999999996</v>
      </c>
      <c r="I295" s="44"/>
      <c r="J295" s="16">
        <v>2</v>
      </c>
      <c r="K295" s="16">
        <v>2.2000000000000002</v>
      </c>
      <c r="L295" s="16">
        <v>2.15</v>
      </c>
      <c r="M295" s="50">
        <f>J295*K295*L295</f>
        <v>9.4600000000000009</v>
      </c>
    </row>
    <row r="296" spans="6:13" x14ac:dyDescent="0.25">
      <c r="F296" s="16">
        <v>4.54</v>
      </c>
      <c r="G296" s="16">
        <v>4.8899999999999997</v>
      </c>
      <c r="H296" s="50">
        <f>F296*G296</f>
        <v>22.200599999999998</v>
      </c>
      <c r="I296" s="44"/>
      <c r="J296" s="426" t="s">
        <v>160</v>
      </c>
      <c r="K296" s="427"/>
      <c r="L296" s="428"/>
      <c r="M296" s="50">
        <f>SUM(M295:M295)</f>
        <v>9.4600000000000009</v>
      </c>
    </row>
    <row r="297" spans="6:13" x14ac:dyDescent="0.25">
      <c r="F297" s="426" t="s">
        <v>160</v>
      </c>
      <c r="G297" s="428"/>
      <c r="H297" s="50">
        <f>SUM(H296:H296)</f>
        <v>22.200599999999998</v>
      </c>
      <c r="I297" s="44"/>
      <c r="J297" s="119"/>
      <c r="K297" s="119"/>
      <c r="L297" s="119"/>
      <c r="M297" s="54"/>
    </row>
    <row r="298" spans="6:13" x14ac:dyDescent="0.25">
      <c r="F298" s="426" t="s">
        <v>232</v>
      </c>
      <c r="G298" s="428"/>
      <c r="H298" s="50">
        <f>H297-M296</f>
        <v>12.740599999999997</v>
      </c>
      <c r="I298" s="44"/>
      <c r="J298" s="119"/>
      <c r="K298" s="119"/>
      <c r="L298" s="119"/>
      <c r="M298" s="54"/>
    </row>
    <row r="299" spans="6:13" x14ac:dyDescent="0.25">
      <c r="F299" s="119"/>
      <c r="G299" s="119"/>
      <c r="H299" s="54"/>
      <c r="I299" s="44"/>
    </row>
    <row r="300" spans="6:13" x14ac:dyDescent="0.25">
      <c r="F300" s="368" t="s">
        <v>459</v>
      </c>
      <c r="G300" s="368"/>
      <c r="H300" s="368"/>
      <c r="I300" s="44"/>
      <c r="J300" s="368" t="s">
        <v>460</v>
      </c>
      <c r="K300" s="368"/>
      <c r="L300" s="368"/>
      <c r="M300" s="368"/>
    </row>
    <row r="301" spans="6:13" x14ac:dyDescent="0.25">
      <c r="F301" s="16" t="s">
        <v>24</v>
      </c>
      <c r="G301" s="16" t="s">
        <v>167</v>
      </c>
      <c r="H301" s="16" t="s">
        <v>231</v>
      </c>
      <c r="I301" s="44"/>
      <c r="J301" s="16" t="s">
        <v>237</v>
      </c>
      <c r="K301" s="16" t="s">
        <v>165</v>
      </c>
      <c r="L301" s="16" t="s">
        <v>167</v>
      </c>
      <c r="M301" s="16" t="s">
        <v>231</v>
      </c>
    </row>
    <row r="302" spans="6:13" x14ac:dyDescent="0.25">
      <c r="F302" s="16">
        <v>5.72</v>
      </c>
      <c r="G302" s="16">
        <v>4.8899999999999997</v>
      </c>
      <c r="H302" s="50">
        <f>F302*G302</f>
        <v>27.970799999999997</v>
      </c>
      <c r="J302" s="16">
        <v>1</v>
      </c>
      <c r="K302" s="16">
        <v>1.2</v>
      </c>
      <c r="L302" s="16">
        <v>1</v>
      </c>
      <c r="M302" s="50">
        <f t="shared" ref="M302" si="10">J302*K302*L302</f>
        <v>1.2</v>
      </c>
    </row>
    <row r="303" spans="6:13" x14ac:dyDescent="0.25">
      <c r="F303" s="426" t="s">
        <v>160</v>
      </c>
      <c r="G303" s="428"/>
      <c r="H303" s="50">
        <f>SUM(H302:H302)</f>
        <v>27.970799999999997</v>
      </c>
      <c r="J303" s="501" t="s">
        <v>160</v>
      </c>
      <c r="K303" s="501"/>
      <c r="L303" s="501"/>
      <c r="M303" s="50">
        <f>SUM(M302:M302)</f>
        <v>1.2</v>
      </c>
    </row>
    <row r="304" spans="6:13" x14ac:dyDescent="0.25">
      <c r="F304" s="426" t="s">
        <v>232</v>
      </c>
      <c r="G304" s="428"/>
      <c r="H304" s="50">
        <f>H303-M303</f>
        <v>26.770799999999998</v>
      </c>
      <c r="J304" s="119"/>
      <c r="K304" s="119"/>
      <c r="L304" s="119"/>
      <c r="M304" s="54"/>
    </row>
    <row r="305" spans="6:13" x14ac:dyDescent="0.25">
      <c r="F305" s="119"/>
      <c r="G305" s="119"/>
      <c r="H305" s="54"/>
      <c r="J305" s="119"/>
      <c r="K305" s="119"/>
      <c r="L305" s="119"/>
      <c r="M305" s="54"/>
    </row>
    <row r="306" spans="6:13" x14ac:dyDescent="0.25">
      <c r="F306" s="368" t="s">
        <v>463</v>
      </c>
      <c r="G306" s="368"/>
      <c r="H306" s="368"/>
      <c r="J306" s="368" t="s">
        <v>467</v>
      </c>
      <c r="K306" s="368"/>
      <c r="L306" s="368"/>
      <c r="M306" s="368"/>
    </row>
    <row r="307" spans="6:13" x14ac:dyDescent="0.25">
      <c r="F307" s="16" t="s">
        <v>24</v>
      </c>
      <c r="G307" s="16" t="s">
        <v>167</v>
      </c>
      <c r="H307" s="16" t="s">
        <v>231</v>
      </c>
      <c r="J307" s="16" t="s">
        <v>237</v>
      </c>
      <c r="K307" s="16" t="s">
        <v>165</v>
      </c>
      <c r="L307" s="16" t="s">
        <v>167</v>
      </c>
      <c r="M307" s="16" t="s">
        <v>231</v>
      </c>
    </row>
    <row r="308" spans="6:13" x14ac:dyDescent="0.25">
      <c r="F308" s="16">
        <v>1.35</v>
      </c>
      <c r="G308" s="16">
        <v>4.8899999999999997</v>
      </c>
      <c r="H308" s="50">
        <f>F308*G308</f>
        <v>6.6014999999999997</v>
      </c>
      <c r="J308" s="16">
        <v>1</v>
      </c>
      <c r="K308" s="16">
        <v>0.6</v>
      </c>
      <c r="L308" s="53">
        <v>0.6</v>
      </c>
      <c r="M308" s="50">
        <f>J308*K308*L308</f>
        <v>0.36</v>
      </c>
    </row>
    <row r="309" spans="6:13" x14ac:dyDescent="0.25">
      <c r="F309" s="426" t="s">
        <v>160</v>
      </c>
      <c r="G309" s="428"/>
      <c r="H309" s="50">
        <f>SUM(H308:H308)</f>
        <v>6.6014999999999997</v>
      </c>
      <c r="J309" s="426" t="s">
        <v>160</v>
      </c>
      <c r="K309" s="427"/>
      <c r="L309" s="428"/>
      <c r="M309" s="50">
        <f>SUM(M308)</f>
        <v>0.36</v>
      </c>
    </row>
    <row r="310" spans="6:13" x14ac:dyDescent="0.25">
      <c r="F310" s="426" t="s">
        <v>232</v>
      </c>
      <c r="G310" s="428"/>
      <c r="H310" s="50">
        <f>H309-M309</f>
        <v>6.2414999999999994</v>
      </c>
      <c r="J310" s="119"/>
      <c r="K310" s="119"/>
      <c r="L310" s="119"/>
      <c r="M310" s="54"/>
    </row>
    <row r="311" spans="6:13" x14ac:dyDescent="0.25">
      <c r="F311" s="58"/>
      <c r="G311" s="58"/>
      <c r="H311" s="54"/>
    </row>
    <row r="312" spans="6:13" x14ac:dyDescent="0.25">
      <c r="F312" s="368" t="s">
        <v>469</v>
      </c>
      <c r="G312" s="368"/>
      <c r="H312" s="368"/>
      <c r="J312" s="368" t="s">
        <v>470</v>
      </c>
      <c r="K312" s="368"/>
      <c r="L312" s="368"/>
      <c r="M312" s="368"/>
    </row>
    <row r="313" spans="6:13" x14ac:dyDescent="0.25">
      <c r="F313" s="16" t="s">
        <v>24</v>
      </c>
      <c r="G313" s="16" t="s">
        <v>167</v>
      </c>
      <c r="H313" s="16" t="s">
        <v>231</v>
      </c>
      <c r="J313" s="16" t="s">
        <v>237</v>
      </c>
      <c r="K313" s="16" t="s">
        <v>165</v>
      </c>
      <c r="L313" s="16" t="s">
        <v>167</v>
      </c>
      <c r="M313" s="16" t="s">
        <v>231</v>
      </c>
    </row>
    <row r="314" spans="6:13" x14ac:dyDescent="0.25">
      <c r="F314" s="16">
        <v>4.5199999999999996</v>
      </c>
      <c r="G314" s="16">
        <v>4.8899999999999997</v>
      </c>
      <c r="H314" s="50">
        <f>F314*G314</f>
        <v>22.102799999999995</v>
      </c>
      <c r="J314" s="16">
        <v>1</v>
      </c>
      <c r="K314" s="16">
        <v>2</v>
      </c>
      <c r="L314" s="16">
        <v>1</v>
      </c>
      <c r="M314" s="50">
        <f>J314*K314*L314</f>
        <v>2</v>
      </c>
    </row>
    <row r="315" spans="6:13" x14ac:dyDescent="0.25">
      <c r="F315" s="426" t="s">
        <v>160</v>
      </c>
      <c r="G315" s="428"/>
      <c r="H315" s="50">
        <f>SUM(H314:H314)</f>
        <v>22.102799999999995</v>
      </c>
      <c r="J315" s="501" t="s">
        <v>160</v>
      </c>
      <c r="K315" s="501"/>
      <c r="L315" s="501"/>
      <c r="M315" s="50">
        <f>SUM(M314:M314)</f>
        <v>2</v>
      </c>
    </row>
    <row r="316" spans="6:13" x14ac:dyDescent="0.25">
      <c r="F316" s="426" t="s">
        <v>232</v>
      </c>
      <c r="G316" s="428"/>
      <c r="H316" s="50">
        <f>H315-M315</f>
        <v>20.102799999999995</v>
      </c>
      <c r="J316" s="119"/>
      <c r="K316" s="119"/>
      <c r="L316" s="119"/>
      <c r="M316" s="54"/>
    </row>
    <row r="317" spans="6:13" x14ac:dyDescent="0.25">
      <c r="F317" s="119"/>
      <c r="G317" s="119"/>
      <c r="H317" s="54"/>
      <c r="J317" s="119"/>
      <c r="K317" s="119"/>
      <c r="L317" s="119"/>
      <c r="M317" s="54"/>
    </row>
    <row r="318" spans="6:13" x14ac:dyDescent="0.25">
      <c r="F318" s="368" t="s">
        <v>471</v>
      </c>
      <c r="G318" s="368"/>
      <c r="H318" s="368"/>
      <c r="J318" s="368" t="s">
        <v>472</v>
      </c>
      <c r="K318" s="368"/>
      <c r="L318" s="368"/>
      <c r="M318" s="368"/>
    </row>
    <row r="319" spans="6:13" x14ac:dyDescent="0.25">
      <c r="F319" s="16" t="s">
        <v>24</v>
      </c>
      <c r="G319" s="16" t="s">
        <v>167</v>
      </c>
      <c r="H319" s="16" t="s">
        <v>231</v>
      </c>
      <c r="J319" s="16" t="s">
        <v>237</v>
      </c>
      <c r="K319" s="16" t="s">
        <v>165</v>
      </c>
      <c r="L319" s="16" t="s">
        <v>167</v>
      </c>
      <c r="M319" s="16" t="s">
        <v>231</v>
      </c>
    </row>
    <row r="320" spans="6:13" x14ac:dyDescent="0.25">
      <c r="F320" s="16">
        <v>1.5</v>
      </c>
      <c r="G320" s="16">
        <v>4.8899999999999997</v>
      </c>
      <c r="H320" s="50">
        <f>F320*G320</f>
        <v>7.3349999999999991</v>
      </c>
      <c r="J320" s="16">
        <v>1</v>
      </c>
      <c r="K320" s="16">
        <v>0.6</v>
      </c>
      <c r="L320" s="53">
        <v>0.6</v>
      </c>
      <c r="M320" s="50">
        <f>J320*K320*L320</f>
        <v>0.36</v>
      </c>
    </row>
    <row r="321" spans="6:13" x14ac:dyDescent="0.25">
      <c r="F321" s="426" t="s">
        <v>160</v>
      </c>
      <c r="G321" s="428"/>
      <c r="H321" s="50">
        <f>SUM(H320:H320)</f>
        <v>7.3349999999999991</v>
      </c>
      <c r="J321" s="426" t="s">
        <v>160</v>
      </c>
      <c r="K321" s="427"/>
      <c r="L321" s="428"/>
      <c r="M321" s="50">
        <f>SUM(M320:M320)</f>
        <v>0.36</v>
      </c>
    </row>
    <row r="322" spans="6:13" x14ac:dyDescent="0.25">
      <c r="F322" s="426" t="s">
        <v>232</v>
      </c>
      <c r="G322" s="428"/>
      <c r="H322" s="50">
        <f>H321-M321</f>
        <v>6.9749999999999988</v>
      </c>
      <c r="J322" s="119"/>
      <c r="K322" s="119"/>
      <c r="L322" s="119"/>
      <c r="M322" s="54"/>
    </row>
    <row r="323" spans="6:13" x14ac:dyDescent="0.25">
      <c r="F323" s="58"/>
      <c r="G323" s="58"/>
      <c r="H323" s="54"/>
    </row>
    <row r="324" spans="6:13" x14ac:dyDescent="0.25">
      <c r="F324" s="368" t="s">
        <v>473</v>
      </c>
      <c r="G324" s="368"/>
      <c r="H324" s="368"/>
      <c r="J324" s="368" t="s">
        <v>474</v>
      </c>
      <c r="K324" s="368"/>
      <c r="L324" s="368"/>
      <c r="M324" s="368"/>
    </row>
    <row r="325" spans="6:13" x14ac:dyDescent="0.25">
      <c r="F325" s="16" t="s">
        <v>24</v>
      </c>
      <c r="G325" s="16" t="s">
        <v>167</v>
      </c>
      <c r="H325" s="16" t="s">
        <v>231</v>
      </c>
      <c r="J325" s="16" t="s">
        <v>237</v>
      </c>
      <c r="K325" s="16" t="s">
        <v>165</v>
      </c>
      <c r="L325" s="16" t="s">
        <v>167</v>
      </c>
      <c r="M325" s="16" t="s">
        <v>231</v>
      </c>
    </row>
    <row r="326" spans="6:13" x14ac:dyDescent="0.25">
      <c r="F326" s="16">
        <v>7.52</v>
      </c>
      <c r="G326" s="16">
        <v>4.8899999999999997</v>
      </c>
      <c r="H326" s="50">
        <f>F326*G326</f>
        <v>36.772799999999997</v>
      </c>
      <c r="J326" s="16">
        <v>1</v>
      </c>
      <c r="K326" s="16">
        <v>2</v>
      </c>
      <c r="L326" s="16">
        <v>1</v>
      </c>
      <c r="M326" s="50">
        <f>J326*K326*L326</f>
        <v>2</v>
      </c>
    </row>
    <row r="327" spans="6:13" x14ac:dyDescent="0.25">
      <c r="F327" s="426" t="s">
        <v>160</v>
      </c>
      <c r="G327" s="428"/>
      <c r="H327" s="50">
        <f>SUM(H326:H326)</f>
        <v>36.772799999999997</v>
      </c>
      <c r="J327" s="16">
        <v>1</v>
      </c>
      <c r="K327" s="16">
        <v>0.7</v>
      </c>
      <c r="L327" s="16">
        <v>2.1</v>
      </c>
      <c r="M327" s="50">
        <f>J327*K327*L327</f>
        <v>1.47</v>
      </c>
    </row>
    <row r="328" spans="6:13" x14ac:dyDescent="0.25">
      <c r="F328" s="426" t="s">
        <v>232</v>
      </c>
      <c r="G328" s="428"/>
      <c r="H328" s="50">
        <f>H327-M328</f>
        <v>33.302799999999998</v>
      </c>
      <c r="J328" s="501" t="s">
        <v>160</v>
      </c>
      <c r="K328" s="501"/>
      <c r="L328" s="501"/>
      <c r="M328" s="50">
        <f>SUM(M326:M327)</f>
        <v>3.4699999999999998</v>
      </c>
    </row>
    <row r="329" spans="6:13" x14ac:dyDescent="0.25">
      <c r="F329" s="119"/>
      <c r="G329" s="119"/>
      <c r="H329" s="54"/>
    </row>
    <row r="330" spans="6:13" x14ac:dyDescent="0.25">
      <c r="F330" s="368" t="s">
        <v>475</v>
      </c>
      <c r="G330" s="368"/>
      <c r="H330" s="368"/>
      <c r="J330" s="368" t="s">
        <v>476</v>
      </c>
      <c r="K330" s="368"/>
      <c r="L330" s="368"/>
      <c r="M330" s="368"/>
    </row>
    <row r="331" spans="6:13" x14ac:dyDescent="0.25">
      <c r="F331" s="16" t="s">
        <v>24</v>
      </c>
      <c r="G331" s="16" t="s">
        <v>167</v>
      </c>
      <c r="H331" s="16" t="s">
        <v>231</v>
      </c>
      <c r="J331" s="16" t="s">
        <v>237</v>
      </c>
      <c r="K331" s="16" t="s">
        <v>165</v>
      </c>
      <c r="L331" s="16" t="s">
        <v>167</v>
      </c>
      <c r="M331" s="16" t="s">
        <v>231</v>
      </c>
    </row>
    <row r="332" spans="6:13" x14ac:dyDescent="0.25">
      <c r="F332" s="16">
        <v>1.35</v>
      </c>
      <c r="G332" s="16">
        <v>4.8899999999999997</v>
      </c>
      <c r="H332" s="50">
        <f>F332*G332</f>
        <v>6.6014999999999997</v>
      </c>
      <c r="J332" s="16">
        <v>1</v>
      </c>
      <c r="K332" s="16">
        <v>0.6</v>
      </c>
      <c r="L332" s="53">
        <v>0.6</v>
      </c>
      <c r="M332" s="50">
        <f>J332*K332*L332</f>
        <v>0.36</v>
      </c>
    </row>
    <row r="333" spans="6:13" x14ac:dyDescent="0.25">
      <c r="F333" s="426" t="s">
        <v>160</v>
      </c>
      <c r="G333" s="428"/>
      <c r="H333" s="50">
        <f>SUM(H332:H332)</f>
        <v>6.6014999999999997</v>
      </c>
      <c r="J333" s="426" t="s">
        <v>160</v>
      </c>
      <c r="K333" s="427"/>
      <c r="L333" s="428"/>
      <c r="M333" s="50">
        <f>SUM(M332:M332)</f>
        <v>0.36</v>
      </c>
    </row>
    <row r="334" spans="6:13" x14ac:dyDescent="0.25">
      <c r="F334" s="426" t="s">
        <v>232</v>
      </c>
      <c r="G334" s="428"/>
      <c r="H334" s="50">
        <f>H333-M333</f>
        <v>6.2414999999999994</v>
      </c>
      <c r="J334" s="119"/>
      <c r="K334" s="119"/>
      <c r="L334" s="119"/>
      <c r="M334" s="54"/>
    </row>
    <row r="335" spans="6:13" x14ac:dyDescent="0.25">
      <c r="F335" s="119"/>
      <c r="G335" s="119"/>
      <c r="H335" s="54"/>
      <c r="J335" s="119"/>
      <c r="K335" s="119"/>
      <c r="L335" s="119"/>
      <c r="M335" s="54"/>
    </row>
    <row r="336" spans="6:13" x14ac:dyDescent="0.25">
      <c r="F336" s="368" t="s">
        <v>477</v>
      </c>
      <c r="G336" s="368"/>
      <c r="H336" s="368"/>
      <c r="J336" s="368" t="s">
        <v>478</v>
      </c>
      <c r="K336" s="368"/>
      <c r="L336" s="368"/>
      <c r="M336" s="368"/>
    </row>
    <row r="337" spans="6:13" x14ac:dyDescent="0.25">
      <c r="F337" s="16" t="s">
        <v>24</v>
      </c>
      <c r="G337" s="16" t="s">
        <v>167</v>
      </c>
      <c r="H337" s="16" t="s">
        <v>231</v>
      </c>
      <c r="J337" s="16" t="s">
        <v>237</v>
      </c>
      <c r="K337" s="16" t="s">
        <v>165</v>
      </c>
      <c r="L337" s="16" t="s">
        <v>167</v>
      </c>
      <c r="M337" s="16" t="s">
        <v>231</v>
      </c>
    </row>
    <row r="338" spans="6:13" x14ac:dyDescent="0.25">
      <c r="F338" s="16">
        <v>8.82</v>
      </c>
      <c r="G338" s="16">
        <v>4.8899999999999997</v>
      </c>
      <c r="H338" s="50">
        <f>F338*G338</f>
        <v>43.129799999999996</v>
      </c>
      <c r="J338" s="16">
        <v>1</v>
      </c>
      <c r="K338" s="16">
        <v>2</v>
      </c>
      <c r="L338" s="16">
        <v>1</v>
      </c>
      <c r="M338" s="50">
        <f t="shared" ref="M338" si="11">J338*K338*L338</f>
        <v>2</v>
      </c>
    </row>
    <row r="339" spans="6:13" x14ac:dyDescent="0.25">
      <c r="F339" s="426" t="s">
        <v>160</v>
      </c>
      <c r="G339" s="428"/>
      <c r="H339" s="50">
        <f>SUM(H338:H338)</f>
        <v>43.129799999999996</v>
      </c>
      <c r="J339" s="501" t="s">
        <v>160</v>
      </c>
      <c r="K339" s="501"/>
      <c r="L339" s="501"/>
      <c r="M339" s="50">
        <f>SUM(M338:M338)</f>
        <v>2</v>
      </c>
    </row>
    <row r="340" spans="6:13" x14ac:dyDescent="0.25">
      <c r="F340" s="426" t="s">
        <v>232</v>
      </c>
      <c r="G340" s="428"/>
      <c r="H340" s="50">
        <f>H339-M339</f>
        <v>41.129799999999996</v>
      </c>
      <c r="J340" s="119"/>
      <c r="K340" s="119"/>
      <c r="L340" s="119"/>
      <c r="M340" s="54"/>
    </row>
    <row r="341" spans="6:13" x14ac:dyDescent="0.25">
      <c r="F341" s="119"/>
      <c r="G341" s="119"/>
      <c r="H341" s="54"/>
      <c r="J341" s="119"/>
      <c r="K341" s="119"/>
      <c r="L341" s="119"/>
      <c r="M341" s="54"/>
    </row>
    <row r="342" spans="6:13" x14ac:dyDescent="0.25">
      <c r="F342" s="368" t="s">
        <v>479</v>
      </c>
      <c r="G342" s="368"/>
      <c r="H342" s="368"/>
      <c r="J342" s="368" t="s">
        <v>480</v>
      </c>
      <c r="K342" s="368"/>
      <c r="L342" s="368"/>
      <c r="M342" s="368"/>
    </row>
    <row r="343" spans="6:13" x14ac:dyDescent="0.25">
      <c r="F343" s="16" t="s">
        <v>24</v>
      </c>
      <c r="G343" s="16" t="s">
        <v>167</v>
      </c>
      <c r="H343" s="16" t="s">
        <v>231</v>
      </c>
      <c r="J343" s="16" t="s">
        <v>237</v>
      </c>
      <c r="K343" s="16" t="s">
        <v>165</v>
      </c>
      <c r="L343" s="16" t="s">
        <v>167</v>
      </c>
      <c r="M343" s="16" t="s">
        <v>231</v>
      </c>
    </row>
    <row r="344" spans="6:13" x14ac:dyDescent="0.25">
      <c r="F344" s="16">
        <v>9.02</v>
      </c>
      <c r="G344" s="16">
        <v>4.8899999999999997</v>
      </c>
      <c r="H344" s="50">
        <f>F344*G344</f>
        <v>44.107799999999997</v>
      </c>
      <c r="J344" s="16">
        <v>1</v>
      </c>
      <c r="K344" s="16">
        <v>2</v>
      </c>
      <c r="L344" s="53">
        <v>1</v>
      </c>
      <c r="M344" s="50">
        <f>J344*K344*L344</f>
        <v>2</v>
      </c>
    </row>
    <row r="345" spans="6:13" x14ac:dyDescent="0.25">
      <c r="F345" s="426" t="s">
        <v>160</v>
      </c>
      <c r="G345" s="428"/>
      <c r="H345" s="50">
        <f>SUM(H344:H344)</f>
        <v>44.107799999999997</v>
      </c>
      <c r="J345" s="426" t="s">
        <v>160</v>
      </c>
      <c r="K345" s="427"/>
      <c r="L345" s="428"/>
      <c r="M345" s="50">
        <f>SUM(M344:M344)</f>
        <v>2</v>
      </c>
    </row>
    <row r="346" spans="6:13" x14ac:dyDescent="0.25">
      <c r="F346" s="426" t="s">
        <v>232</v>
      </c>
      <c r="G346" s="428"/>
      <c r="H346" s="50">
        <f>H345-M345</f>
        <v>42.107799999999997</v>
      </c>
      <c r="J346" s="119"/>
      <c r="K346" s="119"/>
      <c r="L346" s="119"/>
      <c r="M346" s="54"/>
    </row>
    <row r="347" spans="6:13" x14ac:dyDescent="0.25">
      <c r="F347" s="119"/>
      <c r="G347" s="119"/>
      <c r="H347" s="54"/>
      <c r="J347" s="119"/>
      <c r="K347" s="119"/>
      <c r="L347" s="119"/>
      <c r="M347" s="54"/>
    </row>
    <row r="348" spans="6:13" x14ac:dyDescent="0.25">
      <c r="F348" s="368" t="s">
        <v>490</v>
      </c>
      <c r="G348" s="368"/>
      <c r="H348" s="368"/>
      <c r="J348" s="368" t="s">
        <v>489</v>
      </c>
      <c r="K348" s="368"/>
      <c r="L348" s="368"/>
      <c r="M348" s="368"/>
    </row>
    <row r="349" spans="6:13" x14ac:dyDescent="0.25">
      <c r="F349" s="16" t="s">
        <v>24</v>
      </c>
      <c r="G349" s="16" t="s">
        <v>167</v>
      </c>
      <c r="H349" s="16" t="s">
        <v>231</v>
      </c>
      <c r="J349" s="16" t="s">
        <v>237</v>
      </c>
      <c r="K349" s="16" t="s">
        <v>165</v>
      </c>
      <c r="L349" s="16" t="s">
        <v>167</v>
      </c>
      <c r="M349" s="16" t="s">
        <v>231</v>
      </c>
    </row>
    <row r="350" spans="6:13" x14ac:dyDescent="0.25">
      <c r="F350" s="16">
        <v>15.57</v>
      </c>
      <c r="G350" s="16">
        <v>3</v>
      </c>
      <c r="H350" s="50">
        <f>F350*G350</f>
        <v>46.71</v>
      </c>
      <c r="J350" s="16">
        <v>1</v>
      </c>
      <c r="K350" s="16">
        <v>2</v>
      </c>
      <c r="L350" s="53">
        <v>1</v>
      </c>
      <c r="M350" s="50">
        <f>J350*K350*L350</f>
        <v>2</v>
      </c>
    </row>
    <row r="351" spans="6:13" x14ac:dyDescent="0.25">
      <c r="F351" s="426" t="s">
        <v>160</v>
      </c>
      <c r="G351" s="428"/>
      <c r="H351" s="50">
        <f>SUM(H350:H350)</f>
        <v>46.71</v>
      </c>
      <c r="J351" s="16">
        <v>1</v>
      </c>
      <c r="K351" s="16">
        <v>0.8</v>
      </c>
      <c r="L351" s="16">
        <v>2.1</v>
      </c>
      <c r="M351" s="50">
        <f t="shared" ref="M351" si="12">J351*K351*L351</f>
        <v>1.6800000000000002</v>
      </c>
    </row>
    <row r="352" spans="6:13" x14ac:dyDescent="0.25">
      <c r="F352" s="426" t="s">
        <v>232</v>
      </c>
      <c r="G352" s="428"/>
      <c r="H352" s="50">
        <f>H351-M352</f>
        <v>43.03</v>
      </c>
      <c r="J352" s="426" t="s">
        <v>160</v>
      </c>
      <c r="K352" s="427"/>
      <c r="L352" s="428"/>
      <c r="M352" s="50">
        <f>SUM(M350:M351)</f>
        <v>3.68</v>
      </c>
    </row>
    <row r="353" spans="6:13" x14ac:dyDescent="0.25">
      <c r="F353" s="119"/>
      <c r="G353" s="119"/>
      <c r="H353" s="54"/>
      <c r="J353" s="119"/>
      <c r="K353" s="119"/>
      <c r="L353" s="119"/>
      <c r="M353" s="54"/>
    </row>
    <row r="354" spans="6:13" x14ac:dyDescent="0.25">
      <c r="F354" s="368" t="s">
        <v>491</v>
      </c>
      <c r="G354" s="368"/>
      <c r="H354" s="368"/>
      <c r="J354" s="368" t="s">
        <v>487</v>
      </c>
      <c r="K354" s="368"/>
      <c r="L354" s="368"/>
      <c r="M354" s="368"/>
    </row>
    <row r="355" spans="6:13" x14ac:dyDescent="0.25">
      <c r="F355" s="16" t="s">
        <v>24</v>
      </c>
      <c r="G355" s="16" t="s">
        <v>167</v>
      </c>
      <c r="H355" s="16" t="s">
        <v>231</v>
      </c>
      <c r="J355" s="16" t="s">
        <v>237</v>
      </c>
      <c r="K355" s="16" t="s">
        <v>165</v>
      </c>
      <c r="L355" s="16" t="s">
        <v>167</v>
      </c>
      <c r="M355" s="16" t="s">
        <v>231</v>
      </c>
    </row>
    <row r="356" spans="6:13" x14ac:dyDescent="0.25">
      <c r="F356" s="16">
        <v>1.5</v>
      </c>
      <c r="G356" s="16">
        <v>3</v>
      </c>
      <c r="H356" s="50">
        <f>F356*G356</f>
        <v>4.5</v>
      </c>
      <c r="J356" s="16">
        <v>1</v>
      </c>
      <c r="K356" s="16">
        <v>0.6</v>
      </c>
      <c r="L356" s="16">
        <v>0.6</v>
      </c>
      <c r="M356" s="50">
        <f>J356*K356*L356</f>
        <v>0.36</v>
      </c>
    </row>
    <row r="357" spans="6:13" x14ac:dyDescent="0.25">
      <c r="F357" s="426" t="s">
        <v>160</v>
      </c>
      <c r="G357" s="428"/>
      <c r="H357" s="50">
        <f>SUM(H356:H356)</f>
        <v>4.5</v>
      </c>
      <c r="J357" s="501" t="s">
        <v>160</v>
      </c>
      <c r="K357" s="501"/>
      <c r="L357" s="501"/>
      <c r="M357" s="50">
        <f>SUM(M356:M356)</f>
        <v>0.36</v>
      </c>
    </row>
    <row r="358" spans="6:13" x14ac:dyDescent="0.25">
      <c r="F358" s="426" t="s">
        <v>232</v>
      </c>
      <c r="G358" s="428"/>
      <c r="H358" s="50">
        <f>H357-M357</f>
        <v>4.1399999999999997</v>
      </c>
      <c r="J358" s="119"/>
      <c r="K358" s="119"/>
      <c r="L358" s="119"/>
      <c r="M358" s="54"/>
    </row>
    <row r="359" spans="6:13" x14ac:dyDescent="0.25">
      <c r="J359" s="119"/>
      <c r="K359" s="119"/>
      <c r="L359" s="119"/>
      <c r="M359" s="54"/>
    </row>
    <row r="360" spans="6:13" x14ac:dyDescent="0.25">
      <c r="F360" s="368" t="s">
        <v>233</v>
      </c>
      <c r="G360" s="368"/>
      <c r="H360" s="368"/>
      <c r="J360" s="119"/>
      <c r="K360" s="119"/>
      <c r="L360" s="119"/>
      <c r="M360" s="54"/>
    </row>
    <row r="361" spans="6:13" x14ac:dyDescent="0.25">
      <c r="F361" s="16" t="s">
        <v>24</v>
      </c>
      <c r="G361" s="16" t="s">
        <v>167</v>
      </c>
      <c r="H361" s="16" t="s">
        <v>231</v>
      </c>
      <c r="J361" s="119"/>
      <c r="K361" s="119"/>
      <c r="L361" s="119"/>
      <c r="M361" s="54"/>
    </row>
    <row r="362" spans="6:13" x14ac:dyDescent="0.25">
      <c r="F362" s="16">
        <v>40.31</v>
      </c>
      <c r="G362" s="16">
        <v>1.6</v>
      </c>
      <c r="H362" s="50">
        <f>F362*G362</f>
        <v>64.496000000000009</v>
      </c>
      <c r="J362" s="119"/>
      <c r="K362" s="119"/>
      <c r="L362" s="119"/>
      <c r="M362" s="54"/>
    </row>
    <row r="363" spans="6:13" x14ac:dyDescent="0.25">
      <c r="F363" s="16">
        <v>17.850000000000001</v>
      </c>
      <c r="G363" s="16">
        <v>1.6</v>
      </c>
      <c r="H363" s="50">
        <f t="shared" ref="H363:H369" si="13">F363*G363</f>
        <v>28.560000000000002</v>
      </c>
      <c r="J363" s="119"/>
      <c r="K363" s="119"/>
      <c r="L363" s="119"/>
      <c r="M363" s="54"/>
    </row>
    <row r="364" spans="6:13" x14ac:dyDescent="0.25">
      <c r="F364" s="16">
        <v>13.23</v>
      </c>
      <c r="G364" s="16">
        <v>1.6</v>
      </c>
      <c r="H364" s="50">
        <f t="shared" si="13"/>
        <v>21.168000000000003</v>
      </c>
      <c r="J364" s="119"/>
      <c r="K364" s="119"/>
      <c r="L364" s="119"/>
      <c r="M364" s="54"/>
    </row>
    <row r="365" spans="6:13" x14ac:dyDescent="0.25">
      <c r="F365" s="16">
        <v>17.25</v>
      </c>
      <c r="G365" s="16">
        <v>1.6</v>
      </c>
      <c r="H365" s="50">
        <f t="shared" si="13"/>
        <v>27.6</v>
      </c>
      <c r="J365" s="119"/>
      <c r="K365" s="119"/>
      <c r="L365" s="119"/>
      <c r="M365" s="54"/>
    </row>
    <row r="366" spans="6:13" x14ac:dyDescent="0.25">
      <c r="F366" s="16">
        <v>24.98</v>
      </c>
      <c r="G366" s="16">
        <v>1.6</v>
      </c>
      <c r="H366" s="50">
        <f t="shared" si="13"/>
        <v>39.968000000000004</v>
      </c>
      <c r="J366" s="119"/>
      <c r="K366" s="119"/>
      <c r="L366" s="119"/>
      <c r="M366" s="54"/>
    </row>
    <row r="367" spans="6:13" x14ac:dyDescent="0.25">
      <c r="F367" s="16">
        <v>21.42</v>
      </c>
      <c r="G367" s="16">
        <v>1.6</v>
      </c>
      <c r="H367" s="50">
        <f t="shared" si="13"/>
        <v>34.272000000000006</v>
      </c>
      <c r="J367" s="119"/>
      <c r="K367" s="119"/>
      <c r="L367" s="119"/>
      <c r="M367" s="54"/>
    </row>
    <row r="368" spans="6:13" x14ac:dyDescent="0.25">
      <c r="F368" s="16">
        <v>24.47</v>
      </c>
      <c r="G368" s="16">
        <v>1.6</v>
      </c>
      <c r="H368" s="50">
        <f t="shared" si="13"/>
        <v>39.152000000000001</v>
      </c>
      <c r="J368" s="119"/>
      <c r="K368" s="119"/>
      <c r="L368" s="119"/>
      <c r="M368" s="54"/>
    </row>
    <row r="369" spans="6:13" x14ac:dyDescent="0.25">
      <c r="F369" s="16">
        <v>75.349999999999994</v>
      </c>
      <c r="G369" s="16">
        <v>1.6</v>
      </c>
      <c r="H369" s="50">
        <f t="shared" si="13"/>
        <v>120.56</v>
      </c>
      <c r="J369" s="119"/>
      <c r="K369" s="119"/>
      <c r="L369" s="119"/>
      <c r="M369" s="54"/>
    </row>
    <row r="370" spans="6:13" x14ac:dyDescent="0.25">
      <c r="F370" s="501" t="s">
        <v>160</v>
      </c>
      <c r="G370" s="501"/>
      <c r="H370" s="50">
        <f>SUM(H362:H369)</f>
        <v>375.77600000000001</v>
      </c>
      <c r="J370" s="119"/>
      <c r="K370" s="119"/>
      <c r="L370" s="119"/>
      <c r="M370" s="54"/>
    </row>
    <row r="371" spans="6:13" x14ac:dyDescent="0.25">
      <c r="F371" s="501" t="s">
        <v>232</v>
      </c>
      <c r="G371" s="501"/>
      <c r="H371" s="50">
        <f>H370-M370</f>
        <v>375.77600000000001</v>
      </c>
      <c r="J371" s="119"/>
      <c r="K371" s="119"/>
      <c r="L371" s="119"/>
      <c r="M371" s="54"/>
    </row>
    <row r="372" spans="6:13" x14ac:dyDescent="0.25">
      <c r="J372" s="119"/>
      <c r="K372" s="119"/>
      <c r="L372" s="119"/>
      <c r="M372" s="54"/>
    </row>
    <row r="373" spans="6:13" x14ac:dyDescent="0.25">
      <c r="J373" s="119"/>
      <c r="K373" s="119"/>
      <c r="L373" s="119"/>
      <c r="M373" s="54"/>
    </row>
    <row r="374" spans="6:13" x14ac:dyDescent="0.25">
      <c r="J374" s="119"/>
      <c r="K374" s="119"/>
      <c r="L374" s="119"/>
      <c r="M374" s="54"/>
    </row>
    <row r="375" spans="6:13" x14ac:dyDescent="0.25">
      <c r="J375" s="119"/>
      <c r="K375" s="119"/>
      <c r="L375" s="119"/>
      <c r="M375" s="54"/>
    </row>
    <row r="376" spans="6:13" x14ac:dyDescent="0.25">
      <c r="J376" s="119"/>
      <c r="K376" s="119"/>
      <c r="L376" s="119"/>
      <c r="M376" s="54"/>
    </row>
    <row r="377" spans="6:13" x14ac:dyDescent="0.25">
      <c r="J377" s="119"/>
      <c r="K377" s="119"/>
      <c r="L377" s="119"/>
      <c r="M377" s="54"/>
    </row>
    <row r="378" spans="6:13" x14ac:dyDescent="0.25">
      <c r="J378" s="119"/>
      <c r="K378" s="119"/>
      <c r="L378" s="119"/>
      <c r="M378" s="54"/>
    </row>
    <row r="379" spans="6:13" x14ac:dyDescent="0.25">
      <c r="J379" s="119"/>
      <c r="K379" s="119"/>
      <c r="L379" s="119"/>
      <c r="M379" s="54"/>
    </row>
    <row r="380" spans="6:13" x14ac:dyDescent="0.25">
      <c r="J380" s="119"/>
      <c r="K380" s="119"/>
      <c r="L380" s="119"/>
      <c r="M380" s="54"/>
    </row>
  </sheetData>
  <mergeCells count="257">
    <mergeCell ref="F284:G284"/>
    <mergeCell ref="J290:L290"/>
    <mergeCell ref="A1:N1"/>
    <mergeCell ref="B2:N2"/>
    <mergeCell ref="B3:N3"/>
    <mergeCell ref="B4:N4"/>
    <mergeCell ref="B5:N5"/>
    <mergeCell ref="F281:H281"/>
    <mergeCell ref="A6:N7"/>
    <mergeCell ref="F8:M8"/>
    <mergeCell ref="J23:M23"/>
    <mergeCell ref="J26:L26"/>
    <mergeCell ref="F30:H30"/>
    <mergeCell ref="F21:G21"/>
    <mergeCell ref="B10:C10"/>
    <mergeCell ref="F10:H10"/>
    <mergeCell ref="J10:M10"/>
    <mergeCell ref="F14:G14"/>
    <mergeCell ref="F155:H155"/>
    <mergeCell ref="F153:G153"/>
    <mergeCell ref="F36:H36"/>
    <mergeCell ref="J36:M36"/>
    <mergeCell ref="F39:G39"/>
    <mergeCell ref="F40:G40"/>
    <mergeCell ref="J14:L14"/>
    <mergeCell ref="F15:G15"/>
    <mergeCell ref="J17:M17"/>
    <mergeCell ref="F17:H17"/>
    <mergeCell ref="F28:G28"/>
    <mergeCell ref="F34:G34"/>
    <mergeCell ref="F59:G59"/>
    <mergeCell ref="J59:L59"/>
    <mergeCell ref="F60:G60"/>
    <mergeCell ref="J40:L40"/>
    <mergeCell ref="F42:H42"/>
    <mergeCell ref="J42:M42"/>
    <mergeCell ref="F45:G45"/>
    <mergeCell ref="F46:G46"/>
    <mergeCell ref="J45:L45"/>
    <mergeCell ref="F33:G33"/>
    <mergeCell ref="J21:L21"/>
    <mergeCell ref="F20:G20"/>
    <mergeCell ref="F23:H23"/>
    <mergeCell ref="F27:G27"/>
    <mergeCell ref="J30:M30"/>
    <mergeCell ref="J34:L34"/>
    <mergeCell ref="F62:H62"/>
    <mergeCell ref="J62:M62"/>
    <mergeCell ref="J48:M48"/>
    <mergeCell ref="F52:G52"/>
    <mergeCell ref="J52:L52"/>
    <mergeCell ref="F53:G53"/>
    <mergeCell ref="F56:H56"/>
    <mergeCell ref="J56:M56"/>
    <mergeCell ref="F48:H48"/>
    <mergeCell ref="F72:G72"/>
    <mergeCell ref="J72:L72"/>
    <mergeCell ref="F73:G73"/>
    <mergeCell ref="F75:H75"/>
    <mergeCell ref="J75:M75"/>
    <mergeCell ref="F65:G65"/>
    <mergeCell ref="J65:L65"/>
    <mergeCell ref="F66:G66"/>
    <mergeCell ref="F68:H68"/>
    <mergeCell ref="J68:M68"/>
    <mergeCell ref="F84:G84"/>
    <mergeCell ref="F85:G85"/>
    <mergeCell ref="J85:L85"/>
    <mergeCell ref="F87:H87"/>
    <mergeCell ref="J87:M87"/>
    <mergeCell ref="F78:G78"/>
    <mergeCell ref="J79:L79"/>
    <mergeCell ref="F79:G79"/>
    <mergeCell ref="F81:H81"/>
    <mergeCell ref="J81:M81"/>
    <mergeCell ref="F93:H93"/>
    <mergeCell ref="J93:M93"/>
    <mergeCell ref="F99:H99"/>
    <mergeCell ref="J99:M99"/>
    <mergeCell ref="F96:G96"/>
    <mergeCell ref="F97:G97"/>
    <mergeCell ref="J96:L96"/>
    <mergeCell ref="F90:G90"/>
    <mergeCell ref="F91:G91"/>
    <mergeCell ref="J91:L91"/>
    <mergeCell ref="J155:M155"/>
    <mergeCell ref="F158:G158"/>
    <mergeCell ref="F159:G159"/>
    <mergeCell ref="J159:L159"/>
    <mergeCell ref="F161:H161"/>
    <mergeCell ref="J161:M161"/>
    <mergeCell ref="F102:G102"/>
    <mergeCell ref="F103:G103"/>
    <mergeCell ref="J102:L102"/>
    <mergeCell ref="F109:G109"/>
    <mergeCell ref="F111:H111"/>
    <mergeCell ref="J111:M111"/>
    <mergeCell ref="F114:G114"/>
    <mergeCell ref="J116:L116"/>
    <mergeCell ref="F115:G115"/>
    <mergeCell ref="F132:G132"/>
    <mergeCell ref="F152:G152"/>
    <mergeCell ref="F148:H148"/>
    <mergeCell ref="J148:M148"/>
    <mergeCell ref="F181:G181"/>
    <mergeCell ref="F182:G182"/>
    <mergeCell ref="J182:L182"/>
    <mergeCell ref="F184:H184"/>
    <mergeCell ref="J184:M184"/>
    <mergeCell ref="J169:L169"/>
    <mergeCell ref="J171:M171"/>
    <mergeCell ref="J176:L176"/>
    <mergeCell ref="F178:H178"/>
    <mergeCell ref="J178:M178"/>
    <mergeCell ref="F193:G193"/>
    <mergeCell ref="J194:L194"/>
    <mergeCell ref="F194:G194"/>
    <mergeCell ref="F196:H196"/>
    <mergeCell ref="J196:M196"/>
    <mergeCell ref="F187:G187"/>
    <mergeCell ref="J187:L187"/>
    <mergeCell ref="F188:G188"/>
    <mergeCell ref="F190:H190"/>
    <mergeCell ref="J190:M190"/>
    <mergeCell ref="F205:G205"/>
    <mergeCell ref="J205:L205"/>
    <mergeCell ref="F206:G206"/>
    <mergeCell ref="F208:H208"/>
    <mergeCell ref="J208:M208"/>
    <mergeCell ref="F199:G199"/>
    <mergeCell ref="J199:L199"/>
    <mergeCell ref="F200:G200"/>
    <mergeCell ref="F202:H202"/>
    <mergeCell ref="J202:M202"/>
    <mergeCell ref="F228:H228"/>
    <mergeCell ref="J228:M228"/>
    <mergeCell ref="F218:G218"/>
    <mergeCell ref="F219:G219"/>
    <mergeCell ref="J219:L219"/>
    <mergeCell ref="F221:H221"/>
    <mergeCell ref="J221:M221"/>
    <mergeCell ref="F211:G211"/>
    <mergeCell ref="J213:L213"/>
    <mergeCell ref="F212:G212"/>
    <mergeCell ref="F215:H215"/>
    <mergeCell ref="J215:M215"/>
    <mergeCell ref="B33:D33"/>
    <mergeCell ref="F105:H105"/>
    <mergeCell ref="J105:M105"/>
    <mergeCell ref="F108:G108"/>
    <mergeCell ref="J108:L108"/>
    <mergeCell ref="C55:D55"/>
    <mergeCell ref="F244:G244"/>
    <mergeCell ref="J246:L246"/>
    <mergeCell ref="F245:G245"/>
    <mergeCell ref="J152:L152"/>
    <mergeCell ref="F165:G165"/>
    <mergeCell ref="F166:G166"/>
    <mergeCell ref="F171:H171"/>
    <mergeCell ref="F174:G174"/>
    <mergeCell ref="F175:G175"/>
    <mergeCell ref="F237:G237"/>
    <mergeCell ref="J239:L239"/>
    <mergeCell ref="F238:G238"/>
    <mergeCell ref="F241:H241"/>
    <mergeCell ref="J241:M241"/>
    <mergeCell ref="F231:G231"/>
    <mergeCell ref="F232:G232"/>
    <mergeCell ref="J232:L232"/>
    <mergeCell ref="F234:H234"/>
    <mergeCell ref="F279:M279"/>
    <mergeCell ref="F261:H261"/>
    <mergeCell ref="F274:G274"/>
    <mergeCell ref="F275:G275"/>
    <mergeCell ref="J259:L259"/>
    <mergeCell ref="F118:H118"/>
    <mergeCell ref="F131:G131"/>
    <mergeCell ref="F134:H134"/>
    <mergeCell ref="F143:G143"/>
    <mergeCell ref="F144:G144"/>
    <mergeCell ref="F146:M146"/>
    <mergeCell ref="F252:G252"/>
    <mergeCell ref="F255:H255"/>
    <mergeCell ref="J255:M255"/>
    <mergeCell ref="F258:G258"/>
    <mergeCell ref="F259:G259"/>
    <mergeCell ref="F248:H248"/>
    <mergeCell ref="J248:M248"/>
    <mergeCell ref="F251:G251"/>
    <mergeCell ref="J253:L253"/>
    <mergeCell ref="J234:M234"/>
    <mergeCell ref="F224:G224"/>
    <mergeCell ref="F225:G225"/>
    <mergeCell ref="J226:L226"/>
    <mergeCell ref="F293:H293"/>
    <mergeCell ref="J293:M293"/>
    <mergeCell ref="F297:G297"/>
    <mergeCell ref="F298:G298"/>
    <mergeCell ref="J296:L296"/>
    <mergeCell ref="F285:G285"/>
    <mergeCell ref="F287:H287"/>
    <mergeCell ref="J287:M287"/>
    <mergeCell ref="F290:G290"/>
    <mergeCell ref="F291:G291"/>
    <mergeCell ref="F306:H306"/>
    <mergeCell ref="J306:M306"/>
    <mergeCell ref="F309:G309"/>
    <mergeCell ref="F310:G310"/>
    <mergeCell ref="J309:L309"/>
    <mergeCell ref="F300:H300"/>
    <mergeCell ref="J300:M300"/>
    <mergeCell ref="F303:G303"/>
    <mergeCell ref="F304:G304"/>
    <mergeCell ref="J303:L303"/>
    <mergeCell ref="F318:H318"/>
    <mergeCell ref="J318:M318"/>
    <mergeCell ref="F321:G321"/>
    <mergeCell ref="F322:G322"/>
    <mergeCell ref="J321:L321"/>
    <mergeCell ref="F312:H312"/>
    <mergeCell ref="J312:M312"/>
    <mergeCell ref="F315:G315"/>
    <mergeCell ref="F316:G316"/>
    <mergeCell ref="J315:L315"/>
    <mergeCell ref="F330:H330"/>
    <mergeCell ref="J330:M330"/>
    <mergeCell ref="F333:G333"/>
    <mergeCell ref="F334:G334"/>
    <mergeCell ref="J333:L333"/>
    <mergeCell ref="F324:H324"/>
    <mergeCell ref="J324:M324"/>
    <mergeCell ref="F327:G327"/>
    <mergeCell ref="F328:G328"/>
    <mergeCell ref="J328:L328"/>
    <mergeCell ref="F342:H342"/>
    <mergeCell ref="J342:M342"/>
    <mergeCell ref="F345:G345"/>
    <mergeCell ref="F346:G346"/>
    <mergeCell ref="J345:L345"/>
    <mergeCell ref="F336:H336"/>
    <mergeCell ref="J336:M336"/>
    <mergeCell ref="F339:G339"/>
    <mergeCell ref="F340:G340"/>
    <mergeCell ref="J339:L339"/>
    <mergeCell ref="F360:H360"/>
    <mergeCell ref="F370:G370"/>
    <mergeCell ref="F371:G371"/>
    <mergeCell ref="F354:H354"/>
    <mergeCell ref="J354:M354"/>
    <mergeCell ref="F357:G357"/>
    <mergeCell ref="F358:G358"/>
    <mergeCell ref="J357:L357"/>
    <mergeCell ref="F348:H348"/>
    <mergeCell ref="J348:M348"/>
    <mergeCell ref="F351:G351"/>
    <mergeCell ref="F352:G352"/>
    <mergeCell ref="J352:L352"/>
  </mergeCells>
  <printOptions horizontalCentered="1"/>
  <pageMargins left="0.51181102362204722" right="0.51181102362204722" top="0.78740157480314965" bottom="0.78740157480314965" header="0.11811023622047245" footer="0.31496062992125984"/>
  <pageSetup paperSize="9" scale="71" fitToHeight="0" orientation="landscape" r:id="rId1"/>
  <rowBreaks count="9" manualBreakCount="9">
    <brk id="41" max="13" man="1"/>
    <brk id="74" max="13" man="1"/>
    <brk id="98" max="16383" man="1"/>
    <brk id="133" max="13" man="1"/>
    <brk id="189" max="16383" man="1"/>
    <brk id="220" max="13" man="1"/>
    <brk id="254" max="13" man="1"/>
    <brk id="278" max="16383" man="1"/>
    <brk id="311" max="1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3">
    <tabColor theme="3" tint="-0.249977111117893"/>
    <pageSetUpPr fitToPage="1"/>
  </sheetPr>
  <dimension ref="A1:Q39"/>
  <sheetViews>
    <sheetView tabSelected="1" view="pageBreakPreview" topLeftCell="A10" zoomScaleNormal="98" zoomScaleSheetLayoutView="100" workbookViewId="0">
      <selection activeCell="L40" sqref="L40"/>
    </sheetView>
  </sheetViews>
  <sheetFormatPr defaultRowHeight="15" x14ac:dyDescent="0.25"/>
  <cols>
    <col min="2" max="2" width="48.28515625" bestFit="1" customWidth="1"/>
    <col min="3" max="3" width="10.85546875" style="44" customWidth="1"/>
    <col min="4" max="4" width="12" customWidth="1"/>
    <col min="5" max="5" width="20.42578125" style="44" customWidth="1"/>
    <col min="6" max="6" width="17.5703125" customWidth="1"/>
  </cols>
  <sheetData>
    <row r="1" spans="1:7" ht="61.5" customHeight="1" x14ac:dyDescent="0.25">
      <c r="A1" s="394" t="s">
        <v>533</v>
      </c>
      <c r="B1" s="394"/>
      <c r="C1" s="394"/>
      <c r="D1" s="394"/>
      <c r="E1" s="394"/>
      <c r="F1" s="458"/>
      <c r="G1" s="458"/>
    </row>
    <row r="2" spans="1:7" x14ac:dyDescent="0.25">
      <c r="A2" s="28" t="s">
        <v>12</v>
      </c>
      <c r="B2" s="375" t="str">
        <f>'PLANILHA ORÇAMENTARIA'!B2:E2</f>
        <v>UNIDADE BÁSICA DE SAÚDE</v>
      </c>
      <c r="C2" s="375"/>
      <c r="D2" s="375"/>
      <c r="E2" s="375"/>
      <c r="F2" s="475"/>
      <c r="G2" s="476"/>
    </row>
    <row r="3" spans="1:7" x14ac:dyDescent="0.25">
      <c r="A3" s="28" t="s">
        <v>13</v>
      </c>
      <c r="B3" s="375" t="str">
        <f>'PLANILHA ORÇAMENTARIA'!B3:E3</f>
        <v>SANTO ANTONIO DO LESTE - MT</v>
      </c>
      <c r="C3" s="375"/>
      <c r="D3" s="375"/>
      <c r="E3" s="375"/>
      <c r="F3" s="475"/>
      <c r="G3" s="476"/>
    </row>
    <row r="4" spans="1:7" x14ac:dyDescent="0.25">
      <c r="A4" s="28" t="s">
        <v>14</v>
      </c>
      <c r="B4" s="375" t="str">
        <f>'PLANILHA ORÇAMENTARIA'!B4:E4</f>
        <v>PREFEITURA MUNICIPAL DE SANTO ANTONIO DO LESTE - MT</v>
      </c>
      <c r="C4" s="375"/>
      <c r="D4" s="375"/>
      <c r="E4" s="375"/>
      <c r="F4" s="475"/>
      <c r="G4" s="476"/>
    </row>
    <row r="5" spans="1:7" x14ac:dyDescent="0.25">
      <c r="A5" s="28" t="s">
        <v>15</v>
      </c>
      <c r="B5" s="303">
        <f>'PLANILHA ORÇAMENTARIA'!B5:E5</f>
        <v>44880</v>
      </c>
      <c r="C5" s="303"/>
      <c r="D5" s="303"/>
      <c r="E5" s="303"/>
      <c r="F5" s="477"/>
      <c r="G5" s="478"/>
    </row>
    <row r="6" spans="1:7" ht="15" customHeight="1" x14ac:dyDescent="0.25">
      <c r="A6" s="399" t="s">
        <v>355</v>
      </c>
      <c r="B6" s="399"/>
      <c r="C6" s="399"/>
      <c r="D6" s="399"/>
      <c r="E6" s="399"/>
      <c r="F6" s="459"/>
      <c r="G6" s="460"/>
    </row>
    <row r="7" spans="1:7" ht="15" customHeight="1" x14ac:dyDescent="0.25">
      <c r="A7" s="461"/>
      <c r="B7" s="462"/>
      <c r="C7" s="462"/>
      <c r="D7" s="462"/>
      <c r="E7" s="462"/>
      <c r="F7" s="462"/>
      <c r="G7" s="463"/>
    </row>
    <row r="8" spans="1:7" x14ac:dyDescent="0.25">
      <c r="B8" s="445" t="s">
        <v>238</v>
      </c>
      <c r="C8" s="445"/>
      <c r="D8" s="445"/>
      <c r="E8" s="445"/>
      <c r="F8" s="445"/>
    </row>
    <row r="9" spans="1:7" x14ac:dyDescent="0.25">
      <c r="B9" s="49" t="s">
        <v>230</v>
      </c>
      <c r="C9" s="49" t="s">
        <v>239</v>
      </c>
      <c r="D9" s="49" t="s">
        <v>240</v>
      </c>
      <c r="E9" s="49" t="s">
        <v>241</v>
      </c>
      <c r="F9" s="49" t="s">
        <v>242</v>
      </c>
    </row>
    <row r="10" spans="1:7" x14ac:dyDescent="0.25">
      <c r="B10" s="510" t="s">
        <v>243</v>
      </c>
      <c r="C10" s="3">
        <v>15.6</v>
      </c>
      <c r="D10" s="50">
        <v>17.399999999999999</v>
      </c>
      <c r="E10" s="50">
        <v>33.46</v>
      </c>
      <c r="F10" s="3">
        <v>13.35</v>
      </c>
    </row>
    <row r="11" spans="1:7" x14ac:dyDescent="0.25">
      <c r="B11" s="511"/>
      <c r="C11" s="3">
        <v>14.87</v>
      </c>
      <c r="D11" s="50">
        <v>25.43</v>
      </c>
      <c r="E11" s="50">
        <v>75.349999999999994</v>
      </c>
      <c r="F11" s="3">
        <v>20.190000000000001</v>
      </c>
    </row>
    <row r="12" spans="1:7" x14ac:dyDescent="0.25">
      <c r="B12" s="511"/>
      <c r="C12" s="3">
        <v>6.67</v>
      </c>
      <c r="D12" s="50">
        <v>10.67</v>
      </c>
      <c r="E12" s="50">
        <v>4.32</v>
      </c>
      <c r="F12" s="3">
        <v>24.14</v>
      </c>
    </row>
    <row r="13" spans="1:7" x14ac:dyDescent="0.25">
      <c r="B13" s="511"/>
      <c r="C13" s="3">
        <v>16.97</v>
      </c>
      <c r="D13" s="50">
        <v>5.58</v>
      </c>
      <c r="E13" s="50">
        <v>11.85</v>
      </c>
      <c r="F13" s="3">
        <v>110.83</v>
      </c>
    </row>
    <row r="14" spans="1:7" x14ac:dyDescent="0.25">
      <c r="B14" s="511"/>
      <c r="C14" s="3">
        <v>10.45</v>
      </c>
      <c r="D14" s="50">
        <v>9.3000000000000007</v>
      </c>
      <c r="E14" s="50">
        <v>4.3499999999999996</v>
      </c>
      <c r="F14" s="3">
        <v>64.819999999999993</v>
      </c>
    </row>
    <row r="15" spans="1:7" x14ac:dyDescent="0.25">
      <c r="B15" s="511"/>
      <c r="C15" s="3">
        <v>13.25</v>
      </c>
      <c r="D15" s="50">
        <v>22.85</v>
      </c>
      <c r="E15" s="50">
        <v>13.25</v>
      </c>
      <c r="F15" s="3">
        <v>75.47</v>
      </c>
    </row>
    <row r="16" spans="1:7" x14ac:dyDescent="0.25">
      <c r="B16" s="511"/>
      <c r="C16" s="3" t="s">
        <v>143</v>
      </c>
      <c r="D16" s="50" t="s">
        <v>143</v>
      </c>
      <c r="E16" s="50">
        <v>8.1300000000000008</v>
      </c>
      <c r="F16" s="3">
        <v>136.24</v>
      </c>
    </row>
    <row r="17" spans="2:17" x14ac:dyDescent="0.25">
      <c r="B17" s="511"/>
      <c r="C17" s="3" t="s">
        <v>143</v>
      </c>
      <c r="D17" s="50" t="s">
        <v>143</v>
      </c>
      <c r="E17" s="50" t="s">
        <v>143</v>
      </c>
      <c r="F17" s="3">
        <v>24.42</v>
      </c>
    </row>
    <row r="18" spans="2:17" x14ac:dyDescent="0.25">
      <c r="B18" s="512"/>
      <c r="C18" s="3"/>
      <c r="D18" s="50"/>
      <c r="E18" s="50" t="s">
        <v>143</v>
      </c>
      <c r="F18" s="3">
        <v>37.86</v>
      </c>
    </row>
    <row r="19" spans="2:17" x14ac:dyDescent="0.25">
      <c r="B19" s="51" t="s">
        <v>244</v>
      </c>
      <c r="C19" s="52">
        <f>SUM(C10:C17)</f>
        <v>77.81</v>
      </c>
      <c r="D19" s="52">
        <f>SUM(D10:D17)</f>
        <v>91.22999999999999</v>
      </c>
      <c r="E19" s="52">
        <f>SUM(E10:E17)</f>
        <v>150.70999999999998</v>
      </c>
      <c r="F19" s="52">
        <f>SUM(F10:F18)</f>
        <v>507.32</v>
      </c>
    </row>
    <row r="21" spans="2:17" x14ac:dyDescent="0.25">
      <c r="B21" s="445" t="s">
        <v>246</v>
      </c>
      <c r="C21" s="445"/>
    </row>
    <row r="22" spans="2:17" x14ac:dyDescent="0.25">
      <c r="B22" s="60" t="s">
        <v>230</v>
      </c>
      <c r="C22" s="60" t="s">
        <v>231</v>
      </c>
    </row>
    <row r="23" spans="2:17" x14ac:dyDescent="0.25">
      <c r="B23" s="28" t="s">
        <v>247</v>
      </c>
      <c r="C23" s="50">
        <v>94</v>
      </c>
    </row>
    <row r="24" spans="2:17" x14ac:dyDescent="0.25">
      <c r="B24" s="28" t="s">
        <v>456</v>
      </c>
      <c r="C24" s="50">
        <v>20.91</v>
      </c>
    </row>
    <row r="25" spans="2:17" x14ac:dyDescent="0.25">
      <c r="B25" s="28" t="s">
        <v>459</v>
      </c>
      <c r="C25" s="50">
        <v>7.96</v>
      </c>
    </row>
    <row r="26" spans="2:17" x14ac:dyDescent="0.25">
      <c r="B26" s="28" t="s">
        <v>494</v>
      </c>
      <c r="C26" s="50">
        <v>2.4</v>
      </c>
    </row>
    <row r="27" spans="2:17" x14ac:dyDescent="0.25">
      <c r="B27" s="28" t="s">
        <v>495</v>
      </c>
      <c r="C27" s="50">
        <v>5.29</v>
      </c>
    </row>
    <row r="28" spans="2:17" x14ac:dyDescent="0.25">
      <c r="B28" s="28" t="s">
        <v>479</v>
      </c>
      <c r="C28" s="50">
        <v>24</v>
      </c>
    </row>
    <row r="29" spans="2:17" x14ac:dyDescent="0.25">
      <c r="B29" s="28" t="s">
        <v>464</v>
      </c>
      <c r="C29" s="50">
        <v>11.84</v>
      </c>
    </row>
    <row r="30" spans="2:17" x14ac:dyDescent="0.25">
      <c r="B30" s="28" t="s">
        <v>477</v>
      </c>
      <c r="C30" s="50">
        <v>23.78</v>
      </c>
      <c r="Q30" t="s">
        <v>1066</v>
      </c>
    </row>
    <row r="31" spans="2:17" x14ac:dyDescent="0.25">
      <c r="B31" s="28" t="s">
        <v>496</v>
      </c>
      <c r="C31" s="50">
        <v>5.29</v>
      </c>
    </row>
    <row r="32" spans="2:17" x14ac:dyDescent="0.25">
      <c r="B32" s="28" t="s">
        <v>497</v>
      </c>
      <c r="C32" s="50">
        <v>2.1800000000000002</v>
      </c>
    </row>
    <row r="33" spans="2:3" x14ac:dyDescent="0.25">
      <c r="B33" s="28" t="s">
        <v>498</v>
      </c>
      <c r="C33" s="50">
        <v>20.86</v>
      </c>
    </row>
    <row r="34" spans="2:3" x14ac:dyDescent="0.25">
      <c r="B34" s="28" t="s">
        <v>499</v>
      </c>
      <c r="C34" s="50">
        <v>2.77</v>
      </c>
    </row>
    <row r="35" spans="2:3" x14ac:dyDescent="0.25">
      <c r="B35" s="28" t="s">
        <v>500</v>
      </c>
      <c r="C35" s="50">
        <v>14.38</v>
      </c>
    </row>
    <row r="36" spans="2:3" x14ac:dyDescent="0.25">
      <c r="B36" s="28" t="s">
        <v>501</v>
      </c>
      <c r="C36" s="50">
        <v>2.77</v>
      </c>
    </row>
    <row r="37" spans="2:3" x14ac:dyDescent="0.25">
      <c r="B37" s="28" t="s">
        <v>502</v>
      </c>
      <c r="C37" s="50">
        <v>12.56</v>
      </c>
    </row>
    <row r="38" spans="2:3" x14ac:dyDescent="0.25">
      <c r="B38" s="28" t="s">
        <v>503</v>
      </c>
      <c r="C38" s="50">
        <v>2.09</v>
      </c>
    </row>
    <row r="39" spans="2:3" ht="15.75" customHeight="1" x14ac:dyDescent="0.25">
      <c r="B39" s="51" t="s">
        <v>244</v>
      </c>
      <c r="C39" s="52">
        <f>SUM(C23:C38)</f>
        <v>253.08</v>
      </c>
    </row>
  </sheetData>
  <mergeCells count="9">
    <mergeCell ref="A1:G1"/>
    <mergeCell ref="B21:C21"/>
    <mergeCell ref="B8:F8"/>
    <mergeCell ref="A6:G7"/>
    <mergeCell ref="B2:G2"/>
    <mergeCell ref="B3:G3"/>
    <mergeCell ref="B4:G4"/>
    <mergeCell ref="B5:G5"/>
    <mergeCell ref="B10:B18"/>
  </mergeCells>
  <printOptions horizontalCentered="1"/>
  <pageMargins left="0.51181102362204722" right="0.51181102362204722" top="0.78740157480314965" bottom="0.78740157480314965" header="0.11811023622047245" footer="0.31496062992125984"/>
  <pageSetup paperSize="9"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4">
    <tabColor theme="3" tint="-0.249977111117893"/>
    <pageSetUpPr fitToPage="1"/>
  </sheetPr>
  <dimension ref="A1:Q243"/>
  <sheetViews>
    <sheetView tabSelected="1" view="pageBreakPreview" zoomScale="106" zoomScaleNormal="98" zoomScaleSheetLayoutView="106" workbookViewId="0">
      <selection activeCell="L40" sqref="L40"/>
    </sheetView>
  </sheetViews>
  <sheetFormatPr defaultRowHeight="15" x14ac:dyDescent="0.25"/>
  <cols>
    <col min="3" max="3" width="13.7109375" customWidth="1"/>
    <col min="4" max="4" width="24.140625" customWidth="1"/>
  </cols>
  <sheetData>
    <row r="1" spans="1:10" ht="61.5" customHeight="1" x14ac:dyDescent="0.25">
      <c r="A1" s="394" t="s">
        <v>737</v>
      </c>
      <c r="B1" s="394"/>
      <c r="C1" s="394"/>
      <c r="D1" s="394"/>
      <c r="E1" s="394"/>
      <c r="F1" s="458"/>
      <c r="G1" s="146"/>
      <c r="H1" s="146"/>
      <c r="I1" s="18"/>
      <c r="J1" s="18"/>
    </row>
    <row r="2" spans="1:10" x14ac:dyDescent="0.25">
      <c r="A2" s="28" t="s">
        <v>12</v>
      </c>
      <c r="B2" s="375" t="str">
        <f>'PLANILHA ORÇAMENTARIA'!B2:E2</f>
        <v>UNIDADE BÁSICA DE SAÚDE</v>
      </c>
      <c r="C2" s="375"/>
      <c r="D2" s="375"/>
      <c r="E2" s="375"/>
      <c r="F2" s="476"/>
    </row>
    <row r="3" spans="1:10" x14ac:dyDescent="0.25">
      <c r="A3" s="28" t="s">
        <v>13</v>
      </c>
      <c r="B3" s="375" t="str">
        <f>'PLANILHA ORÇAMENTARIA'!B3:E3</f>
        <v>SANTO ANTONIO DO LESTE - MT</v>
      </c>
      <c r="C3" s="375"/>
      <c r="D3" s="375"/>
      <c r="E3" s="375"/>
      <c r="F3" s="476"/>
    </row>
    <row r="4" spans="1:10" x14ac:dyDescent="0.25">
      <c r="A4" s="28" t="s">
        <v>14</v>
      </c>
      <c r="B4" s="375" t="str">
        <f>'PLANILHA ORÇAMENTARIA'!B4:E4</f>
        <v>PREFEITURA MUNICIPAL DE SANTO ANTONIO DO LESTE - MT</v>
      </c>
      <c r="C4" s="375"/>
      <c r="D4" s="375"/>
      <c r="E4" s="375"/>
      <c r="F4" s="476"/>
    </row>
    <row r="5" spans="1:10" x14ac:dyDescent="0.25">
      <c r="A5" s="28" t="s">
        <v>15</v>
      </c>
      <c r="B5" s="303">
        <f>'PLANILHA ORÇAMENTARIA'!B5:E5</f>
        <v>44880</v>
      </c>
      <c r="C5" s="303"/>
      <c r="D5" s="303"/>
      <c r="E5" s="303"/>
      <c r="F5" s="478"/>
    </row>
    <row r="6" spans="1:10" ht="15" customHeight="1" x14ac:dyDescent="0.25">
      <c r="A6" s="514" t="s">
        <v>354</v>
      </c>
      <c r="B6" s="514"/>
      <c r="C6" s="514"/>
      <c r="D6" s="514"/>
      <c r="E6" s="514"/>
      <c r="F6" s="515"/>
    </row>
    <row r="7" spans="1:10" ht="15" customHeight="1" x14ac:dyDescent="0.25">
      <c r="A7" s="516"/>
      <c r="B7" s="517"/>
      <c r="C7" s="517"/>
      <c r="D7" s="517"/>
      <c r="E7" s="517"/>
      <c r="F7" s="518"/>
    </row>
    <row r="8" spans="1:10" x14ac:dyDescent="0.25">
      <c r="B8" s="445" t="s">
        <v>248</v>
      </c>
      <c r="C8" s="445"/>
      <c r="D8" s="445"/>
      <c r="E8" s="445"/>
    </row>
    <row r="9" spans="1:10" x14ac:dyDescent="0.25">
      <c r="B9" s="49" t="s">
        <v>237</v>
      </c>
      <c r="C9" s="49" t="s">
        <v>165</v>
      </c>
      <c r="D9" s="49" t="s">
        <v>167</v>
      </c>
      <c r="E9" s="49" t="s">
        <v>231</v>
      </c>
    </row>
    <row r="10" spans="1:10" x14ac:dyDescent="0.25">
      <c r="B10" s="16">
        <v>6</v>
      </c>
      <c r="C10" s="50">
        <v>2</v>
      </c>
      <c r="D10" s="50">
        <v>1.2</v>
      </c>
      <c r="E10" s="50">
        <f>B10*C10*D10</f>
        <v>14.399999999999999</v>
      </c>
    </row>
    <row r="11" spans="1:10" x14ac:dyDescent="0.25">
      <c r="B11" s="16">
        <v>5</v>
      </c>
      <c r="C11" s="50">
        <v>2</v>
      </c>
      <c r="D11" s="50">
        <v>1</v>
      </c>
      <c r="E11" s="50">
        <f t="shared" ref="E11:E12" si="0">B11*C11*D11</f>
        <v>10</v>
      </c>
    </row>
    <row r="12" spans="1:10" x14ac:dyDescent="0.25">
      <c r="B12" s="16">
        <v>1</v>
      </c>
      <c r="C12" s="50">
        <v>1.2</v>
      </c>
      <c r="D12" s="50">
        <v>1</v>
      </c>
      <c r="E12" s="50">
        <f t="shared" si="0"/>
        <v>1.2</v>
      </c>
    </row>
    <row r="13" spans="1:10" x14ac:dyDescent="0.25">
      <c r="B13" s="513" t="s">
        <v>249</v>
      </c>
      <c r="C13" s="513"/>
      <c r="D13" s="513"/>
      <c r="E13" s="52">
        <f>SUM(E10:E12)</f>
        <v>25.599999999999998</v>
      </c>
    </row>
    <row r="14" spans="1:10" x14ac:dyDescent="0.25">
      <c r="B14" s="125"/>
      <c r="C14" s="125"/>
      <c r="D14" s="125"/>
      <c r="E14" s="126"/>
    </row>
    <row r="15" spans="1:10" x14ac:dyDescent="0.25">
      <c r="B15" s="445" t="s">
        <v>516</v>
      </c>
      <c r="C15" s="445"/>
      <c r="D15" s="445"/>
      <c r="E15" s="445"/>
    </row>
    <row r="16" spans="1:10" x14ac:dyDescent="0.25">
      <c r="B16" s="49" t="s">
        <v>237</v>
      </c>
      <c r="C16" s="49" t="s">
        <v>165</v>
      </c>
      <c r="D16" s="49" t="s">
        <v>167</v>
      </c>
      <c r="E16" s="49" t="s">
        <v>231</v>
      </c>
    </row>
    <row r="17" spans="2:17" x14ac:dyDescent="0.25">
      <c r="B17" s="16">
        <v>4</v>
      </c>
      <c r="C17" s="50">
        <v>0.6</v>
      </c>
      <c r="D17" s="50">
        <v>0.6</v>
      </c>
      <c r="E17" s="50">
        <f>B17*C17*D17</f>
        <v>1.44</v>
      </c>
    </row>
    <row r="18" spans="2:17" x14ac:dyDescent="0.25">
      <c r="B18" s="513" t="s">
        <v>249</v>
      </c>
      <c r="C18" s="513"/>
      <c r="D18" s="513"/>
      <c r="E18" s="52">
        <f>SUM(E17:E17)</f>
        <v>1.44</v>
      </c>
    </row>
    <row r="19" spans="2:17" x14ac:dyDescent="0.25">
      <c r="B19" s="125"/>
      <c r="C19" s="125"/>
      <c r="D19" s="125"/>
      <c r="E19" s="126"/>
    </row>
    <row r="21" spans="2:17" x14ac:dyDescent="0.25">
      <c r="B21" s="445" t="s">
        <v>518</v>
      </c>
      <c r="C21" s="445"/>
      <c r="D21" s="445"/>
      <c r="E21" s="445"/>
    </row>
    <row r="22" spans="2:17" x14ac:dyDescent="0.25">
      <c r="B22" s="49" t="s">
        <v>237</v>
      </c>
      <c r="C22" s="49" t="s">
        <v>165</v>
      </c>
      <c r="D22" s="49" t="s">
        <v>167</v>
      </c>
      <c r="E22" s="49" t="s">
        <v>231</v>
      </c>
    </row>
    <row r="23" spans="2:17" x14ac:dyDescent="0.25">
      <c r="B23" s="16">
        <v>3</v>
      </c>
      <c r="C23" s="50">
        <v>0.8</v>
      </c>
      <c r="D23" s="50">
        <v>2.1</v>
      </c>
      <c r="E23" s="50">
        <f t="shared" ref="E23:E24" si="1">B23*C23*D23</f>
        <v>5.0400000000000009</v>
      </c>
    </row>
    <row r="24" spans="2:17" x14ac:dyDescent="0.25">
      <c r="B24" s="16">
        <v>5</v>
      </c>
      <c r="C24" s="50">
        <v>0.7</v>
      </c>
      <c r="D24" s="50">
        <v>2.1</v>
      </c>
      <c r="E24" s="50">
        <f t="shared" si="1"/>
        <v>7.3500000000000005</v>
      </c>
    </row>
    <row r="25" spans="2:17" x14ac:dyDescent="0.25">
      <c r="B25" s="513" t="s">
        <v>249</v>
      </c>
      <c r="C25" s="513"/>
      <c r="D25" s="513"/>
      <c r="E25" s="52">
        <f>SUM(E23:E24)</f>
        <v>12.39</v>
      </c>
    </row>
    <row r="28" spans="2:17" x14ac:dyDescent="0.25">
      <c r="B28" s="445" t="s">
        <v>250</v>
      </c>
      <c r="C28" s="445"/>
      <c r="D28" s="445"/>
      <c r="E28" s="445"/>
    </row>
    <row r="29" spans="2:17" x14ac:dyDescent="0.25">
      <c r="B29" s="49" t="s">
        <v>237</v>
      </c>
      <c r="C29" s="49" t="s">
        <v>165</v>
      </c>
      <c r="D29" s="49" t="s">
        <v>167</v>
      </c>
      <c r="E29" s="49" t="s">
        <v>231</v>
      </c>
    </row>
    <row r="30" spans="2:17" x14ac:dyDescent="0.25">
      <c r="B30" s="16">
        <v>2</v>
      </c>
      <c r="C30" s="50">
        <v>1.88</v>
      </c>
      <c r="D30" s="50">
        <v>2.15</v>
      </c>
      <c r="E30" s="50">
        <f>B30*C30*D30</f>
        <v>8.0839999999999996</v>
      </c>
      <c r="Q30" t="s">
        <v>1066</v>
      </c>
    </row>
    <row r="31" spans="2:17" x14ac:dyDescent="0.25">
      <c r="B31" s="16">
        <v>2</v>
      </c>
      <c r="C31" s="50">
        <v>2.2000000000000002</v>
      </c>
      <c r="D31" s="50">
        <v>2.15</v>
      </c>
      <c r="E31" s="50">
        <f>B31*C31*D31</f>
        <v>9.4600000000000009</v>
      </c>
    </row>
    <row r="32" spans="2:17" x14ac:dyDescent="0.25">
      <c r="B32" s="16">
        <v>4</v>
      </c>
      <c r="C32" s="50">
        <v>1.2</v>
      </c>
      <c r="D32" s="50">
        <v>2.1</v>
      </c>
      <c r="E32" s="50">
        <f>B32*C32*D32</f>
        <v>10.08</v>
      </c>
    </row>
    <row r="33" spans="2:5" x14ac:dyDescent="0.25">
      <c r="B33" s="16">
        <v>5</v>
      </c>
      <c r="C33" s="50">
        <v>1</v>
      </c>
      <c r="D33" s="50">
        <v>2.1</v>
      </c>
      <c r="E33" s="50">
        <f>B33*C33*D33</f>
        <v>10.5</v>
      </c>
    </row>
    <row r="34" spans="2:5" x14ac:dyDescent="0.25">
      <c r="B34" s="16">
        <v>1</v>
      </c>
      <c r="C34" s="50">
        <v>1.7</v>
      </c>
      <c r="D34" s="50">
        <v>2.1</v>
      </c>
      <c r="E34" s="50">
        <f>B34*C34*D34</f>
        <v>3.57</v>
      </c>
    </row>
    <row r="35" spans="2:5" x14ac:dyDescent="0.25">
      <c r="B35" s="513" t="s">
        <v>249</v>
      </c>
      <c r="C35" s="513"/>
      <c r="D35" s="513"/>
      <c r="E35" s="52">
        <f>SUM(E30:E34)</f>
        <v>41.694000000000003</v>
      </c>
    </row>
    <row r="243" spans="16:16" x14ac:dyDescent="0.25">
      <c r="P243" t="s">
        <v>958</v>
      </c>
    </row>
  </sheetData>
  <mergeCells count="14">
    <mergeCell ref="B28:E28"/>
    <mergeCell ref="B35:D35"/>
    <mergeCell ref="A1:F1"/>
    <mergeCell ref="B8:E8"/>
    <mergeCell ref="B13:D13"/>
    <mergeCell ref="B21:E21"/>
    <mergeCell ref="B25:D25"/>
    <mergeCell ref="A6:F7"/>
    <mergeCell ref="B2:F2"/>
    <mergeCell ref="B3:F3"/>
    <mergeCell ref="B4:F4"/>
    <mergeCell ref="B5:F5"/>
    <mergeCell ref="B15:E15"/>
    <mergeCell ref="B18:D18"/>
  </mergeCells>
  <printOptions horizontalCentered="1"/>
  <pageMargins left="0.51181102362204722" right="0.51181102362204722" top="0.78740157480314965" bottom="0.78740157480314965" header="0.11811023622047245" footer="0.31496062992125984"/>
  <pageSetup paperSize="9"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Q42"/>
  <sheetViews>
    <sheetView tabSelected="1" view="pageBreakPreview" zoomScale="98" zoomScaleNormal="100" zoomScaleSheetLayoutView="98" workbookViewId="0">
      <selection activeCell="L40" sqref="L40"/>
    </sheetView>
  </sheetViews>
  <sheetFormatPr defaultRowHeight="15" x14ac:dyDescent="0.25"/>
  <cols>
    <col min="3" max="3" width="13" customWidth="1"/>
    <col min="4" max="4" width="14.5703125" customWidth="1"/>
    <col min="5" max="5" width="15.5703125" customWidth="1"/>
  </cols>
  <sheetData>
    <row r="1" spans="1:10" ht="61.5" customHeight="1" x14ac:dyDescent="0.25">
      <c r="A1" s="302" t="s">
        <v>737</v>
      </c>
      <c r="B1" s="302"/>
      <c r="C1" s="302"/>
      <c r="D1" s="302"/>
      <c r="E1" s="302"/>
      <c r="F1" s="302"/>
      <c r="G1" s="302"/>
      <c r="H1" s="265"/>
      <c r="I1" s="18"/>
      <c r="J1" s="18"/>
    </row>
    <row r="2" spans="1:10" x14ac:dyDescent="0.25">
      <c r="A2" s="28" t="s">
        <v>12</v>
      </c>
      <c r="B2" s="375" t="str">
        <f>MEMCALESQ!B2</f>
        <v>UNIDADE BÁSICA DE SAÚDE</v>
      </c>
      <c r="C2" s="375"/>
      <c r="D2" s="375"/>
      <c r="E2" s="375"/>
      <c r="F2" s="375"/>
      <c r="G2" s="375"/>
    </row>
    <row r="3" spans="1:10" x14ac:dyDescent="0.25">
      <c r="A3" s="28" t="s">
        <v>13</v>
      </c>
      <c r="B3" s="375" t="str">
        <f>MEMCALESQ!B3</f>
        <v>SANTO ANTONIO DO LESTE - MT</v>
      </c>
      <c r="C3" s="375"/>
      <c r="D3" s="375"/>
      <c r="E3" s="375"/>
      <c r="F3" s="375"/>
      <c r="G3" s="375"/>
    </row>
    <row r="4" spans="1:10" x14ac:dyDescent="0.25">
      <c r="A4" s="28" t="s">
        <v>14</v>
      </c>
      <c r="B4" s="375" t="str">
        <f>MEMCALESQ!B4</f>
        <v>PREFEITURA MUNICIPAL DE SANTO ANTONIO DO LESTE - MT</v>
      </c>
      <c r="C4" s="375"/>
      <c r="D4" s="375"/>
      <c r="E4" s="375"/>
      <c r="F4" s="375"/>
      <c r="G4" s="375"/>
    </row>
    <row r="5" spans="1:10" x14ac:dyDescent="0.25">
      <c r="A5" s="28" t="s">
        <v>15</v>
      </c>
      <c r="B5" s="303">
        <f>MEMCALESQ!B5</f>
        <v>44880</v>
      </c>
      <c r="C5" s="376"/>
      <c r="D5" s="376"/>
      <c r="E5" s="376"/>
      <c r="F5" s="376"/>
      <c r="G5" s="376"/>
    </row>
    <row r="6" spans="1:10" ht="15" customHeight="1" x14ac:dyDescent="0.25">
      <c r="A6" s="514" t="s">
        <v>507</v>
      </c>
      <c r="B6" s="514"/>
      <c r="C6" s="514"/>
      <c r="D6" s="514"/>
      <c r="E6" s="514"/>
      <c r="F6" s="521"/>
      <c r="G6" s="522"/>
    </row>
    <row r="7" spans="1:10" x14ac:dyDescent="0.25">
      <c r="B7" s="520" t="s">
        <v>508</v>
      </c>
      <c r="C7" s="520"/>
      <c r="D7" s="520"/>
      <c r="E7" s="520"/>
      <c r="F7" s="520"/>
    </row>
    <row r="8" spans="1:10" ht="30" x14ac:dyDescent="0.25">
      <c r="B8" s="123" t="s">
        <v>237</v>
      </c>
      <c r="C8" s="123" t="s">
        <v>165</v>
      </c>
      <c r="D8" s="123" t="s">
        <v>509</v>
      </c>
      <c r="E8" s="124" t="s">
        <v>510</v>
      </c>
      <c r="F8" s="123" t="s">
        <v>24</v>
      </c>
    </row>
    <row r="9" spans="1:10" x14ac:dyDescent="0.25">
      <c r="B9" s="16">
        <v>4</v>
      </c>
      <c r="C9" s="16">
        <v>0.6</v>
      </c>
      <c r="D9" s="16">
        <v>0.4</v>
      </c>
      <c r="E9" s="16">
        <f>D9*B9</f>
        <v>1.6</v>
      </c>
      <c r="F9" s="16">
        <f>(B9*C9)+E9</f>
        <v>4</v>
      </c>
    </row>
    <row r="10" spans="1:10" x14ac:dyDescent="0.25">
      <c r="B10" s="16">
        <v>1</v>
      </c>
      <c r="C10" s="16">
        <v>1.2</v>
      </c>
      <c r="D10" s="16">
        <v>0.4</v>
      </c>
      <c r="E10" s="16">
        <f>D10*B10</f>
        <v>0.4</v>
      </c>
      <c r="F10" s="16">
        <f>(B10*C10)+E10</f>
        <v>1.6</v>
      </c>
    </row>
    <row r="11" spans="1:10" x14ac:dyDescent="0.25">
      <c r="B11" s="519" t="s">
        <v>244</v>
      </c>
      <c r="C11" s="519"/>
      <c r="D11" s="519"/>
      <c r="E11" s="519"/>
      <c r="F11" s="60">
        <f>SUM(F9:F10)</f>
        <v>5.6</v>
      </c>
    </row>
    <row r="12" spans="1:10" ht="5.0999999999999996" customHeight="1" x14ac:dyDescent="0.25">
      <c r="B12" s="121"/>
      <c r="C12" s="121"/>
      <c r="D12" s="121"/>
      <c r="E12" s="121"/>
      <c r="F12" s="113"/>
    </row>
    <row r="13" spans="1:10" x14ac:dyDescent="0.25">
      <c r="B13" s="445" t="s">
        <v>511</v>
      </c>
      <c r="C13" s="445"/>
      <c r="D13" s="445"/>
      <c r="E13" s="445"/>
      <c r="F13" s="445"/>
    </row>
    <row r="14" spans="1:10" ht="30" x14ac:dyDescent="0.25">
      <c r="B14" s="123" t="s">
        <v>237</v>
      </c>
      <c r="C14" s="123" t="s">
        <v>165</v>
      </c>
      <c r="D14" s="123" t="s">
        <v>509</v>
      </c>
      <c r="E14" s="124" t="s">
        <v>510</v>
      </c>
      <c r="F14" s="123" t="s">
        <v>24</v>
      </c>
    </row>
    <row r="15" spans="1:10" x14ac:dyDescent="0.25">
      <c r="B15" s="16">
        <v>11</v>
      </c>
      <c r="C15" s="16">
        <v>2</v>
      </c>
      <c r="D15" s="16">
        <v>0.4</v>
      </c>
      <c r="E15" s="16">
        <f>D15*B15</f>
        <v>4.4000000000000004</v>
      </c>
      <c r="F15" s="16">
        <f>(B15*C15)+E15</f>
        <v>26.4</v>
      </c>
    </row>
    <row r="16" spans="1:10" x14ac:dyDescent="0.25">
      <c r="B16" s="519" t="s">
        <v>244</v>
      </c>
      <c r="C16" s="519"/>
      <c r="D16" s="519"/>
      <c r="E16" s="519"/>
      <c r="F16" s="60">
        <f>SUM(F15:F15)</f>
        <v>26.4</v>
      </c>
    </row>
    <row r="17" spans="2:17" ht="5.0999999999999996" customHeight="1" x14ac:dyDescent="0.25"/>
    <row r="18" spans="2:17" x14ac:dyDescent="0.25">
      <c r="B18" s="445" t="s">
        <v>512</v>
      </c>
      <c r="C18" s="445"/>
      <c r="D18" s="445"/>
      <c r="E18" s="445"/>
      <c r="F18" s="445"/>
    </row>
    <row r="19" spans="2:17" ht="30" x14ac:dyDescent="0.25">
      <c r="B19" s="123" t="s">
        <v>237</v>
      </c>
      <c r="C19" s="123" t="s">
        <v>165</v>
      </c>
      <c r="D19" s="123" t="s">
        <v>509</v>
      </c>
      <c r="E19" s="124" t="s">
        <v>510</v>
      </c>
      <c r="F19" s="123" t="s">
        <v>24</v>
      </c>
    </row>
    <row r="20" spans="2:17" x14ac:dyDescent="0.25">
      <c r="B20" s="16">
        <v>4</v>
      </c>
      <c r="C20" s="16">
        <v>0.6</v>
      </c>
      <c r="D20" s="16">
        <v>0.4</v>
      </c>
      <c r="E20" s="16">
        <f>D20*B20</f>
        <v>1.6</v>
      </c>
      <c r="F20" s="16">
        <f>(B20*C20)+E20</f>
        <v>4</v>
      </c>
    </row>
    <row r="21" spans="2:17" x14ac:dyDescent="0.25">
      <c r="B21" s="16">
        <v>1</v>
      </c>
      <c r="C21" s="16">
        <v>1.2</v>
      </c>
      <c r="D21" s="16">
        <v>0.4</v>
      </c>
      <c r="E21" s="16">
        <f>D21*B21</f>
        <v>0.4</v>
      </c>
      <c r="F21" s="16">
        <f>(B21*C21)+E21</f>
        <v>1.6</v>
      </c>
    </row>
    <row r="22" spans="2:17" x14ac:dyDescent="0.25">
      <c r="B22" s="519" t="s">
        <v>244</v>
      </c>
      <c r="C22" s="519"/>
      <c r="D22" s="519"/>
      <c r="E22" s="519"/>
      <c r="F22" s="60">
        <f>SUM(F20:F21)</f>
        <v>5.6</v>
      </c>
    </row>
    <row r="23" spans="2:17" ht="5.0999999999999996" customHeight="1" x14ac:dyDescent="0.25"/>
    <row r="24" spans="2:17" x14ac:dyDescent="0.25">
      <c r="B24" s="445" t="s">
        <v>513</v>
      </c>
      <c r="C24" s="445"/>
      <c r="D24" s="445"/>
      <c r="E24" s="445"/>
      <c r="F24" s="445"/>
    </row>
    <row r="25" spans="2:17" ht="30" x14ac:dyDescent="0.25">
      <c r="B25" s="123" t="s">
        <v>237</v>
      </c>
      <c r="C25" s="123" t="s">
        <v>165</v>
      </c>
      <c r="D25" s="123" t="s">
        <v>509</v>
      </c>
      <c r="E25" s="124" t="s">
        <v>510</v>
      </c>
      <c r="F25" s="123" t="s">
        <v>24</v>
      </c>
    </row>
    <row r="26" spans="2:17" x14ac:dyDescent="0.25">
      <c r="B26" s="16">
        <v>11</v>
      </c>
      <c r="C26" s="16">
        <v>2</v>
      </c>
      <c r="D26" s="16">
        <v>0.4</v>
      </c>
      <c r="E26" s="16">
        <f>D26*B26</f>
        <v>4.4000000000000004</v>
      </c>
      <c r="F26" s="16">
        <f>(B26*C26)+E26</f>
        <v>26.4</v>
      </c>
    </row>
    <row r="27" spans="2:17" x14ac:dyDescent="0.25">
      <c r="B27" s="519" t="s">
        <v>244</v>
      </c>
      <c r="C27" s="519"/>
      <c r="D27" s="519"/>
      <c r="E27" s="519"/>
      <c r="F27" s="60">
        <f>SUM(F26:F26)</f>
        <v>26.4</v>
      </c>
    </row>
    <row r="28" spans="2:17" ht="5.0999999999999996" customHeight="1" x14ac:dyDescent="0.25"/>
    <row r="29" spans="2:17" x14ac:dyDescent="0.25">
      <c r="B29" s="445" t="s">
        <v>514</v>
      </c>
      <c r="C29" s="445"/>
      <c r="D29" s="445"/>
      <c r="E29" s="445"/>
      <c r="F29" s="445"/>
    </row>
    <row r="30" spans="2:17" ht="30" x14ac:dyDescent="0.25">
      <c r="B30" s="123" t="s">
        <v>237</v>
      </c>
      <c r="C30" s="123" t="s">
        <v>165</v>
      </c>
      <c r="D30" s="123" t="s">
        <v>509</v>
      </c>
      <c r="E30" s="124" t="s">
        <v>510</v>
      </c>
      <c r="F30" s="123" t="s">
        <v>24</v>
      </c>
      <c r="Q30" t="s">
        <v>1066</v>
      </c>
    </row>
    <row r="31" spans="2:17" x14ac:dyDescent="0.25">
      <c r="B31" s="16">
        <v>3</v>
      </c>
      <c r="C31" s="16">
        <v>0.8</v>
      </c>
      <c r="D31" s="16">
        <v>0.4</v>
      </c>
      <c r="E31" s="16">
        <f>D31*B31</f>
        <v>1.2000000000000002</v>
      </c>
      <c r="F31" s="16">
        <f>(B31*C31)+E31</f>
        <v>3.6000000000000005</v>
      </c>
    </row>
    <row r="32" spans="2:17" x14ac:dyDescent="0.25">
      <c r="B32" s="16">
        <v>5</v>
      </c>
      <c r="C32" s="16">
        <v>0.7</v>
      </c>
      <c r="D32" s="16">
        <v>0.4</v>
      </c>
      <c r="E32" s="16">
        <f t="shared" ref="E32:E34" si="0">D32*B32</f>
        <v>2</v>
      </c>
      <c r="F32" s="16">
        <f t="shared" ref="F32:F34" si="1">(B32*C32)+E32</f>
        <v>5.5</v>
      </c>
    </row>
    <row r="33" spans="2:6" x14ac:dyDescent="0.25">
      <c r="B33" s="16">
        <v>4</v>
      </c>
      <c r="C33" s="16">
        <v>1.2</v>
      </c>
      <c r="D33" s="16">
        <v>0.4</v>
      </c>
      <c r="E33" s="16">
        <f t="shared" si="0"/>
        <v>1.6</v>
      </c>
      <c r="F33" s="16">
        <f t="shared" si="1"/>
        <v>6.4</v>
      </c>
    </row>
    <row r="34" spans="2:6" x14ac:dyDescent="0.25">
      <c r="B34" s="16">
        <v>5</v>
      </c>
      <c r="C34" s="16">
        <v>1</v>
      </c>
      <c r="D34" s="16">
        <v>0.4</v>
      </c>
      <c r="E34" s="16">
        <f t="shared" si="0"/>
        <v>2</v>
      </c>
      <c r="F34" s="16">
        <f t="shared" si="1"/>
        <v>7</v>
      </c>
    </row>
    <row r="35" spans="2:6" x14ac:dyDescent="0.25">
      <c r="B35" s="519" t="s">
        <v>244</v>
      </c>
      <c r="C35" s="519"/>
      <c r="D35" s="519"/>
      <c r="E35" s="519"/>
      <c r="F35" s="60">
        <f>SUM(F31:F34)</f>
        <v>22.5</v>
      </c>
    </row>
    <row r="36" spans="2:6" ht="5.0999999999999996" customHeight="1" x14ac:dyDescent="0.25"/>
    <row r="37" spans="2:6" x14ac:dyDescent="0.25">
      <c r="B37" s="445" t="s">
        <v>515</v>
      </c>
      <c r="C37" s="445"/>
      <c r="D37" s="445"/>
      <c r="E37" s="445"/>
      <c r="F37" s="445"/>
    </row>
    <row r="38" spans="2:6" ht="30" x14ac:dyDescent="0.25">
      <c r="B38" s="123" t="s">
        <v>237</v>
      </c>
      <c r="C38" s="123" t="s">
        <v>165</v>
      </c>
      <c r="D38" s="123" t="s">
        <v>509</v>
      </c>
      <c r="E38" s="124" t="s">
        <v>510</v>
      </c>
      <c r="F38" s="123" t="s">
        <v>24</v>
      </c>
    </row>
    <row r="39" spans="2:6" x14ac:dyDescent="0.25">
      <c r="B39" s="16">
        <v>2</v>
      </c>
      <c r="C39" s="16">
        <v>2.2000000000000002</v>
      </c>
      <c r="D39" s="16">
        <v>0.4</v>
      </c>
      <c r="E39" s="16">
        <f>D39*B39</f>
        <v>0.8</v>
      </c>
      <c r="F39" s="16">
        <f>(B39*C39)+E39</f>
        <v>5.2</v>
      </c>
    </row>
    <row r="40" spans="2:6" x14ac:dyDescent="0.25">
      <c r="B40" s="16">
        <v>2</v>
      </c>
      <c r="C40" s="16">
        <v>1.88</v>
      </c>
      <c r="D40" s="16">
        <v>0.4</v>
      </c>
      <c r="E40" s="16">
        <f t="shared" ref="E40:E41" si="2">D40*B40</f>
        <v>0.8</v>
      </c>
      <c r="F40" s="16">
        <f t="shared" ref="F40:F41" si="3">(B40*C40)+E40</f>
        <v>4.5599999999999996</v>
      </c>
    </row>
    <row r="41" spans="2:6" x14ac:dyDescent="0.25">
      <c r="B41" s="16">
        <v>1</v>
      </c>
      <c r="C41" s="16">
        <v>1.7</v>
      </c>
      <c r="D41" s="16">
        <v>0.4</v>
      </c>
      <c r="E41" s="16">
        <f t="shared" si="2"/>
        <v>0.4</v>
      </c>
      <c r="F41" s="16">
        <f t="shared" si="3"/>
        <v>2.1</v>
      </c>
    </row>
    <row r="42" spans="2:6" x14ac:dyDescent="0.25">
      <c r="B42" s="519" t="s">
        <v>244</v>
      </c>
      <c r="C42" s="519"/>
      <c r="D42" s="519"/>
      <c r="E42" s="519"/>
      <c r="F42" s="60">
        <f>SUM(F39:F41)</f>
        <v>11.86</v>
      </c>
    </row>
  </sheetData>
  <mergeCells count="18">
    <mergeCell ref="B4:G4"/>
    <mergeCell ref="B5:G5"/>
    <mergeCell ref="A1:G1"/>
    <mergeCell ref="B42:E42"/>
    <mergeCell ref="B7:F7"/>
    <mergeCell ref="B11:E11"/>
    <mergeCell ref="B13:F13"/>
    <mergeCell ref="B16:E16"/>
    <mergeCell ref="B18:F18"/>
    <mergeCell ref="B22:E22"/>
    <mergeCell ref="B24:F24"/>
    <mergeCell ref="B27:E27"/>
    <mergeCell ref="B29:F29"/>
    <mergeCell ref="B35:E35"/>
    <mergeCell ref="B37:F37"/>
    <mergeCell ref="A6:G6"/>
    <mergeCell ref="B2:G2"/>
    <mergeCell ref="B3:G3"/>
  </mergeCells>
  <printOptions horizontalCentered="1"/>
  <pageMargins left="0.51181102362204722" right="0.51181102362204722" top="0.78740157480314965" bottom="0.78740157480314965" header="0.11811023622047245" footer="0.31496062992125984"/>
  <pageSetup paperSize="9"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5">
    <tabColor theme="3" tint="-0.249977111117893"/>
    <pageSetUpPr fitToPage="1"/>
  </sheetPr>
  <dimension ref="A1:Q44"/>
  <sheetViews>
    <sheetView tabSelected="1" view="pageBreakPreview" topLeftCell="A4" zoomScale="98" zoomScaleNormal="100" zoomScaleSheetLayoutView="98" workbookViewId="0">
      <selection activeCell="L40" sqref="L40"/>
    </sheetView>
  </sheetViews>
  <sheetFormatPr defaultRowHeight="15" x14ac:dyDescent="0.25"/>
  <cols>
    <col min="1" max="1" width="7.42578125" customWidth="1"/>
    <col min="2" max="2" width="50.28515625" customWidth="1"/>
    <col min="3" max="3" width="12.42578125" customWidth="1"/>
  </cols>
  <sheetData>
    <row r="1" spans="1:6" ht="61.5" customHeight="1" x14ac:dyDescent="0.25">
      <c r="A1" s="394" t="s">
        <v>737</v>
      </c>
      <c r="B1" s="394"/>
      <c r="C1" s="394"/>
      <c r="D1" s="394"/>
      <c r="E1" s="251"/>
      <c r="F1" s="18"/>
    </row>
    <row r="2" spans="1:6" x14ac:dyDescent="0.25">
      <c r="A2" s="261" t="s">
        <v>12</v>
      </c>
      <c r="B2" s="375" t="str">
        <f>'PLANILHA ORÇAMENTARIA'!B2:E2</f>
        <v>UNIDADE BÁSICA DE SAÚDE</v>
      </c>
      <c r="C2" s="375"/>
      <c r="D2" s="375"/>
      <c r="E2" s="28"/>
    </row>
    <row r="3" spans="1:6" x14ac:dyDescent="0.25">
      <c r="A3" s="261" t="s">
        <v>13</v>
      </c>
      <c r="B3" s="375" t="str">
        <f>'PLANILHA ORÇAMENTARIA'!B3:E3</f>
        <v>SANTO ANTONIO DO LESTE - MT</v>
      </c>
      <c r="C3" s="375"/>
      <c r="D3" s="375"/>
      <c r="E3" s="28"/>
    </row>
    <row r="4" spans="1:6" x14ac:dyDescent="0.25">
      <c r="A4" s="261" t="s">
        <v>14</v>
      </c>
      <c r="B4" s="375" t="str">
        <f>'PLANILHA ORÇAMENTARIA'!B4:E4</f>
        <v>PREFEITURA MUNICIPAL DE SANTO ANTONIO DO LESTE - MT</v>
      </c>
      <c r="C4" s="375"/>
      <c r="D4" s="375"/>
      <c r="E4" s="28"/>
    </row>
    <row r="5" spans="1:6" x14ac:dyDescent="0.25">
      <c r="A5" s="261" t="s">
        <v>15</v>
      </c>
      <c r="B5" s="303">
        <f>'PLANILHA ORÇAMENTARIA'!B5:E5</f>
        <v>44880</v>
      </c>
      <c r="C5" s="303"/>
      <c r="D5" s="303"/>
      <c r="E5" s="28"/>
    </row>
    <row r="6" spans="1:6" ht="15" customHeight="1" x14ac:dyDescent="0.25">
      <c r="A6" s="514" t="s">
        <v>356</v>
      </c>
      <c r="B6" s="514"/>
      <c r="C6" s="514"/>
      <c r="D6" s="514"/>
      <c r="E6" s="28"/>
    </row>
    <row r="7" spans="1:6" ht="15" customHeight="1" x14ac:dyDescent="0.25">
      <c r="A7" s="514"/>
      <c r="B7" s="514"/>
      <c r="C7" s="514"/>
      <c r="D7" s="514"/>
    </row>
    <row r="8" spans="1:6" x14ac:dyDescent="0.25">
      <c r="B8" s="445"/>
      <c r="C8" s="445"/>
    </row>
    <row r="9" spans="1:6" x14ac:dyDescent="0.25">
      <c r="B9" s="60" t="s">
        <v>230</v>
      </c>
      <c r="C9" s="60" t="s">
        <v>231</v>
      </c>
    </row>
    <row r="10" spans="1:6" x14ac:dyDescent="0.25">
      <c r="B10" s="28" t="s">
        <v>247</v>
      </c>
      <c r="C10" s="50">
        <v>94</v>
      </c>
    </row>
    <row r="11" spans="1:6" x14ac:dyDescent="0.25">
      <c r="B11" s="28" t="s">
        <v>456</v>
      </c>
      <c r="C11" s="50">
        <v>20.91</v>
      </c>
    </row>
    <row r="12" spans="1:6" x14ac:dyDescent="0.25">
      <c r="B12" s="28" t="s">
        <v>459</v>
      </c>
      <c r="C12" s="50">
        <v>7.96</v>
      </c>
    </row>
    <row r="13" spans="1:6" x14ac:dyDescent="0.25">
      <c r="B13" s="28" t="s">
        <v>494</v>
      </c>
      <c r="C13" s="50">
        <v>2.4</v>
      </c>
    </row>
    <row r="14" spans="1:6" x14ac:dyDescent="0.25">
      <c r="B14" s="28" t="s">
        <v>495</v>
      </c>
      <c r="C14" s="50">
        <v>5.29</v>
      </c>
    </row>
    <row r="15" spans="1:6" x14ac:dyDescent="0.25">
      <c r="B15" s="28" t="s">
        <v>479</v>
      </c>
      <c r="C15" s="50">
        <v>24</v>
      </c>
    </row>
    <row r="16" spans="1:6" x14ac:dyDescent="0.25">
      <c r="B16" s="28" t="s">
        <v>464</v>
      </c>
      <c r="C16" s="50">
        <v>11.84</v>
      </c>
    </row>
    <row r="17" spans="2:17" x14ac:dyDescent="0.25">
      <c r="B17" s="28" t="s">
        <v>477</v>
      </c>
      <c r="C17" s="50">
        <v>23.78</v>
      </c>
    </row>
    <row r="18" spans="2:17" x14ac:dyDescent="0.25">
      <c r="B18" s="28" t="s">
        <v>496</v>
      </c>
      <c r="C18" s="50">
        <v>5.29</v>
      </c>
    </row>
    <row r="19" spans="2:17" x14ac:dyDescent="0.25">
      <c r="B19" s="28" t="s">
        <v>497</v>
      </c>
      <c r="C19" s="50">
        <v>2.1800000000000002</v>
      </c>
    </row>
    <row r="20" spans="2:17" x14ac:dyDescent="0.25">
      <c r="B20" s="28" t="s">
        <v>498</v>
      </c>
      <c r="C20" s="50">
        <v>20.86</v>
      </c>
    </row>
    <row r="21" spans="2:17" x14ac:dyDescent="0.25">
      <c r="B21" s="28" t="s">
        <v>499</v>
      </c>
      <c r="C21" s="50">
        <v>2.77</v>
      </c>
    </row>
    <row r="22" spans="2:17" x14ac:dyDescent="0.25">
      <c r="B22" s="28" t="s">
        <v>500</v>
      </c>
      <c r="C22" s="50">
        <v>14.38</v>
      </c>
    </row>
    <row r="23" spans="2:17" x14ac:dyDescent="0.25">
      <c r="B23" s="28" t="s">
        <v>501</v>
      </c>
      <c r="C23" s="50">
        <v>2.77</v>
      </c>
    </row>
    <row r="24" spans="2:17" x14ac:dyDescent="0.25">
      <c r="B24" s="28" t="s">
        <v>502</v>
      </c>
      <c r="C24" s="50">
        <v>12.56</v>
      </c>
    </row>
    <row r="25" spans="2:17" x14ac:dyDescent="0.25">
      <c r="B25" s="28" t="s">
        <v>503</v>
      </c>
      <c r="C25" s="50">
        <v>2.09</v>
      </c>
    </row>
    <row r="26" spans="2:17" x14ac:dyDescent="0.25">
      <c r="B26" s="56" t="s">
        <v>160</v>
      </c>
      <c r="C26" s="108">
        <f>SUM(C10:C25)</f>
        <v>253.08</v>
      </c>
    </row>
    <row r="28" spans="2:17" x14ac:dyDescent="0.25">
      <c r="B28" s="445" t="s">
        <v>504</v>
      </c>
      <c r="C28" s="445"/>
    </row>
    <row r="29" spans="2:17" x14ac:dyDescent="0.25">
      <c r="B29" s="60" t="s">
        <v>230</v>
      </c>
      <c r="C29" s="60" t="s">
        <v>231</v>
      </c>
    </row>
    <row r="30" spans="2:17" x14ac:dyDescent="0.25">
      <c r="B30" s="28" t="s">
        <v>384</v>
      </c>
      <c r="C30" s="50">
        <v>9.11</v>
      </c>
      <c r="Q30" t="s">
        <v>1066</v>
      </c>
    </row>
    <row r="31" spans="2:17" x14ac:dyDescent="0.25">
      <c r="B31" s="28" t="s">
        <v>384</v>
      </c>
      <c r="C31" s="50">
        <v>9.0399999999999991</v>
      </c>
    </row>
    <row r="32" spans="2:17" x14ac:dyDescent="0.25">
      <c r="B32" s="56" t="s">
        <v>160</v>
      </c>
      <c r="C32" s="108">
        <f>SUM(C30:C31)</f>
        <v>18.149999999999999</v>
      </c>
    </row>
    <row r="34" spans="2:3" x14ac:dyDescent="0.25">
      <c r="B34" s="445" t="s">
        <v>505</v>
      </c>
      <c r="C34" s="445"/>
    </row>
    <row r="35" spans="2:3" x14ac:dyDescent="0.25">
      <c r="B35" s="60" t="s">
        <v>230</v>
      </c>
      <c r="C35" s="60" t="s">
        <v>231</v>
      </c>
    </row>
    <row r="36" spans="2:3" x14ac:dyDescent="0.25">
      <c r="B36" s="28" t="s">
        <v>384</v>
      </c>
      <c r="C36" s="50">
        <v>0.8</v>
      </c>
    </row>
    <row r="37" spans="2:3" x14ac:dyDescent="0.25">
      <c r="B37" s="28" t="s">
        <v>384</v>
      </c>
      <c r="C37" s="50">
        <v>0.8</v>
      </c>
    </row>
    <row r="38" spans="2:3" x14ac:dyDescent="0.25">
      <c r="B38" s="56" t="s">
        <v>160</v>
      </c>
      <c r="C38" s="108">
        <f>SUM(C36:C37)</f>
        <v>1.6</v>
      </c>
    </row>
    <row r="40" spans="2:3" x14ac:dyDescent="0.25">
      <c r="B40" s="445" t="s">
        <v>506</v>
      </c>
      <c r="C40" s="445"/>
    </row>
    <row r="41" spans="2:3" x14ac:dyDescent="0.25">
      <c r="B41" s="60" t="s">
        <v>230</v>
      </c>
      <c r="C41" s="60" t="s">
        <v>231</v>
      </c>
    </row>
    <row r="42" spans="2:3" x14ac:dyDescent="0.25">
      <c r="B42" s="28" t="s">
        <v>454</v>
      </c>
      <c r="C42" s="50">
        <v>26.5</v>
      </c>
    </row>
    <row r="43" spans="2:3" x14ac:dyDescent="0.25">
      <c r="B43" s="28" t="s">
        <v>454</v>
      </c>
      <c r="C43" s="50">
        <v>26.5</v>
      </c>
    </row>
    <row r="44" spans="2:3" x14ac:dyDescent="0.25">
      <c r="B44" s="56" t="s">
        <v>160</v>
      </c>
      <c r="C44" s="108">
        <f>SUM(C42:C43)</f>
        <v>53</v>
      </c>
    </row>
  </sheetData>
  <mergeCells count="10">
    <mergeCell ref="B28:C28"/>
    <mergeCell ref="B34:C34"/>
    <mergeCell ref="B40:C40"/>
    <mergeCell ref="A1:D1"/>
    <mergeCell ref="B8:C8"/>
    <mergeCell ref="A6:D7"/>
    <mergeCell ref="B2:D2"/>
    <mergeCell ref="B3:D3"/>
    <mergeCell ref="B4:D4"/>
    <mergeCell ref="B5:D5"/>
  </mergeCells>
  <printOptions horizontalCentered="1"/>
  <pageMargins left="0.51181102362204722" right="0.51181102362204722" top="0.78740157480314965" bottom="0.78740157480314965" header="0.11811023622047245"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pageSetUpPr fitToPage="1"/>
  </sheetPr>
  <dimension ref="B2:Q243"/>
  <sheetViews>
    <sheetView tabSelected="1" view="pageBreakPreview" zoomScale="93" zoomScaleNormal="98" zoomScaleSheetLayoutView="93" workbookViewId="0">
      <selection activeCell="L40" sqref="L40"/>
    </sheetView>
  </sheetViews>
  <sheetFormatPr defaultRowHeight="15" x14ac:dyDescent="0.25"/>
  <cols>
    <col min="2" max="2" width="18.5703125" customWidth="1"/>
    <col min="3" max="3" width="30.140625" customWidth="1"/>
    <col min="4" max="4" width="22.7109375" customWidth="1"/>
    <col min="5" max="5" width="22" customWidth="1"/>
    <col min="6" max="6" width="25.140625" customWidth="1"/>
  </cols>
  <sheetData>
    <row r="2" spans="2:10" ht="54" customHeight="1" x14ac:dyDescent="0.25">
      <c r="B2" s="302" t="s">
        <v>736</v>
      </c>
      <c r="C2" s="302"/>
      <c r="D2" s="302"/>
      <c r="E2" s="302"/>
      <c r="F2" s="302"/>
      <c r="G2" s="18"/>
      <c r="H2" s="18"/>
      <c r="I2" s="18"/>
      <c r="J2" s="18"/>
    </row>
    <row r="3" spans="2:10" x14ac:dyDescent="0.25">
      <c r="B3" s="28" t="s">
        <v>12</v>
      </c>
      <c r="C3" s="303" t="str">
        <f>'PLANILHA ORÇAMENTARIA'!B2</f>
        <v>UNIDADE BÁSICA DE SAÚDE</v>
      </c>
      <c r="D3" s="303"/>
      <c r="E3" s="303"/>
      <c r="F3" s="303"/>
    </row>
    <row r="4" spans="2:10" x14ac:dyDescent="0.25">
      <c r="B4" s="28" t="s">
        <v>13</v>
      </c>
      <c r="C4" s="303" t="str">
        <f>'PLANILHA ORÇAMENTARIA'!B3</f>
        <v>SANTO ANTONIO DO LESTE - MT</v>
      </c>
      <c r="D4" s="303"/>
      <c r="E4" s="303"/>
      <c r="F4" s="303"/>
    </row>
    <row r="5" spans="2:10" x14ac:dyDescent="0.25">
      <c r="B5" s="28" t="s">
        <v>14</v>
      </c>
      <c r="C5" s="303" t="str">
        <f>'PLANILHA ORÇAMENTARIA'!B4</f>
        <v>PREFEITURA MUNICIPAL DE SANTO ANTONIO DO LESTE - MT</v>
      </c>
      <c r="D5" s="303"/>
      <c r="E5" s="303"/>
      <c r="F5" s="303"/>
    </row>
    <row r="6" spans="2:10" x14ac:dyDescent="0.25">
      <c r="B6" s="28" t="s">
        <v>15</v>
      </c>
      <c r="C6" s="303">
        <f>'PLANILHA ORÇAMENTARIA'!B5</f>
        <v>44880</v>
      </c>
      <c r="D6" s="303"/>
      <c r="E6" s="303"/>
      <c r="F6" s="303"/>
    </row>
    <row r="7" spans="2:10" ht="16.5" thickBot="1" x14ac:dyDescent="0.3">
      <c r="B7" s="285" t="s">
        <v>274</v>
      </c>
      <c r="C7" s="286"/>
      <c r="D7" s="286"/>
      <c r="E7" s="286"/>
      <c r="F7" s="287"/>
    </row>
    <row r="8" spans="2:10" ht="15" customHeight="1" thickBot="1" x14ac:dyDescent="0.3">
      <c r="B8" s="288" t="s">
        <v>3</v>
      </c>
      <c r="C8" s="290" t="s">
        <v>275</v>
      </c>
      <c r="D8" s="291"/>
      <c r="E8" s="292"/>
      <c r="F8" s="64" t="s">
        <v>276</v>
      </c>
    </row>
    <row r="9" spans="2:10" ht="17.25" customHeight="1" thickBot="1" x14ac:dyDescent="0.3">
      <c r="B9" s="289"/>
      <c r="C9" s="293"/>
      <c r="D9" s="294"/>
      <c r="E9" s="295"/>
      <c r="F9" s="65" t="s">
        <v>277</v>
      </c>
    </row>
    <row r="10" spans="2:10" ht="15.75" thickBot="1" x14ac:dyDescent="0.3">
      <c r="B10" s="66" t="s">
        <v>18</v>
      </c>
      <c r="C10" s="296" t="s">
        <v>71</v>
      </c>
      <c r="D10" s="297"/>
      <c r="E10" s="298"/>
      <c r="F10" s="67">
        <v>6</v>
      </c>
      <c r="G10">
        <f>1+F11/100+F13/100+F14/100</f>
        <v>1.0607</v>
      </c>
    </row>
    <row r="11" spans="2:10" x14ac:dyDescent="0.25">
      <c r="B11" s="68" t="s">
        <v>21</v>
      </c>
      <c r="C11" s="299" t="s">
        <v>278</v>
      </c>
      <c r="D11" s="300"/>
      <c r="E11" s="301"/>
      <c r="F11" s="69">
        <v>4</v>
      </c>
      <c r="G11">
        <f>1+F12/100</f>
        <v>1.0123</v>
      </c>
    </row>
    <row r="12" spans="2:10" x14ac:dyDescent="0.25">
      <c r="B12" s="70" t="s">
        <v>153</v>
      </c>
      <c r="C12" s="275" t="s">
        <v>279</v>
      </c>
      <c r="D12" s="276"/>
      <c r="E12" s="277"/>
      <c r="F12" s="71">
        <v>1.23</v>
      </c>
      <c r="G12">
        <f>1+F16/100</f>
        <v>1.0740000000000001</v>
      </c>
    </row>
    <row r="13" spans="2:10" x14ac:dyDescent="0.25">
      <c r="B13" s="70" t="s">
        <v>155</v>
      </c>
      <c r="C13" s="275" t="s">
        <v>280</v>
      </c>
      <c r="D13" s="276"/>
      <c r="E13" s="277"/>
      <c r="F13" s="71">
        <v>1.27</v>
      </c>
      <c r="G13">
        <f>1-F19/100</f>
        <v>0.94850000000000001</v>
      </c>
    </row>
    <row r="14" spans="2:10" ht="15.75" thickBot="1" x14ac:dyDescent="0.3">
      <c r="B14" s="72" t="s">
        <v>281</v>
      </c>
      <c r="C14" s="278" t="s">
        <v>282</v>
      </c>
      <c r="D14" s="279"/>
      <c r="E14" s="280"/>
      <c r="F14" s="73">
        <v>0.8</v>
      </c>
      <c r="G14">
        <f>G10*G11*G12/G13</f>
        <v>1.2158185125355825</v>
      </c>
    </row>
    <row r="15" spans="2:10" ht="13.5" customHeight="1" thickBot="1" x14ac:dyDescent="0.3">
      <c r="B15" s="281"/>
      <c r="C15" s="282"/>
      <c r="D15" s="282"/>
      <c r="E15" s="282"/>
      <c r="F15" s="283"/>
      <c r="G15" s="259">
        <f>G14-1</f>
        <v>0.21581851253558249</v>
      </c>
    </row>
    <row r="16" spans="2:10" ht="15.75" thickBot="1" x14ac:dyDescent="0.3">
      <c r="B16" s="74" t="s">
        <v>25</v>
      </c>
      <c r="C16" s="284" t="s">
        <v>283</v>
      </c>
      <c r="D16" s="284"/>
      <c r="E16" s="284"/>
      <c r="F16" s="75">
        <v>7.4</v>
      </c>
    </row>
    <row r="17" spans="2:17" ht="15.75" thickBot="1" x14ac:dyDescent="0.3">
      <c r="B17" s="76" t="s">
        <v>26</v>
      </c>
      <c r="C17" s="304" t="s">
        <v>284</v>
      </c>
      <c r="D17" s="305"/>
      <c r="E17" s="306"/>
      <c r="F17" s="77">
        <v>7.4</v>
      </c>
    </row>
    <row r="18" spans="2:17" ht="9" customHeight="1" thickBot="1" x14ac:dyDescent="0.3">
      <c r="B18" s="281"/>
      <c r="C18" s="282"/>
      <c r="D18" s="282"/>
      <c r="E18" s="282"/>
      <c r="F18" s="283"/>
    </row>
    <row r="19" spans="2:17" ht="15.75" thickBot="1" x14ac:dyDescent="0.3">
      <c r="B19" s="78" t="s">
        <v>38</v>
      </c>
      <c r="C19" s="313" t="s">
        <v>285</v>
      </c>
      <c r="D19" s="284"/>
      <c r="E19" s="314"/>
      <c r="F19" s="79">
        <f>SUM(F20:F23)</f>
        <v>5.15</v>
      </c>
    </row>
    <row r="20" spans="2:17" x14ac:dyDescent="0.25">
      <c r="B20" s="80" t="s">
        <v>40</v>
      </c>
      <c r="C20" s="307" t="s">
        <v>286</v>
      </c>
      <c r="D20" s="308"/>
      <c r="E20" s="309"/>
      <c r="F20" s="81">
        <v>1.5</v>
      </c>
    </row>
    <row r="21" spans="2:17" x14ac:dyDescent="0.25">
      <c r="B21" s="82" t="s">
        <v>41</v>
      </c>
      <c r="C21" s="310" t="s">
        <v>287</v>
      </c>
      <c r="D21" s="311"/>
      <c r="E21" s="312"/>
      <c r="F21" s="83">
        <v>3</v>
      </c>
    </row>
    <row r="22" spans="2:17" x14ac:dyDescent="0.25">
      <c r="B22" s="82" t="s">
        <v>42</v>
      </c>
      <c r="C22" s="310" t="s">
        <v>288</v>
      </c>
      <c r="D22" s="311"/>
      <c r="E22" s="312"/>
      <c r="F22" s="83">
        <v>0.65</v>
      </c>
    </row>
    <row r="23" spans="2:17" ht="15.75" thickBot="1" x14ac:dyDescent="0.3">
      <c r="B23" s="84" t="s">
        <v>43</v>
      </c>
      <c r="C23" s="315" t="s">
        <v>289</v>
      </c>
      <c r="D23" s="316"/>
      <c r="E23" s="317"/>
      <c r="F23" s="85">
        <v>0</v>
      </c>
    </row>
    <row r="24" spans="2:17" x14ac:dyDescent="0.25">
      <c r="B24" s="342" t="s">
        <v>300</v>
      </c>
      <c r="C24" s="343"/>
      <c r="D24" s="343"/>
      <c r="E24" s="343"/>
      <c r="F24" s="344"/>
    </row>
    <row r="25" spans="2:17" ht="15.75" thickBot="1" x14ac:dyDescent="0.3">
      <c r="B25" s="345" t="s">
        <v>301</v>
      </c>
      <c r="C25" s="346"/>
      <c r="D25" s="346"/>
      <c r="E25" s="346"/>
      <c r="F25" s="347"/>
    </row>
    <row r="26" spans="2:17" ht="15" customHeight="1" thickBot="1" x14ac:dyDescent="0.3">
      <c r="B26" s="318" t="s">
        <v>290</v>
      </c>
      <c r="C26" s="319"/>
      <c r="D26" s="319"/>
      <c r="E26" s="320"/>
      <c r="F26" s="86">
        <f>ROUND(G15,4)</f>
        <v>0.21579999999999999</v>
      </c>
    </row>
    <row r="27" spans="2:17" ht="15.75" customHeight="1" thickBot="1" x14ac:dyDescent="0.3">
      <c r="B27" s="318" t="s">
        <v>291</v>
      </c>
      <c r="C27" s="319"/>
      <c r="D27" s="319"/>
      <c r="E27" s="320"/>
      <c r="F27" s="87">
        <f>'PLANILHA ORÇAMENTARIA'!J281</f>
        <v>2306339.3707224936</v>
      </c>
    </row>
    <row r="28" spans="2:17" ht="18.75" customHeight="1" thickBot="1" x14ac:dyDescent="0.3">
      <c r="B28" s="327" t="s">
        <v>292</v>
      </c>
      <c r="C28" s="328"/>
      <c r="D28" s="328"/>
      <c r="E28" s="328"/>
      <c r="F28" s="329"/>
    </row>
    <row r="29" spans="2:17" ht="15.75" thickBot="1" x14ac:dyDescent="0.3">
      <c r="B29" s="327" t="s">
        <v>293</v>
      </c>
      <c r="C29" s="328"/>
      <c r="D29" s="328"/>
      <c r="E29" s="328"/>
      <c r="F29" s="329"/>
    </row>
    <row r="30" spans="2:17" x14ac:dyDescent="0.25">
      <c r="B30" s="330"/>
      <c r="C30" s="331"/>
      <c r="D30" s="331"/>
      <c r="E30" s="331"/>
      <c r="F30" s="332"/>
      <c r="Q30" t="s">
        <v>1066</v>
      </c>
    </row>
    <row r="31" spans="2:17" x14ac:dyDescent="0.25">
      <c r="B31" s="333"/>
      <c r="C31" s="334"/>
      <c r="D31" s="334"/>
      <c r="E31" s="334"/>
      <c r="F31" s="335"/>
    </row>
    <row r="32" spans="2:17" x14ac:dyDescent="0.25">
      <c r="B32" s="333"/>
      <c r="C32" s="334"/>
      <c r="D32" s="334"/>
      <c r="E32" s="334"/>
      <c r="F32" s="335"/>
    </row>
    <row r="33" spans="2:6" ht="8.25" customHeight="1" thickBot="1" x14ac:dyDescent="0.3">
      <c r="B33" s="336"/>
      <c r="C33" s="337"/>
      <c r="D33" s="337"/>
      <c r="E33" s="337"/>
      <c r="F33" s="338"/>
    </row>
    <row r="34" spans="2:6" ht="15.75" thickBot="1" x14ac:dyDescent="0.3">
      <c r="B34" s="339" t="s">
        <v>294</v>
      </c>
      <c r="C34" s="340"/>
      <c r="D34" s="340"/>
      <c r="E34" s="340"/>
      <c r="F34" s="341"/>
    </row>
    <row r="35" spans="2:6" ht="15.75" thickBot="1" x14ac:dyDescent="0.3">
      <c r="B35" s="324" t="s">
        <v>303</v>
      </c>
      <c r="C35" s="325"/>
      <c r="D35" s="325"/>
      <c r="E35" s="325"/>
      <c r="F35" s="326"/>
    </row>
    <row r="36" spans="2:6" ht="4.5" customHeight="1" thickBot="1" x14ac:dyDescent="0.3">
      <c r="B36" s="281"/>
      <c r="C36" s="282"/>
      <c r="D36" s="282"/>
      <c r="E36" s="282"/>
      <c r="F36" s="283"/>
    </row>
    <row r="37" spans="2:6" ht="15.75" thickBot="1" x14ac:dyDescent="0.3">
      <c r="B37" s="324" t="s">
        <v>302</v>
      </c>
      <c r="C37" s="325"/>
      <c r="D37" s="325"/>
      <c r="E37" s="325"/>
      <c r="F37" s="326"/>
    </row>
    <row r="38" spans="2:6" ht="15" customHeight="1" x14ac:dyDescent="0.25">
      <c r="B38" s="348" t="s">
        <v>295</v>
      </c>
      <c r="C38" s="349"/>
      <c r="D38" s="349"/>
      <c r="E38" s="349"/>
      <c r="F38" s="350"/>
    </row>
    <row r="39" spans="2:6" ht="15" customHeight="1" x14ac:dyDescent="0.25">
      <c r="B39" s="1"/>
      <c r="F39" s="88"/>
    </row>
    <row r="40" spans="2:6" ht="15" customHeight="1" x14ac:dyDescent="0.25">
      <c r="B40" s="1"/>
      <c r="F40" s="88"/>
    </row>
    <row r="41" spans="2:6" ht="15" customHeight="1" x14ac:dyDescent="0.25">
      <c r="B41" s="1"/>
      <c r="F41" s="88"/>
    </row>
    <row r="42" spans="2:6" ht="15" customHeight="1" x14ac:dyDescent="0.25">
      <c r="B42" s="1"/>
      <c r="F42" s="88"/>
    </row>
    <row r="43" spans="2:6" ht="15" customHeight="1" x14ac:dyDescent="0.25">
      <c r="B43" s="351" t="s">
        <v>296</v>
      </c>
      <c r="C43" s="352"/>
      <c r="D43" s="352"/>
      <c r="E43" s="352"/>
      <c r="F43" s="353"/>
    </row>
    <row r="44" spans="2:6" ht="15" customHeight="1" x14ac:dyDescent="0.25">
      <c r="B44" s="354" t="s">
        <v>298</v>
      </c>
      <c r="C44" s="355"/>
      <c r="D44" s="355"/>
      <c r="E44" s="355"/>
      <c r="F44" s="356"/>
    </row>
    <row r="45" spans="2:6" ht="15" customHeight="1" x14ac:dyDescent="0.25">
      <c r="B45" s="321" t="s">
        <v>297</v>
      </c>
      <c r="C45" s="322"/>
      <c r="D45" s="322"/>
      <c r="E45" s="322"/>
      <c r="F45" s="323"/>
    </row>
    <row r="46" spans="2:6" ht="15" customHeight="1" x14ac:dyDescent="0.25">
      <c r="B46" s="321" t="s">
        <v>299</v>
      </c>
      <c r="C46" s="322"/>
      <c r="D46" s="322"/>
      <c r="E46" s="322"/>
      <c r="F46" s="323"/>
    </row>
    <row r="47" spans="2:6" ht="15" customHeight="1" thickBot="1" x14ac:dyDescent="0.3">
      <c r="B47" s="357"/>
      <c r="C47" s="358"/>
      <c r="D47" s="358"/>
      <c r="E47" s="358"/>
      <c r="F47" s="359"/>
    </row>
    <row r="53" spans="2:7" x14ac:dyDescent="0.25">
      <c r="B53" s="322"/>
      <c r="C53" s="322"/>
      <c r="D53" s="322"/>
      <c r="E53" s="322"/>
      <c r="F53" s="322"/>
      <c r="G53" s="322"/>
    </row>
    <row r="54" spans="2:7" x14ac:dyDescent="0.25">
      <c r="B54" s="322"/>
      <c r="C54" s="322"/>
      <c r="D54" s="322"/>
      <c r="E54" s="322"/>
      <c r="F54" s="322"/>
      <c r="G54" s="322"/>
    </row>
    <row r="55" spans="2:7" x14ac:dyDescent="0.25">
      <c r="B55" s="322"/>
      <c r="C55" s="322"/>
      <c r="D55" s="322"/>
      <c r="E55" s="322"/>
      <c r="F55" s="322"/>
      <c r="G55" s="322"/>
    </row>
    <row r="243" spans="16:16" x14ac:dyDescent="0.25">
      <c r="P243" t="s">
        <v>958</v>
      </c>
    </row>
  </sheetData>
  <mergeCells count="42">
    <mergeCell ref="B46:F46"/>
    <mergeCell ref="B47:F47"/>
    <mergeCell ref="B53:G53"/>
    <mergeCell ref="B54:G54"/>
    <mergeCell ref="B55:G55"/>
    <mergeCell ref="C23:E23"/>
    <mergeCell ref="B26:E26"/>
    <mergeCell ref="B45:F45"/>
    <mergeCell ref="B36:F36"/>
    <mergeCell ref="B37:F37"/>
    <mergeCell ref="B27:E27"/>
    <mergeCell ref="B28:F28"/>
    <mergeCell ref="B29:F29"/>
    <mergeCell ref="B30:F33"/>
    <mergeCell ref="B34:F34"/>
    <mergeCell ref="B35:F35"/>
    <mergeCell ref="B24:F24"/>
    <mergeCell ref="B25:F25"/>
    <mergeCell ref="B38:F38"/>
    <mergeCell ref="B43:F43"/>
    <mergeCell ref="B44:F44"/>
    <mergeCell ref="C17:E17"/>
    <mergeCell ref="B18:F18"/>
    <mergeCell ref="C20:E20"/>
    <mergeCell ref="C21:E21"/>
    <mergeCell ref="C22:E22"/>
    <mergeCell ref="C19:E19"/>
    <mergeCell ref="B2:F2"/>
    <mergeCell ref="C3:F3"/>
    <mergeCell ref="C4:F4"/>
    <mergeCell ref="C5:F5"/>
    <mergeCell ref="C6:F6"/>
    <mergeCell ref="B7:F7"/>
    <mergeCell ref="B8:B9"/>
    <mergeCell ref="C8:E9"/>
    <mergeCell ref="C10:E10"/>
    <mergeCell ref="C11:E11"/>
    <mergeCell ref="C12:E12"/>
    <mergeCell ref="C13:E13"/>
    <mergeCell ref="C14:E14"/>
    <mergeCell ref="B15:F15"/>
    <mergeCell ref="C16:E16"/>
  </mergeCells>
  <printOptions horizontalCentered="1"/>
  <pageMargins left="0.51181102362204722" right="0.51181102362204722" top="0.78740157480314965" bottom="0.78740157480314965" header="0.11811023622047245" footer="0.31496062992125984"/>
  <pageSetup paperSize="9" scale="77"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201"/>
  <sheetViews>
    <sheetView tabSelected="1" view="pageBreakPreview" zoomScale="96" zoomScaleNormal="98" zoomScaleSheetLayoutView="96" workbookViewId="0">
      <selection activeCell="L40" sqref="L40"/>
    </sheetView>
  </sheetViews>
  <sheetFormatPr defaultRowHeight="15" x14ac:dyDescent="0.25"/>
  <cols>
    <col min="2" max="3" width="17.140625" customWidth="1"/>
    <col min="4" max="4" width="21.42578125" style="162" customWidth="1"/>
    <col min="5" max="5" width="12" customWidth="1"/>
    <col min="8" max="8" width="12" bestFit="1" customWidth="1"/>
    <col min="10" max="10" width="18.28515625" customWidth="1"/>
    <col min="11" max="11" width="14.42578125" customWidth="1"/>
    <col min="12" max="12" width="46.42578125" customWidth="1"/>
    <col min="13" max="13" width="21.42578125" style="162" customWidth="1"/>
    <col min="14" max="14" width="10.28515625" customWidth="1"/>
    <col min="15" max="15" width="13.5703125" customWidth="1"/>
    <col min="16" max="16" width="15.85546875" customWidth="1"/>
  </cols>
  <sheetData>
    <row r="1" spans="1:16" x14ac:dyDescent="0.25">
      <c r="A1" s="28"/>
      <c r="B1" s="249" t="s">
        <v>21</v>
      </c>
      <c r="C1" s="249"/>
      <c r="D1" s="250" t="s">
        <v>903</v>
      </c>
      <c r="E1" s="174"/>
      <c r="F1" s="162"/>
      <c r="G1" s="162"/>
      <c r="H1" s="162"/>
      <c r="I1" s="162"/>
      <c r="J1" s="162"/>
      <c r="K1" s="162"/>
    </row>
    <row r="2" spans="1:16" x14ac:dyDescent="0.25">
      <c r="A2" s="28"/>
      <c r="B2" s="28"/>
      <c r="C2" s="28"/>
      <c r="D2" s="174"/>
      <c r="E2" s="174"/>
      <c r="F2" s="162"/>
      <c r="G2" s="162"/>
      <c r="H2" s="162"/>
      <c r="I2" s="162"/>
      <c r="J2" s="162"/>
      <c r="K2" s="162"/>
    </row>
    <row r="3" spans="1:16" x14ac:dyDescent="0.25">
      <c r="A3" s="28"/>
      <c r="B3" s="28"/>
      <c r="C3" s="28"/>
      <c r="D3" s="174"/>
      <c r="E3" s="174"/>
      <c r="F3" s="162"/>
      <c r="G3" s="162"/>
      <c r="H3" s="162"/>
      <c r="I3" s="162"/>
      <c r="J3" s="162"/>
      <c r="K3" s="162"/>
    </row>
    <row r="4" spans="1:16" x14ac:dyDescent="0.25">
      <c r="A4" s="28"/>
      <c r="B4" s="28"/>
      <c r="C4" s="28"/>
      <c r="D4" s="174"/>
      <c r="E4" s="250" t="s">
        <v>904</v>
      </c>
      <c r="F4" s="164" t="s">
        <v>905</v>
      </c>
      <c r="G4" s="164" t="s">
        <v>906</v>
      </c>
      <c r="H4" s="162"/>
      <c r="I4" s="162"/>
      <c r="J4" s="162"/>
      <c r="K4" s="162"/>
    </row>
    <row r="5" spans="1:16" x14ac:dyDescent="0.25">
      <c r="A5" s="28"/>
      <c r="B5" s="249" t="s">
        <v>26</v>
      </c>
      <c r="C5" s="249"/>
      <c r="D5" s="250" t="s">
        <v>907</v>
      </c>
      <c r="E5" s="174">
        <v>4</v>
      </c>
      <c r="F5" s="162">
        <v>2</v>
      </c>
      <c r="G5" s="165">
        <f>E5*F5</f>
        <v>8</v>
      </c>
      <c r="H5" s="162"/>
      <c r="I5" s="162"/>
      <c r="J5" s="162"/>
      <c r="K5" s="162"/>
    </row>
    <row r="6" spans="1:16" x14ac:dyDescent="0.25">
      <c r="A6" s="28"/>
      <c r="B6" s="28"/>
      <c r="C6" s="28"/>
      <c r="D6" s="174"/>
      <c r="E6" s="174"/>
      <c r="F6" s="162"/>
      <c r="G6" s="162"/>
      <c r="H6" s="162"/>
      <c r="I6" s="162"/>
      <c r="J6" s="162"/>
      <c r="K6" s="162"/>
    </row>
    <row r="7" spans="1:16" x14ac:dyDescent="0.25">
      <c r="E7" s="164" t="s">
        <v>908</v>
      </c>
      <c r="F7" s="164" t="s">
        <v>909</v>
      </c>
      <c r="G7" s="162"/>
      <c r="H7" s="162"/>
      <c r="I7" s="162"/>
      <c r="J7" s="162"/>
      <c r="K7" s="162"/>
    </row>
    <row r="8" spans="1:16" x14ac:dyDescent="0.25">
      <c r="B8" s="163" t="s">
        <v>27</v>
      </c>
      <c r="C8" s="163"/>
      <c r="D8" s="164" t="s">
        <v>910</v>
      </c>
      <c r="E8" s="162">
        <v>3</v>
      </c>
      <c r="F8" s="164">
        <v>2</v>
      </c>
      <c r="G8" s="165">
        <f>E8*F8</f>
        <v>6</v>
      </c>
      <c r="H8" s="162"/>
      <c r="I8" s="162"/>
      <c r="J8" s="162"/>
      <c r="K8" s="162"/>
    </row>
    <row r="9" spans="1:16" x14ac:dyDescent="0.25">
      <c r="E9" s="162"/>
      <c r="F9" s="162"/>
      <c r="G9" s="162"/>
      <c r="H9" s="162"/>
      <c r="I9" s="162"/>
      <c r="J9" s="162"/>
      <c r="K9" s="162"/>
    </row>
    <row r="10" spans="1:16" x14ac:dyDescent="0.25">
      <c r="E10" s="162"/>
      <c r="F10" s="162"/>
      <c r="G10" s="162"/>
      <c r="H10" s="162"/>
      <c r="I10" s="162"/>
      <c r="J10" s="162"/>
      <c r="K10" s="162"/>
    </row>
    <row r="11" spans="1:16" ht="45" x14ac:dyDescent="0.25">
      <c r="B11" s="152" t="s">
        <v>843</v>
      </c>
      <c r="C11" s="152"/>
      <c r="D11" s="153" t="s">
        <v>844</v>
      </c>
      <c r="E11" s="153" t="s">
        <v>845</v>
      </c>
      <c r="F11" s="153" t="s">
        <v>846</v>
      </c>
      <c r="G11" s="153" t="s">
        <v>847</v>
      </c>
      <c r="H11" s="153" t="s">
        <v>848</v>
      </c>
      <c r="I11" s="153" t="s">
        <v>849</v>
      </c>
      <c r="J11" s="153" t="s">
        <v>850</v>
      </c>
      <c r="K11" s="153" t="s">
        <v>851</v>
      </c>
      <c r="L11" s="153" t="s">
        <v>852</v>
      </c>
      <c r="M11" s="153" t="s">
        <v>853</v>
      </c>
      <c r="N11" s="153" t="s">
        <v>911</v>
      </c>
      <c r="O11" s="153" t="s">
        <v>854</v>
      </c>
      <c r="P11" s="153" t="s">
        <v>855</v>
      </c>
    </row>
    <row r="12" spans="1:16" x14ac:dyDescent="0.25">
      <c r="B12" s="166">
        <v>1</v>
      </c>
      <c r="C12" s="166"/>
      <c r="D12" s="167" t="s">
        <v>856</v>
      </c>
      <c r="E12" s="167">
        <v>2</v>
      </c>
      <c r="F12" s="167">
        <v>2.8</v>
      </c>
      <c r="G12" s="167">
        <f>E12*F12</f>
        <v>5.6</v>
      </c>
      <c r="H12" s="167">
        <f t="shared" ref="H12:H41" si="0">(2*E12)+(2*F12)</f>
        <v>9.6</v>
      </c>
      <c r="I12" s="167">
        <v>3.3</v>
      </c>
      <c r="J12" s="167">
        <v>1.1000000000000001</v>
      </c>
      <c r="K12" s="167">
        <v>0.8</v>
      </c>
      <c r="L12" s="168">
        <f>H12-K12</f>
        <v>8.7999999999999989</v>
      </c>
      <c r="M12" s="167">
        <f>J12*L12</f>
        <v>9.68</v>
      </c>
      <c r="N12" s="166"/>
      <c r="O12" s="168">
        <f>H12-K12</f>
        <v>8.7999999999999989</v>
      </c>
      <c r="P12" s="168"/>
    </row>
    <row r="13" spans="1:16" x14ac:dyDescent="0.25">
      <c r="B13" s="166">
        <v>2</v>
      </c>
      <c r="C13" s="166"/>
      <c r="D13" s="167" t="s">
        <v>857</v>
      </c>
      <c r="E13" s="167">
        <v>2.1</v>
      </c>
      <c r="F13" s="167">
        <v>2.8</v>
      </c>
      <c r="G13" s="167">
        <f t="shared" ref="G13:G41" si="1">E13*F13</f>
        <v>5.88</v>
      </c>
      <c r="H13" s="167">
        <f t="shared" si="0"/>
        <v>9.8000000000000007</v>
      </c>
      <c r="I13" s="167">
        <v>3.3</v>
      </c>
      <c r="J13" s="167">
        <v>1.1000000000000001</v>
      </c>
      <c r="K13" s="167">
        <v>0.8</v>
      </c>
      <c r="L13" s="168">
        <f t="shared" ref="L13:L69" si="2">H13-K13</f>
        <v>9</v>
      </c>
      <c r="M13" s="167">
        <f t="shared" ref="M13:M69" si="3">J13*L13</f>
        <v>9.9</v>
      </c>
      <c r="N13" s="166"/>
      <c r="O13" s="168">
        <f t="shared" ref="O13:P69" si="4">H13-K13</f>
        <v>9</v>
      </c>
      <c r="P13" s="168"/>
    </row>
    <row r="14" spans="1:16" x14ac:dyDescent="0.25">
      <c r="B14" s="166">
        <v>3</v>
      </c>
      <c r="C14" s="166"/>
      <c r="D14" s="167" t="s">
        <v>858</v>
      </c>
      <c r="E14" s="167">
        <v>2</v>
      </c>
      <c r="F14" s="167">
        <v>2.8</v>
      </c>
      <c r="G14" s="167">
        <f t="shared" si="1"/>
        <v>5.6</v>
      </c>
      <c r="H14" s="167">
        <f t="shared" si="0"/>
        <v>9.6</v>
      </c>
      <c r="I14" s="167">
        <v>3.3</v>
      </c>
      <c r="J14" s="167">
        <v>1.1000000000000001</v>
      </c>
      <c r="K14" s="167">
        <v>1.5</v>
      </c>
      <c r="L14" s="168">
        <f t="shared" si="2"/>
        <v>8.1</v>
      </c>
      <c r="M14" s="167">
        <f t="shared" si="3"/>
        <v>8.91</v>
      </c>
      <c r="N14" s="166"/>
      <c r="O14" s="168">
        <f t="shared" si="4"/>
        <v>8.1</v>
      </c>
      <c r="P14" s="168"/>
    </row>
    <row r="15" spans="1:16" x14ac:dyDescent="0.25">
      <c r="B15" s="169">
        <v>4</v>
      </c>
      <c r="C15" s="169"/>
      <c r="D15" s="170" t="s">
        <v>859</v>
      </c>
      <c r="E15" s="170">
        <v>1.4</v>
      </c>
      <c r="F15" s="170">
        <v>2.8</v>
      </c>
      <c r="G15" s="170">
        <f t="shared" si="1"/>
        <v>3.9199999999999995</v>
      </c>
      <c r="H15" s="170">
        <f t="shared" si="0"/>
        <v>8.3999999999999986</v>
      </c>
      <c r="I15" s="170">
        <v>3.3</v>
      </c>
      <c r="J15" s="170">
        <v>0</v>
      </c>
      <c r="K15" s="170">
        <v>0.7</v>
      </c>
      <c r="L15" s="171">
        <f t="shared" si="2"/>
        <v>7.6999999999999984</v>
      </c>
      <c r="M15" s="170">
        <f t="shared" si="3"/>
        <v>0</v>
      </c>
      <c r="N15" s="169"/>
      <c r="O15" s="171"/>
      <c r="P15" s="171"/>
    </row>
    <row r="16" spans="1:16" x14ac:dyDescent="0.25">
      <c r="B16" s="166">
        <v>5</v>
      </c>
      <c r="C16" s="166"/>
      <c r="D16" s="167" t="s">
        <v>860</v>
      </c>
      <c r="E16" s="167">
        <v>2</v>
      </c>
      <c r="F16" s="167">
        <v>2.8</v>
      </c>
      <c r="G16" s="167">
        <f t="shared" si="1"/>
        <v>5.6</v>
      </c>
      <c r="H16" s="167">
        <f t="shared" si="0"/>
        <v>9.6</v>
      </c>
      <c r="I16" s="167">
        <v>3.3</v>
      </c>
      <c r="J16" s="167">
        <v>1.1000000000000001</v>
      </c>
      <c r="K16" s="167">
        <v>1.5</v>
      </c>
      <c r="L16" s="168">
        <f t="shared" si="2"/>
        <v>8.1</v>
      </c>
      <c r="M16" s="167">
        <f t="shared" si="3"/>
        <v>8.91</v>
      </c>
      <c r="N16" s="166"/>
      <c r="O16" s="168">
        <f t="shared" si="4"/>
        <v>8.1</v>
      </c>
      <c r="P16" s="168"/>
    </row>
    <row r="17" spans="2:17" x14ac:dyDescent="0.25">
      <c r="B17" s="169">
        <v>6</v>
      </c>
      <c r="C17" s="169"/>
      <c r="D17" s="170" t="s">
        <v>861</v>
      </c>
      <c r="E17" s="170">
        <v>1.4</v>
      </c>
      <c r="F17" s="170">
        <v>2.8</v>
      </c>
      <c r="G17" s="170">
        <f t="shared" si="1"/>
        <v>3.9199999999999995</v>
      </c>
      <c r="H17" s="170">
        <f t="shared" si="0"/>
        <v>8.3999999999999986</v>
      </c>
      <c r="I17" s="170">
        <v>3.3</v>
      </c>
      <c r="J17" s="170">
        <v>0</v>
      </c>
      <c r="K17" s="170">
        <v>0.7</v>
      </c>
      <c r="L17" s="171">
        <f t="shared" si="2"/>
        <v>7.6999999999999984</v>
      </c>
      <c r="M17" s="170">
        <f t="shared" si="3"/>
        <v>0</v>
      </c>
      <c r="N17" s="169"/>
      <c r="O17" s="171"/>
      <c r="P17" s="171"/>
    </row>
    <row r="18" spans="2:17" x14ac:dyDescent="0.25">
      <c r="B18" s="166">
        <v>7</v>
      </c>
      <c r="C18" s="166"/>
      <c r="D18" s="167" t="s">
        <v>862</v>
      </c>
      <c r="E18" s="167">
        <v>3.2</v>
      </c>
      <c r="F18" s="167">
        <v>3.1</v>
      </c>
      <c r="G18" s="167">
        <f t="shared" si="1"/>
        <v>9.9200000000000017</v>
      </c>
      <c r="H18" s="167">
        <f t="shared" si="0"/>
        <v>12.600000000000001</v>
      </c>
      <c r="I18" s="167">
        <v>3.3</v>
      </c>
      <c r="J18" s="167">
        <v>1.1000000000000001</v>
      </c>
      <c r="K18" s="167">
        <v>1.2</v>
      </c>
      <c r="L18" s="168">
        <f t="shared" si="2"/>
        <v>11.400000000000002</v>
      </c>
      <c r="M18" s="167">
        <f t="shared" si="3"/>
        <v>12.540000000000003</v>
      </c>
      <c r="N18" s="166"/>
      <c r="O18" s="168">
        <f t="shared" si="4"/>
        <v>11.400000000000002</v>
      </c>
      <c r="P18" s="168"/>
    </row>
    <row r="19" spans="2:17" x14ac:dyDescent="0.25">
      <c r="B19" s="166">
        <v>8</v>
      </c>
      <c r="C19" s="166"/>
      <c r="D19" s="167" t="s">
        <v>863</v>
      </c>
      <c r="E19" s="167">
        <v>1.5</v>
      </c>
      <c r="F19" s="167">
        <v>3.1</v>
      </c>
      <c r="G19" s="167">
        <f t="shared" si="1"/>
        <v>4.6500000000000004</v>
      </c>
      <c r="H19" s="167">
        <f t="shared" si="0"/>
        <v>9.1999999999999993</v>
      </c>
      <c r="I19" s="167">
        <v>3.3</v>
      </c>
      <c r="J19" s="167">
        <v>1.1000000000000001</v>
      </c>
      <c r="K19" s="167">
        <v>0.8</v>
      </c>
      <c r="L19" s="168">
        <f t="shared" si="2"/>
        <v>8.3999999999999986</v>
      </c>
      <c r="M19" s="167">
        <f t="shared" si="3"/>
        <v>9.2399999999999984</v>
      </c>
      <c r="N19" s="166"/>
      <c r="O19" s="168">
        <f t="shared" si="4"/>
        <v>8.3999999999999986</v>
      </c>
      <c r="P19" s="168"/>
    </row>
    <row r="20" spans="2:17" x14ac:dyDescent="0.25">
      <c r="B20" s="166">
        <v>9</v>
      </c>
      <c r="C20" s="166"/>
      <c r="D20" s="167" t="s">
        <v>864</v>
      </c>
      <c r="E20" s="167">
        <v>2.95</v>
      </c>
      <c r="F20" s="167">
        <v>3.1</v>
      </c>
      <c r="G20" s="167">
        <f t="shared" si="1"/>
        <v>9.1450000000000014</v>
      </c>
      <c r="H20" s="167">
        <f t="shared" si="0"/>
        <v>12.100000000000001</v>
      </c>
      <c r="I20" s="167">
        <v>3.3</v>
      </c>
      <c r="J20" s="167">
        <v>1.1000000000000001</v>
      </c>
      <c r="K20" s="167">
        <v>0.7</v>
      </c>
      <c r="L20" s="168">
        <f t="shared" si="2"/>
        <v>11.400000000000002</v>
      </c>
      <c r="M20" s="167">
        <f t="shared" si="3"/>
        <v>12.540000000000003</v>
      </c>
      <c r="N20" s="166"/>
      <c r="O20" s="168">
        <f t="shared" si="4"/>
        <v>11.400000000000002</v>
      </c>
      <c r="P20" s="168"/>
    </row>
    <row r="21" spans="2:17" x14ac:dyDescent="0.25">
      <c r="B21" s="166">
        <v>10</v>
      </c>
      <c r="C21" s="166"/>
      <c r="D21" s="167" t="s">
        <v>865</v>
      </c>
      <c r="E21" s="167">
        <v>2</v>
      </c>
      <c r="F21" s="167">
        <v>3.1</v>
      </c>
      <c r="G21" s="167">
        <f t="shared" si="1"/>
        <v>6.2</v>
      </c>
      <c r="H21" s="167">
        <f t="shared" si="0"/>
        <v>10.199999999999999</v>
      </c>
      <c r="I21" s="167">
        <v>3.3</v>
      </c>
      <c r="J21" s="167">
        <v>1.1000000000000001</v>
      </c>
      <c r="K21" s="167">
        <v>1.4</v>
      </c>
      <c r="L21" s="172">
        <f t="shared" si="2"/>
        <v>8.7999999999999989</v>
      </c>
      <c r="M21" s="167">
        <f t="shared" si="3"/>
        <v>9.68</v>
      </c>
      <c r="N21" s="166"/>
      <c r="O21" s="168">
        <f t="shared" si="4"/>
        <v>8.7999999999999989</v>
      </c>
      <c r="P21" s="168"/>
    </row>
    <row r="22" spans="2:17" x14ac:dyDescent="0.25">
      <c r="B22" s="166">
        <v>11</v>
      </c>
      <c r="C22" s="166"/>
      <c r="D22" s="167" t="s">
        <v>866</v>
      </c>
      <c r="E22" s="167">
        <v>4</v>
      </c>
      <c r="F22" s="167">
        <v>3.55</v>
      </c>
      <c r="G22" s="167">
        <f t="shared" si="1"/>
        <v>14.2</v>
      </c>
      <c r="H22" s="167">
        <f t="shared" si="0"/>
        <v>15.1</v>
      </c>
      <c r="I22" s="167">
        <v>3.3</v>
      </c>
      <c r="J22" s="167">
        <v>1.1000000000000001</v>
      </c>
      <c r="K22" s="167">
        <v>1.5</v>
      </c>
      <c r="L22" s="168">
        <f t="shared" si="2"/>
        <v>13.6</v>
      </c>
      <c r="M22" s="167">
        <f t="shared" si="3"/>
        <v>14.96</v>
      </c>
      <c r="N22" s="166"/>
      <c r="O22" s="168">
        <f t="shared" si="4"/>
        <v>13.6</v>
      </c>
      <c r="P22" s="168">
        <f t="shared" si="4"/>
        <v>-10.3</v>
      </c>
    </row>
    <row r="23" spans="2:17" x14ac:dyDescent="0.25">
      <c r="B23" s="169">
        <v>12</v>
      </c>
      <c r="C23" s="169"/>
      <c r="D23" s="170" t="s">
        <v>461</v>
      </c>
      <c r="E23" s="170">
        <v>1.925</v>
      </c>
      <c r="F23" s="170">
        <v>1.2</v>
      </c>
      <c r="G23" s="170">
        <f t="shared" si="1"/>
        <v>2.31</v>
      </c>
      <c r="H23" s="170">
        <f t="shared" si="0"/>
        <v>6.25</v>
      </c>
      <c r="I23" s="170">
        <v>3.3</v>
      </c>
      <c r="J23" s="170">
        <v>0</v>
      </c>
      <c r="K23" s="170">
        <v>0.7</v>
      </c>
      <c r="L23" s="171">
        <f t="shared" si="2"/>
        <v>5.55</v>
      </c>
      <c r="M23" s="170">
        <f t="shared" si="3"/>
        <v>0</v>
      </c>
      <c r="N23" s="169"/>
      <c r="O23" s="171"/>
      <c r="P23" s="171"/>
    </row>
    <row r="24" spans="2:17" x14ac:dyDescent="0.25">
      <c r="B24" s="166">
        <v>13</v>
      </c>
      <c r="C24" s="166"/>
      <c r="D24" s="167" t="s">
        <v>867</v>
      </c>
      <c r="E24" s="167">
        <v>4</v>
      </c>
      <c r="F24" s="167">
        <v>3.55</v>
      </c>
      <c r="G24" s="167">
        <f t="shared" si="1"/>
        <v>14.2</v>
      </c>
      <c r="H24" s="167">
        <f t="shared" si="0"/>
        <v>15.1</v>
      </c>
      <c r="I24" s="167">
        <v>3.3</v>
      </c>
      <c r="J24" s="167">
        <v>1.1000000000000001</v>
      </c>
      <c r="K24" s="167">
        <v>1.5</v>
      </c>
      <c r="L24" s="168">
        <f t="shared" si="2"/>
        <v>13.6</v>
      </c>
      <c r="M24" s="167">
        <f t="shared" si="3"/>
        <v>14.96</v>
      </c>
      <c r="N24" s="166"/>
      <c r="O24" s="168">
        <f t="shared" si="4"/>
        <v>13.6</v>
      </c>
      <c r="P24" s="168">
        <f t="shared" si="4"/>
        <v>-10.3</v>
      </c>
    </row>
    <row r="25" spans="2:17" x14ac:dyDescent="0.25">
      <c r="B25" s="169">
        <v>14</v>
      </c>
      <c r="C25" s="169"/>
      <c r="D25" s="170" t="s">
        <v>461</v>
      </c>
      <c r="E25" s="170">
        <v>1.925</v>
      </c>
      <c r="F25" s="170">
        <v>1.2</v>
      </c>
      <c r="G25" s="170">
        <f t="shared" si="1"/>
        <v>2.31</v>
      </c>
      <c r="H25" s="170">
        <f t="shared" si="0"/>
        <v>6.25</v>
      </c>
      <c r="I25" s="170">
        <v>3.3</v>
      </c>
      <c r="J25" s="170">
        <v>0</v>
      </c>
      <c r="K25" s="170">
        <v>0.7</v>
      </c>
      <c r="L25" s="171">
        <f t="shared" si="2"/>
        <v>5.55</v>
      </c>
      <c r="M25" s="170">
        <f t="shared" si="3"/>
        <v>0</v>
      </c>
      <c r="N25" s="169"/>
      <c r="O25" s="171"/>
      <c r="P25" s="171"/>
    </row>
    <row r="26" spans="2:17" x14ac:dyDescent="0.25">
      <c r="B26" s="166">
        <v>15</v>
      </c>
      <c r="C26" s="166"/>
      <c r="D26" s="167" t="s">
        <v>868</v>
      </c>
      <c r="E26" s="167">
        <v>3.45</v>
      </c>
      <c r="F26" s="167">
        <v>3.65</v>
      </c>
      <c r="G26" s="167">
        <f t="shared" si="1"/>
        <v>12.592500000000001</v>
      </c>
      <c r="H26" s="167">
        <f t="shared" si="0"/>
        <v>14.2</v>
      </c>
      <c r="I26" s="167">
        <v>3.3</v>
      </c>
      <c r="J26" s="167">
        <v>1.1000000000000001</v>
      </c>
      <c r="K26" s="167">
        <v>1.5</v>
      </c>
      <c r="L26" s="168">
        <f t="shared" si="2"/>
        <v>12.7</v>
      </c>
      <c r="M26" s="167">
        <f t="shared" si="3"/>
        <v>13.97</v>
      </c>
      <c r="N26" s="166"/>
      <c r="O26" s="168">
        <f t="shared" si="4"/>
        <v>12.7</v>
      </c>
      <c r="P26" s="168">
        <f t="shared" si="4"/>
        <v>-9.3999999999999986</v>
      </c>
    </row>
    <row r="27" spans="2:17" x14ac:dyDescent="0.25">
      <c r="B27" s="169">
        <v>16</v>
      </c>
      <c r="C27" s="169"/>
      <c r="D27" s="170" t="s">
        <v>461</v>
      </c>
      <c r="E27" s="170">
        <v>1.2</v>
      </c>
      <c r="F27" s="170">
        <v>1.75</v>
      </c>
      <c r="G27" s="170">
        <f t="shared" si="1"/>
        <v>2.1</v>
      </c>
      <c r="H27" s="170">
        <f t="shared" si="0"/>
        <v>5.9</v>
      </c>
      <c r="I27" s="170">
        <v>3.3</v>
      </c>
      <c r="J27" s="170">
        <v>0</v>
      </c>
      <c r="K27" s="170">
        <v>0.7</v>
      </c>
      <c r="L27" s="171">
        <f t="shared" si="2"/>
        <v>5.2</v>
      </c>
      <c r="M27" s="170">
        <f t="shared" si="3"/>
        <v>0</v>
      </c>
      <c r="N27" s="169"/>
      <c r="O27" s="171"/>
      <c r="P27" s="171"/>
    </row>
    <row r="28" spans="2:17" x14ac:dyDescent="0.25">
      <c r="B28" s="166">
        <v>17</v>
      </c>
      <c r="C28" s="166"/>
      <c r="D28" s="167" t="s">
        <v>869</v>
      </c>
      <c r="E28" s="167">
        <v>3.3</v>
      </c>
      <c r="F28" s="167">
        <v>3.65</v>
      </c>
      <c r="G28" s="167">
        <f t="shared" si="1"/>
        <v>12.045</v>
      </c>
      <c r="H28" s="167">
        <f t="shared" si="0"/>
        <v>13.899999999999999</v>
      </c>
      <c r="I28" s="167">
        <v>3.3</v>
      </c>
      <c r="J28" s="167">
        <v>1.1000000000000001</v>
      </c>
      <c r="K28" s="167">
        <v>1.5</v>
      </c>
      <c r="L28" s="168">
        <f t="shared" si="2"/>
        <v>12.399999999999999</v>
      </c>
      <c r="M28" s="167">
        <f t="shared" si="3"/>
        <v>13.639999999999999</v>
      </c>
      <c r="N28" s="166"/>
      <c r="O28" s="168">
        <f t="shared" si="4"/>
        <v>12.399999999999999</v>
      </c>
      <c r="P28" s="168">
        <f t="shared" si="4"/>
        <v>-9.0999999999999979</v>
      </c>
    </row>
    <row r="29" spans="2:17" x14ac:dyDescent="0.25">
      <c r="B29" s="169">
        <v>18</v>
      </c>
      <c r="C29" s="169"/>
      <c r="D29" s="170" t="s">
        <v>461</v>
      </c>
      <c r="E29" s="170">
        <v>1.2</v>
      </c>
      <c r="F29" s="170">
        <v>1.75</v>
      </c>
      <c r="G29" s="170">
        <f t="shared" si="1"/>
        <v>2.1</v>
      </c>
      <c r="H29" s="170">
        <f t="shared" si="0"/>
        <v>5.9</v>
      </c>
      <c r="I29" s="170">
        <v>3.3</v>
      </c>
      <c r="J29" s="170">
        <v>0</v>
      </c>
      <c r="K29" s="170">
        <v>0.7</v>
      </c>
      <c r="L29" s="171">
        <f t="shared" si="2"/>
        <v>5.2</v>
      </c>
      <c r="M29" s="170">
        <f t="shared" si="3"/>
        <v>0</v>
      </c>
      <c r="N29" s="169"/>
      <c r="O29" s="171"/>
      <c r="P29" s="171"/>
    </row>
    <row r="30" spans="2:17" x14ac:dyDescent="0.25">
      <c r="B30" s="166">
        <v>19</v>
      </c>
      <c r="C30" s="166"/>
      <c r="D30" s="167" t="s">
        <v>870</v>
      </c>
      <c r="E30" s="167">
        <v>3.45</v>
      </c>
      <c r="F30" s="167">
        <v>3.65</v>
      </c>
      <c r="G30" s="167">
        <f t="shared" si="1"/>
        <v>12.592500000000001</v>
      </c>
      <c r="H30" s="167">
        <f t="shared" si="0"/>
        <v>14.2</v>
      </c>
      <c r="I30" s="167">
        <v>3.3</v>
      </c>
      <c r="J30" s="167">
        <v>1.1000000000000001</v>
      </c>
      <c r="K30" s="167">
        <v>1.5</v>
      </c>
      <c r="L30" s="168">
        <f t="shared" si="2"/>
        <v>12.7</v>
      </c>
      <c r="M30" s="167">
        <f t="shared" si="3"/>
        <v>13.97</v>
      </c>
      <c r="N30" s="166"/>
      <c r="O30" s="168">
        <f t="shared" si="4"/>
        <v>12.7</v>
      </c>
      <c r="P30" s="168">
        <f t="shared" si="4"/>
        <v>-9.3999999999999986</v>
      </c>
      <c r="Q30" t="s">
        <v>1066</v>
      </c>
    </row>
    <row r="31" spans="2:17" x14ac:dyDescent="0.25">
      <c r="B31" s="169">
        <v>20</v>
      </c>
      <c r="C31" s="169"/>
      <c r="D31" s="170" t="s">
        <v>461</v>
      </c>
      <c r="E31" s="170">
        <v>1.2</v>
      </c>
      <c r="F31" s="170">
        <v>1.75</v>
      </c>
      <c r="G31" s="170">
        <f t="shared" si="1"/>
        <v>2.1</v>
      </c>
      <c r="H31" s="170">
        <f t="shared" si="0"/>
        <v>5.9</v>
      </c>
      <c r="I31" s="170">
        <v>3.3</v>
      </c>
      <c r="J31" s="170">
        <v>0</v>
      </c>
      <c r="K31" s="170">
        <v>0.7</v>
      </c>
      <c r="L31" s="171">
        <f t="shared" si="2"/>
        <v>5.2</v>
      </c>
      <c r="M31" s="170">
        <f t="shared" si="3"/>
        <v>0</v>
      </c>
      <c r="N31" s="169"/>
      <c r="O31" s="171"/>
      <c r="P31" s="171"/>
    </row>
    <row r="32" spans="2:17" x14ac:dyDescent="0.25">
      <c r="B32" s="169">
        <v>21</v>
      </c>
      <c r="C32" s="169"/>
      <c r="D32" s="170" t="s">
        <v>461</v>
      </c>
      <c r="E32" s="170">
        <v>1.2</v>
      </c>
      <c r="F32" s="170">
        <v>1.75</v>
      </c>
      <c r="G32" s="170">
        <f t="shared" si="1"/>
        <v>2.1</v>
      </c>
      <c r="H32" s="170">
        <f t="shared" si="0"/>
        <v>5.9</v>
      </c>
      <c r="I32" s="170">
        <v>3.3</v>
      </c>
      <c r="J32" s="170">
        <v>0</v>
      </c>
      <c r="K32" s="170">
        <v>0.7</v>
      </c>
      <c r="L32" s="171">
        <f t="shared" si="2"/>
        <v>5.2</v>
      </c>
      <c r="M32" s="170">
        <f t="shared" si="3"/>
        <v>0</v>
      </c>
      <c r="N32" s="169"/>
      <c r="O32" s="171"/>
      <c r="P32" s="171"/>
    </row>
    <row r="33" spans="2:16" x14ac:dyDescent="0.25">
      <c r="B33" s="169">
        <v>22</v>
      </c>
      <c r="C33" s="169"/>
      <c r="D33" s="170" t="s">
        <v>871</v>
      </c>
      <c r="E33" s="170">
        <v>1.5</v>
      </c>
      <c r="F33" s="170">
        <v>2.25</v>
      </c>
      <c r="G33" s="170">
        <f t="shared" si="1"/>
        <v>3.375</v>
      </c>
      <c r="H33" s="170">
        <f t="shared" si="0"/>
        <v>7.5</v>
      </c>
      <c r="I33" s="170">
        <v>3.3</v>
      </c>
      <c r="J33" s="170">
        <v>0</v>
      </c>
      <c r="K33" s="170">
        <v>0.9</v>
      </c>
      <c r="L33" s="171">
        <f t="shared" si="2"/>
        <v>6.6</v>
      </c>
      <c r="M33" s="170">
        <f t="shared" si="3"/>
        <v>0</v>
      </c>
      <c r="N33" s="169"/>
      <c r="O33" s="171"/>
      <c r="P33" s="171"/>
    </row>
    <row r="34" spans="2:16" x14ac:dyDescent="0.25">
      <c r="B34" s="166">
        <v>23</v>
      </c>
      <c r="C34" s="166"/>
      <c r="D34" s="167" t="s">
        <v>872</v>
      </c>
      <c r="E34" s="167">
        <v>3</v>
      </c>
      <c r="F34" s="167">
        <v>3.9</v>
      </c>
      <c r="G34" s="167">
        <f t="shared" si="1"/>
        <v>11.7</v>
      </c>
      <c r="H34" s="167">
        <f t="shared" si="0"/>
        <v>13.8</v>
      </c>
      <c r="I34" s="167">
        <v>3.3</v>
      </c>
      <c r="J34" s="167">
        <v>1.1000000000000001</v>
      </c>
      <c r="K34" s="167">
        <v>1.5</v>
      </c>
      <c r="L34" s="168">
        <f t="shared" si="2"/>
        <v>12.3</v>
      </c>
      <c r="M34" s="167">
        <f t="shared" si="3"/>
        <v>13.530000000000001</v>
      </c>
      <c r="N34" s="166"/>
      <c r="O34" s="168">
        <f t="shared" si="4"/>
        <v>12.3</v>
      </c>
      <c r="P34" s="168">
        <f t="shared" si="4"/>
        <v>-9</v>
      </c>
    </row>
    <row r="35" spans="2:16" x14ac:dyDescent="0.25">
      <c r="B35" s="169">
        <v>24</v>
      </c>
      <c r="C35" s="169"/>
      <c r="D35" s="170" t="s">
        <v>461</v>
      </c>
      <c r="E35" s="170">
        <v>1.2</v>
      </c>
      <c r="F35" s="170">
        <v>1.875</v>
      </c>
      <c r="G35" s="170">
        <f t="shared" si="1"/>
        <v>2.25</v>
      </c>
      <c r="H35" s="170">
        <f t="shared" si="0"/>
        <v>6.15</v>
      </c>
      <c r="I35" s="170">
        <v>3.3</v>
      </c>
      <c r="J35" s="170">
        <v>0</v>
      </c>
      <c r="K35" s="170">
        <v>0.7</v>
      </c>
      <c r="L35" s="171">
        <f t="shared" si="2"/>
        <v>5.45</v>
      </c>
      <c r="M35" s="170">
        <f t="shared" si="3"/>
        <v>0</v>
      </c>
      <c r="N35" s="169"/>
      <c r="O35" s="171"/>
      <c r="P35" s="171"/>
    </row>
    <row r="36" spans="2:16" x14ac:dyDescent="0.25">
      <c r="B36" s="166">
        <v>25</v>
      </c>
      <c r="C36" s="166"/>
      <c r="D36" s="167" t="s">
        <v>873</v>
      </c>
      <c r="E36" s="167">
        <v>3</v>
      </c>
      <c r="F36" s="167">
        <v>3.9</v>
      </c>
      <c r="G36" s="167">
        <f t="shared" si="1"/>
        <v>11.7</v>
      </c>
      <c r="H36" s="167">
        <f t="shared" si="0"/>
        <v>13.8</v>
      </c>
      <c r="I36" s="167">
        <v>3.3</v>
      </c>
      <c r="J36" s="167">
        <v>1.1000000000000001</v>
      </c>
      <c r="K36" s="167">
        <v>1.5</v>
      </c>
      <c r="L36" s="168">
        <f t="shared" si="2"/>
        <v>12.3</v>
      </c>
      <c r="M36" s="167">
        <f t="shared" si="3"/>
        <v>13.530000000000001</v>
      </c>
      <c r="N36" s="166"/>
      <c r="O36" s="168">
        <f t="shared" si="4"/>
        <v>12.3</v>
      </c>
      <c r="P36" s="168">
        <f t="shared" si="4"/>
        <v>-9</v>
      </c>
    </row>
    <row r="37" spans="2:16" x14ac:dyDescent="0.25">
      <c r="B37" s="169">
        <v>26</v>
      </c>
      <c r="C37" s="169"/>
      <c r="D37" s="170" t="s">
        <v>461</v>
      </c>
      <c r="E37" s="170">
        <v>1.2</v>
      </c>
      <c r="F37" s="170">
        <v>1.875</v>
      </c>
      <c r="G37" s="170">
        <f t="shared" si="1"/>
        <v>2.25</v>
      </c>
      <c r="H37" s="170">
        <f t="shared" si="0"/>
        <v>6.15</v>
      </c>
      <c r="I37" s="170">
        <v>3.3</v>
      </c>
      <c r="J37" s="170">
        <v>0</v>
      </c>
      <c r="K37" s="170">
        <v>0.7</v>
      </c>
      <c r="L37" s="171">
        <f t="shared" si="2"/>
        <v>5.45</v>
      </c>
      <c r="M37" s="170">
        <f t="shared" si="3"/>
        <v>0</v>
      </c>
      <c r="N37" s="169"/>
      <c r="O37" s="171"/>
      <c r="P37" s="171"/>
    </row>
    <row r="38" spans="2:16" x14ac:dyDescent="0.25">
      <c r="B38" s="166">
        <v>27</v>
      </c>
      <c r="C38" s="166"/>
      <c r="D38" s="167" t="s">
        <v>874</v>
      </c>
      <c r="E38" s="167">
        <v>3</v>
      </c>
      <c r="F38" s="167">
        <v>3.9</v>
      </c>
      <c r="G38" s="167">
        <f t="shared" si="1"/>
        <v>11.7</v>
      </c>
      <c r="H38" s="167">
        <f t="shared" si="0"/>
        <v>13.8</v>
      </c>
      <c r="I38" s="167">
        <v>3.3</v>
      </c>
      <c r="J38" s="167">
        <v>0</v>
      </c>
      <c r="K38" s="167">
        <v>0.8</v>
      </c>
      <c r="L38" s="168">
        <f t="shared" si="2"/>
        <v>13</v>
      </c>
      <c r="M38" s="167">
        <f t="shared" si="3"/>
        <v>0</v>
      </c>
      <c r="N38" s="166"/>
      <c r="O38" s="168">
        <f t="shared" si="4"/>
        <v>13</v>
      </c>
      <c r="P38" s="168">
        <f t="shared" si="4"/>
        <v>-9.6999999999999993</v>
      </c>
    </row>
    <row r="39" spans="2:16" x14ac:dyDescent="0.25">
      <c r="B39" s="166">
        <v>28</v>
      </c>
      <c r="C39" s="166"/>
      <c r="D39" s="167" t="s">
        <v>875</v>
      </c>
      <c r="E39" s="167">
        <v>3.3</v>
      </c>
      <c r="F39" s="167">
        <v>2.9</v>
      </c>
      <c r="G39" s="167">
        <f t="shared" si="1"/>
        <v>9.5699999999999985</v>
      </c>
      <c r="H39" s="167">
        <f t="shared" si="0"/>
        <v>12.399999999999999</v>
      </c>
      <c r="I39" s="167">
        <v>3.3</v>
      </c>
      <c r="J39" s="167">
        <v>1.1000000000000001</v>
      </c>
      <c r="K39" s="167">
        <v>0.8</v>
      </c>
      <c r="L39" s="168">
        <f t="shared" si="2"/>
        <v>11.599999999999998</v>
      </c>
      <c r="M39" s="167">
        <f t="shared" si="3"/>
        <v>12.759999999999998</v>
      </c>
      <c r="N39" s="166"/>
      <c r="O39" s="168">
        <f t="shared" si="4"/>
        <v>11.599999999999998</v>
      </c>
      <c r="P39" s="168"/>
    </row>
    <row r="40" spans="2:16" x14ac:dyDescent="0.25">
      <c r="B40" s="166">
        <v>29</v>
      </c>
      <c r="C40" s="166"/>
      <c r="D40" s="167" t="s">
        <v>876</v>
      </c>
      <c r="E40" s="167">
        <v>3</v>
      </c>
      <c r="F40" s="167">
        <v>3.55</v>
      </c>
      <c r="G40" s="167">
        <f t="shared" si="1"/>
        <v>10.649999999999999</v>
      </c>
      <c r="H40" s="167">
        <f t="shared" si="0"/>
        <v>13.1</v>
      </c>
      <c r="I40" s="167">
        <v>3.3</v>
      </c>
      <c r="J40" s="167">
        <v>1.1000000000000001</v>
      </c>
      <c r="K40" s="167">
        <v>0.8</v>
      </c>
      <c r="L40" s="168">
        <f t="shared" si="2"/>
        <v>12.299999999999999</v>
      </c>
      <c r="M40" s="167">
        <f t="shared" si="3"/>
        <v>13.53</v>
      </c>
      <c r="N40" s="166"/>
      <c r="O40" s="168">
        <f t="shared" si="4"/>
        <v>12.299999999999999</v>
      </c>
      <c r="P40" s="168">
        <f t="shared" si="4"/>
        <v>-9</v>
      </c>
    </row>
    <row r="41" spans="2:16" x14ac:dyDescent="0.25">
      <c r="B41" s="166">
        <v>30</v>
      </c>
      <c r="C41" s="166"/>
      <c r="D41" s="167" t="s">
        <v>877</v>
      </c>
      <c r="E41" s="167">
        <v>4</v>
      </c>
      <c r="F41" s="167">
        <v>3.55</v>
      </c>
      <c r="G41" s="167">
        <f t="shared" si="1"/>
        <v>14.2</v>
      </c>
      <c r="H41" s="167">
        <f t="shared" si="0"/>
        <v>15.1</v>
      </c>
      <c r="I41" s="167">
        <v>3.3</v>
      </c>
      <c r="J41" s="167">
        <v>1.1000000000000001</v>
      </c>
      <c r="K41" s="167">
        <v>0.8</v>
      </c>
      <c r="L41" s="168">
        <f t="shared" si="2"/>
        <v>14.299999999999999</v>
      </c>
      <c r="M41" s="167">
        <f t="shared" si="3"/>
        <v>15.73</v>
      </c>
      <c r="N41" s="166"/>
      <c r="O41" s="168">
        <f t="shared" si="4"/>
        <v>14.299999999999999</v>
      </c>
      <c r="P41" s="168">
        <f t="shared" si="4"/>
        <v>-11</v>
      </c>
    </row>
    <row r="42" spans="2:16" x14ac:dyDescent="0.25">
      <c r="B42" s="166">
        <v>31</v>
      </c>
      <c r="C42" s="166"/>
      <c r="D42" s="167" t="s">
        <v>878</v>
      </c>
      <c r="E42" s="167" t="s">
        <v>879</v>
      </c>
      <c r="F42" s="167" t="s">
        <v>879</v>
      </c>
      <c r="G42" s="167">
        <v>7.34</v>
      </c>
      <c r="H42" s="167">
        <v>11.01</v>
      </c>
      <c r="I42" s="167">
        <v>3.3</v>
      </c>
      <c r="J42" s="167">
        <v>1.1000000000000001</v>
      </c>
      <c r="K42" s="167">
        <v>0.8</v>
      </c>
      <c r="L42" s="168">
        <f t="shared" si="2"/>
        <v>10.209999999999999</v>
      </c>
      <c r="M42" s="167">
        <f t="shared" si="3"/>
        <v>11.231</v>
      </c>
      <c r="N42" s="166"/>
      <c r="O42" s="168">
        <f t="shared" si="4"/>
        <v>10.209999999999999</v>
      </c>
      <c r="P42" s="168">
        <f t="shared" si="4"/>
        <v>-6.9099999999999993</v>
      </c>
    </row>
    <row r="43" spans="2:16" x14ac:dyDescent="0.25">
      <c r="B43" s="169">
        <v>32</v>
      </c>
      <c r="C43" s="169"/>
      <c r="D43" s="170" t="s">
        <v>880</v>
      </c>
      <c r="E43" s="170" t="s">
        <v>879</v>
      </c>
      <c r="F43" s="170" t="s">
        <v>879</v>
      </c>
      <c r="G43" s="170">
        <v>4.04</v>
      </c>
      <c r="H43" s="170">
        <v>8.01</v>
      </c>
      <c r="I43" s="170">
        <v>3.3</v>
      </c>
      <c r="J43" s="170">
        <v>0</v>
      </c>
      <c r="K43" s="170">
        <v>1</v>
      </c>
      <c r="L43" s="171">
        <f t="shared" si="2"/>
        <v>7.01</v>
      </c>
      <c r="M43" s="170">
        <f t="shared" si="3"/>
        <v>0</v>
      </c>
      <c r="N43" s="169"/>
      <c r="O43" s="171"/>
      <c r="P43" s="171"/>
    </row>
    <row r="44" spans="2:16" x14ac:dyDescent="0.25">
      <c r="B44" s="166">
        <v>33</v>
      </c>
      <c r="C44" s="166"/>
      <c r="D44" s="167" t="s">
        <v>881</v>
      </c>
      <c r="E44" s="167">
        <v>2.15</v>
      </c>
      <c r="F44" s="167">
        <v>2</v>
      </c>
      <c r="G44" s="167">
        <f t="shared" ref="G44" si="5">E44*F44</f>
        <v>4.3</v>
      </c>
      <c r="H44" s="167">
        <f t="shared" ref="H44" si="6">(2*E44)+(2*F44)</f>
        <v>8.3000000000000007</v>
      </c>
      <c r="I44" s="167">
        <v>3.3</v>
      </c>
      <c r="J44" s="167">
        <v>1.1000000000000001</v>
      </c>
      <c r="K44" s="167">
        <v>1.5</v>
      </c>
      <c r="L44" s="168">
        <f t="shared" si="2"/>
        <v>6.8000000000000007</v>
      </c>
      <c r="M44" s="167">
        <f t="shared" si="3"/>
        <v>7.4800000000000013</v>
      </c>
      <c r="N44" s="166"/>
      <c r="O44" s="168">
        <f t="shared" si="4"/>
        <v>6.8000000000000007</v>
      </c>
      <c r="P44" s="168"/>
    </row>
    <row r="45" spans="2:16" x14ac:dyDescent="0.25">
      <c r="B45" s="166">
        <v>34</v>
      </c>
      <c r="C45" s="166"/>
      <c r="D45" s="167" t="s">
        <v>882</v>
      </c>
      <c r="E45" s="167" t="s">
        <v>879</v>
      </c>
      <c r="F45" s="167" t="s">
        <v>879</v>
      </c>
      <c r="G45" s="167">
        <v>4.9800000000000004</v>
      </c>
      <c r="H45" s="167">
        <v>8.89</v>
      </c>
      <c r="I45" s="167">
        <v>3.3</v>
      </c>
      <c r="J45" s="167">
        <v>1.1000000000000001</v>
      </c>
      <c r="K45" s="167">
        <v>0.7</v>
      </c>
      <c r="L45" s="168">
        <f t="shared" si="2"/>
        <v>8.1900000000000013</v>
      </c>
      <c r="M45" s="167">
        <f t="shared" si="3"/>
        <v>9.0090000000000021</v>
      </c>
      <c r="N45" s="166"/>
      <c r="O45" s="168">
        <f t="shared" si="4"/>
        <v>8.1900000000000013</v>
      </c>
      <c r="P45" s="168"/>
    </row>
    <row r="46" spans="2:16" x14ac:dyDescent="0.25">
      <c r="B46" s="166">
        <v>35</v>
      </c>
      <c r="C46" s="166"/>
      <c r="D46" s="167" t="s">
        <v>883</v>
      </c>
      <c r="E46" s="167" t="s">
        <v>879</v>
      </c>
      <c r="F46" s="167" t="s">
        <v>879</v>
      </c>
      <c r="G46" s="167">
        <v>16.350000000000001</v>
      </c>
      <c r="H46" s="167">
        <v>19.399999999999999</v>
      </c>
      <c r="I46" s="167">
        <v>3.3</v>
      </c>
      <c r="J46" s="167">
        <v>1.1000000000000001</v>
      </c>
      <c r="K46" s="167">
        <v>3.1</v>
      </c>
      <c r="L46" s="168">
        <f t="shared" si="2"/>
        <v>16.299999999999997</v>
      </c>
      <c r="M46" s="167">
        <f t="shared" si="3"/>
        <v>17.93</v>
      </c>
      <c r="N46" s="166"/>
      <c r="O46" s="168">
        <f t="shared" si="4"/>
        <v>16.299999999999997</v>
      </c>
      <c r="P46" s="168"/>
    </row>
    <row r="47" spans="2:16" x14ac:dyDescent="0.25">
      <c r="B47" s="166">
        <v>36</v>
      </c>
      <c r="C47" s="166"/>
      <c r="D47" s="167" t="s">
        <v>884</v>
      </c>
      <c r="E47" s="167">
        <v>1.35</v>
      </c>
      <c r="F47" s="167">
        <v>1.4</v>
      </c>
      <c r="G47" s="167">
        <f t="shared" ref="G47:G66" si="7">E47*F47</f>
        <v>1.89</v>
      </c>
      <c r="H47" s="167">
        <f t="shared" ref="H47:H66" si="8">(2*E47)+(2*F47)</f>
        <v>5.5</v>
      </c>
      <c r="I47" s="167">
        <v>3.3</v>
      </c>
      <c r="J47" s="167">
        <v>1.1000000000000001</v>
      </c>
      <c r="K47" s="167">
        <v>0.8</v>
      </c>
      <c r="L47" s="168">
        <f t="shared" si="2"/>
        <v>4.7</v>
      </c>
      <c r="M47" s="167">
        <f t="shared" si="3"/>
        <v>5.1700000000000008</v>
      </c>
      <c r="N47" s="166"/>
      <c r="O47" s="168">
        <f t="shared" si="4"/>
        <v>4.7</v>
      </c>
      <c r="P47" s="168"/>
    </row>
    <row r="48" spans="2:16" x14ac:dyDescent="0.25">
      <c r="B48" s="166">
        <v>37</v>
      </c>
      <c r="C48" s="166"/>
      <c r="D48" s="167" t="s">
        <v>885</v>
      </c>
      <c r="E48" s="167">
        <v>1</v>
      </c>
      <c r="F48" s="167">
        <v>1.5</v>
      </c>
      <c r="G48" s="167">
        <f t="shared" si="7"/>
        <v>1.5</v>
      </c>
      <c r="H48" s="167">
        <f t="shared" si="8"/>
        <v>5</v>
      </c>
      <c r="I48" s="167">
        <v>3.3</v>
      </c>
      <c r="J48" s="167">
        <v>1.1000000000000001</v>
      </c>
      <c r="K48" s="167">
        <v>1.5</v>
      </c>
      <c r="L48" s="168">
        <f t="shared" si="2"/>
        <v>3.5</v>
      </c>
      <c r="M48" s="167">
        <f t="shared" si="3"/>
        <v>3.8500000000000005</v>
      </c>
      <c r="N48" s="166"/>
      <c r="O48" s="168">
        <f t="shared" si="4"/>
        <v>3.5</v>
      </c>
      <c r="P48" s="168"/>
    </row>
    <row r="49" spans="2:16" x14ac:dyDescent="0.25">
      <c r="B49" s="169">
        <v>38</v>
      </c>
      <c r="C49" s="169"/>
      <c r="D49" s="170" t="s">
        <v>461</v>
      </c>
      <c r="E49" s="170">
        <v>2.4</v>
      </c>
      <c r="F49" s="170">
        <v>1.5</v>
      </c>
      <c r="G49" s="170">
        <f t="shared" si="7"/>
        <v>3.5999999999999996</v>
      </c>
      <c r="H49" s="170">
        <f t="shared" si="8"/>
        <v>7.8</v>
      </c>
      <c r="I49" s="170">
        <v>3.3</v>
      </c>
      <c r="J49" s="170">
        <v>0</v>
      </c>
      <c r="K49" s="170">
        <v>0.7</v>
      </c>
      <c r="L49" s="171">
        <f t="shared" si="2"/>
        <v>7.1</v>
      </c>
      <c r="M49" s="170">
        <f t="shared" si="3"/>
        <v>0</v>
      </c>
      <c r="N49" s="169"/>
      <c r="O49" s="171"/>
      <c r="P49" s="171"/>
    </row>
    <row r="50" spans="2:16" x14ac:dyDescent="0.25">
      <c r="B50" s="166">
        <v>39</v>
      </c>
      <c r="C50" s="166"/>
      <c r="D50" s="167" t="s">
        <v>886</v>
      </c>
      <c r="E50" s="167" t="s">
        <v>879</v>
      </c>
      <c r="F50" s="167" t="s">
        <v>879</v>
      </c>
      <c r="G50" s="167">
        <v>5.65</v>
      </c>
      <c r="H50" s="167">
        <v>10.9</v>
      </c>
      <c r="I50" s="167">
        <v>3.3</v>
      </c>
      <c r="J50" s="167">
        <v>1.1000000000000001</v>
      </c>
      <c r="K50" s="167">
        <v>0.7</v>
      </c>
      <c r="L50" s="168">
        <f t="shared" si="2"/>
        <v>10.200000000000001</v>
      </c>
      <c r="M50" s="167">
        <f t="shared" si="3"/>
        <v>11.220000000000002</v>
      </c>
      <c r="N50" s="166"/>
      <c r="O50" s="168">
        <f t="shared" si="4"/>
        <v>10.200000000000001</v>
      </c>
      <c r="P50" s="168"/>
    </row>
    <row r="51" spans="2:16" x14ac:dyDescent="0.25">
      <c r="B51" s="166">
        <v>40</v>
      </c>
      <c r="C51" s="166"/>
      <c r="D51" s="167" t="s">
        <v>887</v>
      </c>
      <c r="E51" s="167">
        <v>4.0999999999999996</v>
      </c>
      <c r="F51" s="167">
        <v>3.65</v>
      </c>
      <c r="G51" s="167">
        <f t="shared" si="7"/>
        <v>14.964999999999998</v>
      </c>
      <c r="H51" s="167">
        <f t="shared" si="8"/>
        <v>15.5</v>
      </c>
      <c r="I51" s="167">
        <v>3.3</v>
      </c>
      <c r="J51" s="167">
        <v>1.1000000000000001</v>
      </c>
      <c r="K51" s="167">
        <v>0.8</v>
      </c>
      <c r="L51" s="168">
        <f t="shared" si="2"/>
        <v>14.7</v>
      </c>
      <c r="M51" s="167">
        <f t="shared" si="3"/>
        <v>16.170000000000002</v>
      </c>
      <c r="N51" s="166"/>
      <c r="O51" s="168">
        <f t="shared" si="4"/>
        <v>14.7</v>
      </c>
      <c r="P51" s="168">
        <f t="shared" si="4"/>
        <v>-11.399999999999999</v>
      </c>
    </row>
    <row r="52" spans="2:16" x14ac:dyDescent="0.25">
      <c r="B52" s="166">
        <v>41</v>
      </c>
      <c r="C52" s="166"/>
      <c r="D52" s="167" t="s">
        <v>888</v>
      </c>
      <c r="E52" s="167">
        <v>3.95</v>
      </c>
      <c r="F52" s="167">
        <v>3.65</v>
      </c>
      <c r="G52" s="167">
        <f t="shared" si="7"/>
        <v>14.4175</v>
      </c>
      <c r="H52" s="167">
        <f t="shared" si="8"/>
        <v>15.2</v>
      </c>
      <c r="I52" s="167">
        <v>3.3</v>
      </c>
      <c r="J52" s="167">
        <v>1.1000000000000001</v>
      </c>
      <c r="K52" s="167">
        <v>1.65</v>
      </c>
      <c r="L52" s="168">
        <f t="shared" si="2"/>
        <v>13.549999999999999</v>
      </c>
      <c r="M52" s="167">
        <f t="shared" si="3"/>
        <v>14.904999999999999</v>
      </c>
      <c r="N52" s="166"/>
      <c r="O52" s="168">
        <f t="shared" si="4"/>
        <v>13.549999999999999</v>
      </c>
      <c r="P52" s="168">
        <f t="shared" si="4"/>
        <v>-10.25</v>
      </c>
    </row>
    <row r="53" spans="2:16" x14ac:dyDescent="0.25">
      <c r="B53" s="166">
        <v>42</v>
      </c>
      <c r="C53" s="166"/>
      <c r="D53" s="167" t="s">
        <v>889</v>
      </c>
      <c r="E53" s="167">
        <v>3.55</v>
      </c>
      <c r="F53" s="167">
        <v>3.65</v>
      </c>
      <c r="G53" s="167">
        <f t="shared" si="7"/>
        <v>12.9575</v>
      </c>
      <c r="H53" s="167">
        <f t="shared" si="8"/>
        <v>14.399999999999999</v>
      </c>
      <c r="I53" s="167">
        <v>3.3</v>
      </c>
      <c r="J53" s="167">
        <v>1.1000000000000001</v>
      </c>
      <c r="K53" s="167">
        <v>4.7</v>
      </c>
      <c r="L53" s="168">
        <f t="shared" si="2"/>
        <v>9.6999999999999993</v>
      </c>
      <c r="M53" s="167">
        <f t="shared" si="3"/>
        <v>10.67</v>
      </c>
      <c r="N53" s="166"/>
      <c r="O53" s="168">
        <f t="shared" si="4"/>
        <v>9.6999999999999993</v>
      </c>
      <c r="P53" s="168">
        <f t="shared" si="4"/>
        <v>-6.3999999999999995</v>
      </c>
    </row>
    <row r="54" spans="2:16" x14ac:dyDescent="0.25">
      <c r="B54" s="166">
        <v>43</v>
      </c>
      <c r="C54" s="166"/>
      <c r="D54" s="167" t="s">
        <v>890</v>
      </c>
      <c r="E54" s="167">
        <v>2.35</v>
      </c>
      <c r="F54" s="167">
        <v>3.65</v>
      </c>
      <c r="G54" s="167">
        <f t="shared" si="7"/>
        <v>8.5775000000000006</v>
      </c>
      <c r="H54" s="167">
        <f t="shared" si="8"/>
        <v>12</v>
      </c>
      <c r="I54" s="167">
        <v>3.3</v>
      </c>
      <c r="J54" s="167">
        <v>1.1000000000000001</v>
      </c>
      <c r="K54" s="167">
        <v>1.65</v>
      </c>
      <c r="L54" s="168">
        <f t="shared" si="2"/>
        <v>10.35</v>
      </c>
      <c r="M54" s="167">
        <f t="shared" si="3"/>
        <v>11.385</v>
      </c>
      <c r="N54" s="166"/>
      <c r="O54" s="168">
        <f t="shared" si="4"/>
        <v>10.35</v>
      </c>
      <c r="P54" s="168">
        <f t="shared" si="4"/>
        <v>-7.05</v>
      </c>
    </row>
    <row r="55" spans="2:16" x14ac:dyDescent="0.25">
      <c r="B55" s="166">
        <v>44</v>
      </c>
      <c r="C55" s="166"/>
      <c r="D55" s="167" t="s">
        <v>891</v>
      </c>
      <c r="E55" s="167" t="s">
        <v>879</v>
      </c>
      <c r="F55" s="167" t="s">
        <v>879</v>
      </c>
      <c r="G55" s="167">
        <v>13.34</v>
      </c>
      <c r="H55" s="167">
        <v>16.100000000000001</v>
      </c>
      <c r="I55" s="167">
        <v>3.3</v>
      </c>
      <c r="J55" s="167">
        <v>1.1000000000000001</v>
      </c>
      <c r="K55" s="167">
        <v>1.6</v>
      </c>
      <c r="L55" s="168">
        <f t="shared" si="2"/>
        <v>14.500000000000002</v>
      </c>
      <c r="M55" s="167">
        <f t="shared" si="3"/>
        <v>15.950000000000003</v>
      </c>
      <c r="N55" s="166"/>
      <c r="O55" s="168">
        <f t="shared" si="4"/>
        <v>14.500000000000002</v>
      </c>
      <c r="P55" s="168">
        <f t="shared" si="4"/>
        <v>-11.200000000000003</v>
      </c>
    </row>
    <row r="56" spans="2:16" x14ac:dyDescent="0.25">
      <c r="B56" s="166">
        <v>45</v>
      </c>
      <c r="C56" s="166"/>
      <c r="D56" s="167" t="s">
        <v>892</v>
      </c>
      <c r="E56" s="167">
        <v>2.85</v>
      </c>
      <c r="F56" s="167">
        <v>2.25</v>
      </c>
      <c r="G56" s="167">
        <f t="shared" si="7"/>
        <v>6.4125000000000005</v>
      </c>
      <c r="H56" s="167">
        <f t="shared" si="8"/>
        <v>10.199999999999999</v>
      </c>
      <c r="I56" s="167">
        <v>3.3</v>
      </c>
      <c r="J56" s="167">
        <v>1.1000000000000001</v>
      </c>
      <c r="K56" s="167">
        <v>0.8</v>
      </c>
      <c r="L56" s="168">
        <f t="shared" si="2"/>
        <v>9.3999999999999986</v>
      </c>
      <c r="M56" s="167">
        <f t="shared" si="3"/>
        <v>10.34</v>
      </c>
      <c r="N56" s="166"/>
      <c r="O56" s="168">
        <f t="shared" si="4"/>
        <v>9.3999999999999986</v>
      </c>
      <c r="P56" s="168">
        <f t="shared" si="4"/>
        <v>-6.0999999999999988</v>
      </c>
    </row>
    <row r="57" spans="2:16" x14ac:dyDescent="0.25">
      <c r="B57" s="166">
        <v>46</v>
      </c>
      <c r="C57" s="166"/>
      <c r="D57" s="167" t="s">
        <v>893</v>
      </c>
      <c r="E57" s="167">
        <v>2.7</v>
      </c>
      <c r="F57" s="167">
        <v>1.5</v>
      </c>
      <c r="G57" s="167">
        <f t="shared" si="7"/>
        <v>4.0500000000000007</v>
      </c>
      <c r="H57" s="167">
        <f t="shared" si="8"/>
        <v>8.4</v>
      </c>
      <c r="I57" s="167">
        <v>3.3</v>
      </c>
      <c r="J57" s="167">
        <v>0</v>
      </c>
      <c r="K57" s="167">
        <v>2.4</v>
      </c>
      <c r="L57" s="168">
        <f t="shared" si="2"/>
        <v>6</v>
      </c>
      <c r="M57" s="167">
        <f t="shared" si="3"/>
        <v>0</v>
      </c>
      <c r="N57" s="166"/>
      <c r="O57" s="168">
        <f t="shared" si="4"/>
        <v>6</v>
      </c>
      <c r="P57" s="168">
        <f t="shared" si="4"/>
        <v>-2.7</v>
      </c>
    </row>
    <row r="58" spans="2:16" x14ac:dyDescent="0.25">
      <c r="B58" s="166">
        <v>47</v>
      </c>
      <c r="C58" s="166"/>
      <c r="D58" s="167" t="s">
        <v>894</v>
      </c>
      <c r="E58" s="167">
        <v>2.7</v>
      </c>
      <c r="F58" s="167">
        <v>1.6</v>
      </c>
      <c r="G58" s="167">
        <f t="shared" si="7"/>
        <v>4.32</v>
      </c>
      <c r="H58" s="167">
        <f t="shared" si="8"/>
        <v>8.6000000000000014</v>
      </c>
      <c r="I58" s="167">
        <v>3.3</v>
      </c>
      <c r="J58" s="167">
        <v>0</v>
      </c>
      <c r="K58" s="167">
        <v>0.8</v>
      </c>
      <c r="L58" s="168">
        <f t="shared" si="2"/>
        <v>7.8000000000000016</v>
      </c>
      <c r="M58" s="167">
        <f t="shared" si="3"/>
        <v>0</v>
      </c>
      <c r="N58" s="166"/>
      <c r="O58" s="168">
        <f t="shared" si="4"/>
        <v>7.8000000000000016</v>
      </c>
      <c r="P58" s="168">
        <f t="shared" si="4"/>
        <v>-4.5000000000000018</v>
      </c>
    </row>
    <row r="59" spans="2:16" x14ac:dyDescent="0.25">
      <c r="B59" s="166">
        <v>48</v>
      </c>
      <c r="C59" s="166"/>
      <c r="D59" s="167" t="s">
        <v>895</v>
      </c>
      <c r="E59" s="167">
        <v>5.3</v>
      </c>
      <c r="F59" s="167">
        <v>3.9</v>
      </c>
      <c r="G59" s="167">
        <f t="shared" si="7"/>
        <v>20.669999999999998</v>
      </c>
      <c r="H59" s="167">
        <f t="shared" si="8"/>
        <v>18.399999999999999</v>
      </c>
      <c r="I59" s="167">
        <v>3.3</v>
      </c>
      <c r="J59" s="167">
        <v>0</v>
      </c>
      <c r="K59" s="167">
        <v>1.6</v>
      </c>
      <c r="L59" s="168">
        <f t="shared" si="2"/>
        <v>16.799999999999997</v>
      </c>
      <c r="M59" s="167">
        <f t="shared" si="3"/>
        <v>0</v>
      </c>
      <c r="N59" s="166"/>
      <c r="O59" s="168">
        <f t="shared" si="4"/>
        <v>16.799999999999997</v>
      </c>
      <c r="P59" s="168">
        <f t="shared" si="4"/>
        <v>-13.499999999999996</v>
      </c>
    </row>
    <row r="60" spans="2:16" x14ac:dyDescent="0.25">
      <c r="B60" s="166">
        <v>49</v>
      </c>
      <c r="C60" s="166"/>
      <c r="D60" s="167" t="s">
        <v>861</v>
      </c>
      <c r="E60" s="167">
        <v>1.4</v>
      </c>
      <c r="F60" s="167">
        <v>2.4</v>
      </c>
      <c r="G60" s="167">
        <f t="shared" si="7"/>
        <v>3.36</v>
      </c>
      <c r="H60" s="167">
        <f t="shared" si="8"/>
        <v>7.6</v>
      </c>
      <c r="I60" s="167">
        <v>3.3</v>
      </c>
      <c r="J60" s="167">
        <v>0</v>
      </c>
      <c r="K60" s="167">
        <v>0.7</v>
      </c>
      <c r="L60" s="168">
        <f t="shared" si="2"/>
        <v>6.8999999999999995</v>
      </c>
      <c r="M60" s="167">
        <f t="shared" si="3"/>
        <v>0</v>
      </c>
      <c r="N60" s="166"/>
      <c r="O60" s="168">
        <f t="shared" si="4"/>
        <v>6.8999999999999995</v>
      </c>
      <c r="P60" s="168">
        <f t="shared" si="4"/>
        <v>-3.5999999999999996</v>
      </c>
    </row>
    <row r="61" spans="2:16" x14ac:dyDescent="0.25">
      <c r="B61" s="166">
        <v>50</v>
      </c>
      <c r="C61" s="166"/>
      <c r="D61" s="167" t="s">
        <v>896</v>
      </c>
      <c r="E61" s="167">
        <v>1.4</v>
      </c>
      <c r="F61" s="167">
        <v>1.35</v>
      </c>
      <c r="G61" s="167">
        <f t="shared" si="7"/>
        <v>1.89</v>
      </c>
      <c r="H61" s="167">
        <f t="shared" si="8"/>
        <v>5.5</v>
      </c>
      <c r="I61" s="167">
        <v>3.3</v>
      </c>
      <c r="J61" s="167">
        <v>1.1000000000000001</v>
      </c>
      <c r="K61" s="167">
        <v>0.8</v>
      </c>
      <c r="L61" s="168">
        <f t="shared" si="2"/>
        <v>4.7</v>
      </c>
      <c r="M61" s="167">
        <f t="shared" si="3"/>
        <v>5.1700000000000008</v>
      </c>
      <c r="N61" s="166"/>
      <c r="O61" s="168">
        <f t="shared" si="4"/>
        <v>4.7</v>
      </c>
      <c r="P61" s="168">
        <f t="shared" si="4"/>
        <v>-1.4000000000000004</v>
      </c>
    </row>
    <row r="62" spans="2:16" x14ac:dyDescent="0.25">
      <c r="B62" s="166">
        <v>51</v>
      </c>
      <c r="C62" s="166"/>
      <c r="D62" s="167" t="s">
        <v>897</v>
      </c>
      <c r="E62" s="167">
        <v>11.65</v>
      </c>
      <c r="F62" s="167">
        <v>1.4</v>
      </c>
      <c r="G62" s="167">
        <f t="shared" si="7"/>
        <v>16.309999999999999</v>
      </c>
      <c r="H62" s="167">
        <f t="shared" si="8"/>
        <v>26.1</v>
      </c>
      <c r="I62" s="167">
        <v>3.3</v>
      </c>
      <c r="J62" s="167">
        <v>1.1000000000000001</v>
      </c>
      <c r="K62" s="167">
        <v>6.6</v>
      </c>
      <c r="L62" s="168">
        <f t="shared" si="2"/>
        <v>19.5</v>
      </c>
      <c r="M62" s="167">
        <f t="shared" si="3"/>
        <v>21.450000000000003</v>
      </c>
      <c r="N62" s="166"/>
      <c r="O62" s="168">
        <f t="shared" si="4"/>
        <v>19.5</v>
      </c>
      <c r="P62" s="168">
        <f t="shared" si="4"/>
        <v>-16.2</v>
      </c>
    </row>
    <row r="63" spans="2:16" x14ac:dyDescent="0.25">
      <c r="B63" s="166">
        <v>52</v>
      </c>
      <c r="C63" s="166"/>
      <c r="D63" s="167" t="s">
        <v>897</v>
      </c>
      <c r="E63" s="167" t="s">
        <v>879</v>
      </c>
      <c r="F63" s="167" t="s">
        <v>879</v>
      </c>
      <c r="G63" s="167">
        <v>19.899999999999999</v>
      </c>
      <c r="H63" s="167">
        <v>28.5</v>
      </c>
      <c r="I63" s="167">
        <v>3.3</v>
      </c>
      <c r="J63" s="167">
        <v>1.1000000000000001</v>
      </c>
      <c r="K63" s="167">
        <v>9.85</v>
      </c>
      <c r="L63" s="168">
        <f t="shared" si="2"/>
        <v>18.649999999999999</v>
      </c>
      <c r="M63" s="167">
        <f t="shared" si="3"/>
        <v>20.515000000000001</v>
      </c>
      <c r="N63" s="166"/>
      <c r="O63" s="168">
        <f t="shared" si="4"/>
        <v>18.649999999999999</v>
      </c>
      <c r="P63" s="168">
        <f t="shared" si="4"/>
        <v>-15.349999999999998</v>
      </c>
    </row>
    <row r="64" spans="2:16" x14ac:dyDescent="0.25">
      <c r="B64" s="166">
        <v>53</v>
      </c>
      <c r="C64" s="166"/>
      <c r="D64" s="167" t="s">
        <v>897</v>
      </c>
      <c r="E64" s="167">
        <v>13.55</v>
      </c>
      <c r="F64" s="167">
        <v>2.2000000000000002</v>
      </c>
      <c r="G64" s="167">
        <f t="shared" si="7"/>
        <v>29.810000000000002</v>
      </c>
      <c r="H64" s="167">
        <f t="shared" si="8"/>
        <v>31.5</v>
      </c>
      <c r="I64" s="167">
        <v>3.3</v>
      </c>
      <c r="J64" s="167">
        <v>1.1000000000000001</v>
      </c>
      <c r="K64" s="167">
        <v>8.15</v>
      </c>
      <c r="L64" s="168">
        <f t="shared" si="2"/>
        <v>23.35</v>
      </c>
      <c r="M64" s="167">
        <f t="shared" si="3"/>
        <v>25.685000000000002</v>
      </c>
      <c r="N64" s="166"/>
      <c r="O64" s="168">
        <f t="shared" si="4"/>
        <v>23.35</v>
      </c>
      <c r="P64" s="168">
        <f t="shared" si="4"/>
        <v>-20.05</v>
      </c>
    </row>
    <row r="65" spans="2:16" x14ac:dyDescent="0.25">
      <c r="B65" s="166">
        <v>54</v>
      </c>
      <c r="C65" s="166"/>
      <c r="D65" s="167" t="s">
        <v>897</v>
      </c>
      <c r="E65" s="167">
        <v>2.2000000000000002</v>
      </c>
      <c r="F65" s="167">
        <v>10.25</v>
      </c>
      <c r="G65" s="167">
        <f t="shared" si="7"/>
        <v>22.55</v>
      </c>
      <c r="H65" s="167">
        <f t="shared" si="8"/>
        <v>24.9</v>
      </c>
      <c r="I65" s="167">
        <v>3.3</v>
      </c>
      <c r="J65" s="167">
        <v>1.1000000000000001</v>
      </c>
      <c r="K65" s="167">
        <v>11.8</v>
      </c>
      <c r="L65" s="168">
        <f t="shared" si="2"/>
        <v>13.099999999999998</v>
      </c>
      <c r="M65" s="167">
        <f t="shared" si="3"/>
        <v>14.409999999999998</v>
      </c>
      <c r="N65" s="166"/>
      <c r="O65" s="168">
        <f t="shared" si="4"/>
        <v>13.099999999999998</v>
      </c>
      <c r="P65" s="168">
        <f t="shared" si="4"/>
        <v>-9.7999999999999972</v>
      </c>
    </row>
    <row r="66" spans="2:16" x14ac:dyDescent="0.25">
      <c r="B66" s="166">
        <v>55</v>
      </c>
      <c r="C66" s="166"/>
      <c r="D66" s="167" t="s">
        <v>897</v>
      </c>
      <c r="E66" s="167">
        <v>7.45</v>
      </c>
      <c r="F66" s="167">
        <v>1.6</v>
      </c>
      <c r="G66" s="167">
        <f t="shared" si="7"/>
        <v>11.920000000000002</v>
      </c>
      <c r="H66" s="167">
        <f t="shared" si="8"/>
        <v>18.100000000000001</v>
      </c>
      <c r="I66" s="167">
        <v>3.3</v>
      </c>
      <c r="J66" s="167">
        <v>1.1000000000000001</v>
      </c>
      <c r="K66" s="167">
        <v>6.4</v>
      </c>
      <c r="L66" s="168">
        <f t="shared" si="2"/>
        <v>11.700000000000001</v>
      </c>
      <c r="M66" s="167">
        <f t="shared" si="3"/>
        <v>12.870000000000003</v>
      </c>
      <c r="N66" s="166"/>
      <c r="O66" s="168">
        <f t="shared" si="4"/>
        <v>11.700000000000001</v>
      </c>
      <c r="P66" s="168">
        <f t="shared" si="4"/>
        <v>-8.4000000000000021</v>
      </c>
    </row>
    <row r="67" spans="2:16" x14ac:dyDescent="0.25">
      <c r="B67" s="166">
        <v>56</v>
      </c>
      <c r="C67" s="166"/>
      <c r="D67" s="167" t="s">
        <v>897</v>
      </c>
      <c r="E67" s="167" t="s">
        <v>879</v>
      </c>
      <c r="F67" s="167" t="s">
        <v>879</v>
      </c>
      <c r="G67" s="167">
        <v>34.229999999999997</v>
      </c>
      <c r="H67" s="167">
        <v>41.5</v>
      </c>
      <c r="I67" s="167">
        <v>3.3</v>
      </c>
      <c r="J67" s="167">
        <v>1.1000000000000001</v>
      </c>
      <c r="K67" s="167">
        <v>8.6</v>
      </c>
      <c r="L67" s="168">
        <f t="shared" si="2"/>
        <v>32.9</v>
      </c>
      <c r="M67" s="167">
        <f t="shared" si="3"/>
        <v>36.190000000000005</v>
      </c>
      <c r="N67" s="166"/>
      <c r="O67" s="168">
        <f t="shared" si="4"/>
        <v>32.9</v>
      </c>
      <c r="P67" s="168">
        <f t="shared" si="4"/>
        <v>-29.599999999999998</v>
      </c>
    </row>
    <row r="68" spans="2:16" x14ac:dyDescent="0.25">
      <c r="B68" s="166">
        <v>57</v>
      </c>
      <c r="C68" s="166"/>
      <c r="D68" s="167" t="s">
        <v>898</v>
      </c>
      <c r="E68" s="167">
        <v>12.45</v>
      </c>
      <c r="F68" s="167">
        <v>2.25</v>
      </c>
      <c r="G68" s="167">
        <f t="shared" ref="G68" si="9">E68*F68</f>
        <v>28.012499999999999</v>
      </c>
      <c r="H68" s="167">
        <f t="shared" ref="H68" si="10">(2*E68)+(2*F68)</f>
        <v>29.4</v>
      </c>
      <c r="I68" s="167">
        <v>3.3</v>
      </c>
      <c r="J68" s="167">
        <v>1.1000000000000001</v>
      </c>
      <c r="K68" s="167">
        <v>2.1</v>
      </c>
      <c r="L68" s="168">
        <f t="shared" si="2"/>
        <v>27.299999999999997</v>
      </c>
      <c r="M68" s="167">
        <f t="shared" si="3"/>
        <v>30.029999999999998</v>
      </c>
      <c r="N68" s="166"/>
      <c r="O68" s="168">
        <v>0</v>
      </c>
      <c r="P68" s="168">
        <v>0</v>
      </c>
    </row>
    <row r="69" spans="2:16" x14ac:dyDescent="0.25">
      <c r="B69" s="166">
        <v>58</v>
      </c>
      <c r="C69" s="166"/>
      <c r="D69" s="167" t="s">
        <v>899</v>
      </c>
      <c r="E69" s="167" t="s">
        <v>879</v>
      </c>
      <c r="F69" s="167" t="s">
        <v>879</v>
      </c>
      <c r="G69" s="167">
        <v>48.09</v>
      </c>
      <c r="H69" s="167">
        <f>5.96+6.04+17.27+0.45+0.52+0.85+0.2+0.25</f>
        <v>31.54</v>
      </c>
      <c r="I69" s="167">
        <v>3.3</v>
      </c>
      <c r="J69" s="167">
        <v>1.1000000000000001</v>
      </c>
      <c r="K69" s="173">
        <v>0</v>
      </c>
      <c r="L69" s="168">
        <f t="shared" si="2"/>
        <v>31.54</v>
      </c>
      <c r="M69" s="167">
        <f t="shared" si="3"/>
        <v>34.694000000000003</v>
      </c>
      <c r="N69" s="166"/>
      <c r="O69" s="168">
        <f t="shared" si="4"/>
        <v>31.54</v>
      </c>
      <c r="P69" s="168">
        <f t="shared" si="4"/>
        <v>-28.24</v>
      </c>
    </row>
    <row r="70" spans="2:16" x14ac:dyDescent="0.25">
      <c r="B70" s="28"/>
      <c r="C70" s="28"/>
      <c r="D70" s="174"/>
      <c r="E70" s="174"/>
      <c r="F70" s="174"/>
      <c r="G70" s="174">
        <f>ROUND(SUM(G12:G69),2)</f>
        <v>581.91</v>
      </c>
      <c r="H70" s="174">
        <f>ROUND(SUM(H12:H69),2)</f>
        <v>758.15</v>
      </c>
      <c r="I70" s="174"/>
      <c r="J70" s="174"/>
      <c r="K70" s="174"/>
      <c r="L70" s="175" t="s">
        <v>902</v>
      </c>
      <c r="M70" s="176">
        <f>ROUND(SUM(M12:M69),2)</f>
        <v>568.29999999999995</v>
      </c>
      <c r="N70" s="28"/>
      <c r="O70" s="155">
        <f>SUM(O12:O69)</f>
        <v>539.83999999999992</v>
      </c>
      <c r="P70" s="155">
        <f>SUM(P12:P69)</f>
        <v>-308.85000000000002</v>
      </c>
    </row>
    <row r="71" spans="2:16" x14ac:dyDescent="0.25">
      <c r="E71" s="162"/>
      <c r="F71" s="162"/>
      <c r="G71" s="162"/>
      <c r="H71" s="162"/>
      <c r="I71" s="162"/>
      <c r="J71" s="162"/>
      <c r="K71" s="162"/>
    </row>
    <row r="73" spans="2:16" x14ac:dyDescent="0.25">
      <c r="B73" s="28">
        <v>59</v>
      </c>
      <c r="C73" s="28"/>
      <c r="D73" s="174" t="s">
        <v>900</v>
      </c>
      <c r="E73" s="174" t="s">
        <v>879</v>
      </c>
      <c r="F73" s="174" t="s">
        <v>879</v>
      </c>
      <c r="G73" s="174">
        <v>60.45</v>
      </c>
      <c r="H73" s="174">
        <v>32.549999999999997</v>
      </c>
      <c r="I73" s="174">
        <v>3.3</v>
      </c>
      <c r="J73" s="174">
        <v>1.1000000000000001</v>
      </c>
      <c r="K73" s="174">
        <v>0.8</v>
      </c>
      <c r="L73" s="155">
        <f>H73-K73</f>
        <v>31.749999999999996</v>
      </c>
    </row>
    <row r="74" spans="2:16" x14ac:dyDescent="0.25">
      <c r="B74" s="28">
        <v>60</v>
      </c>
      <c r="C74" s="28"/>
      <c r="D74" s="154" t="s">
        <v>901</v>
      </c>
      <c r="E74" s="174" t="s">
        <v>879</v>
      </c>
      <c r="F74" s="174" t="s">
        <v>879</v>
      </c>
      <c r="G74" s="174">
        <v>49.32</v>
      </c>
      <c r="H74" s="174">
        <v>34.29</v>
      </c>
      <c r="I74" s="174">
        <v>3.3</v>
      </c>
      <c r="J74" s="174">
        <v>1.1000000000000001</v>
      </c>
      <c r="K74" s="174">
        <v>0.8</v>
      </c>
      <c r="L74" s="155">
        <f>H74-K74</f>
        <v>33.49</v>
      </c>
    </row>
    <row r="75" spans="2:16" x14ac:dyDescent="0.25">
      <c r="E75" s="162"/>
      <c r="F75" s="162"/>
      <c r="G75" s="162"/>
      <c r="H75" s="162"/>
      <c r="I75" s="162"/>
      <c r="J75" s="162"/>
      <c r="K75" s="162"/>
    </row>
    <row r="76" spans="2:16" x14ac:dyDescent="0.25">
      <c r="B76" t="s">
        <v>912</v>
      </c>
      <c r="D76" s="177"/>
    </row>
    <row r="77" spans="2:16" x14ac:dyDescent="0.25">
      <c r="B77" t="s">
        <v>913</v>
      </c>
      <c r="D77" s="177"/>
    </row>
    <row r="78" spans="2:16" x14ac:dyDescent="0.25">
      <c r="B78" t="s">
        <v>914</v>
      </c>
      <c r="D78" s="177"/>
    </row>
    <row r="79" spans="2:16" x14ac:dyDescent="0.25">
      <c r="D79" s="177"/>
      <c r="E79" t="s">
        <v>36</v>
      </c>
    </row>
    <row r="80" spans="2:16" x14ac:dyDescent="0.25">
      <c r="D80" s="177">
        <v>7.9</v>
      </c>
      <c r="E80">
        <v>1.3</v>
      </c>
      <c r="F80">
        <f>D80*E80</f>
        <v>10.270000000000001</v>
      </c>
    </row>
    <row r="81" spans="2:6" x14ac:dyDescent="0.25">
      <c r="D81" s="177">
        <v>6.1</v>
      </c>
      <c r="E81">
        <v>1.3</v>
      </c>
      <c r="F81">
        <f t="shared" ref="F81:F124" si="11">D81*E81</f>
        <v>7.93</v>
      </c>
    </row>
    <row r="82" spans="2:6" x14ac:dyDescent="0.25">
      <c r="D82" s="177">
        <v>8.75</v>
      </c>
      <c r="E82">
        <v>1.3</v>
      </c>
      <c r="F82">
        <f t="shared" si="11"/>
        <v>11.375</v>
      </c>
    </row>
    <row r="83" spans="2:6" x14ac:dyDescent="0.25">
      <c r="D83" s="177">
        <v>4.3</v>
      </c>
      <c r="E83">
        <v>1.3</v>
      </c>
      <c r="F83">
        <f t="shared" si="11"/>
        <v>5.59</v>
      </c>
    </row>
    <row r="84" spans="2:6" x14ac:dyDescent="0.25">
      <c r="B84" t="s">
        <v>915</v>
      </c>
      <c r="D84" s="177">
        <v>2.2000000000000002</v>
      </c>
      <c r="E84">
        <v>0</v>
      </c>
      <c r="F84">
        <f t="shared" si="11"/>
        <v>0</v>
      </c>
    </row>
    <row r="85" spans="2:6" x14ac:dyDescent="0.25">
      <c r="D85" s="177">
        <v>0.05</v>
      </c>
      <c r="E85">
        <v>1.3</v>
      </c>
      <c r="F85">
        <f t="shared" si="11"/>
        <v>6.5000000000000002E-2</v>
      </c>
    </row>
    <row r="86" spans="2:6" x14ac:dyDescent="0.25">
      <c r="D86" s="177">
        <v>2.2999999999999998</v>
      </c>
      <c r="E86">
        <v>1.3</v>
      </c>
      <c r="F86">
        <f t="shared" si="11"/>
        <v>2.9899999999999998</v>
      </c>
    </row>
    <row r="87" spans="2:6" x14ac:dyDescent="0.25">
      <c r="D87" s="177">
        <v>13.55</v>
      </c>
      <c r="E87">
        <v>1.3</v>
      </c>
      <c r="F87">
        <f t="shared" si="11"/>
        <v>17.615000000000002</v>
      </c>
    </row>
    <row r="88" spans="2:6" x14ac:dyDescent="0.25">
      <c r="D88" s="177">
        <v>2.2999999999999998</v>
      </c>
      <c r="E88">
        <v>1.3</v>
      </c>
      <c r="F88">
        <f t="shared" si="11"/>
        <v>2.9899999999999998</v>
      </c>
    </row>
    <row r="89" spans="2:6" x14ac:dyDescent="0.25">
      <c r="B89" t="s">
        <v>915</v>
      </c>
      <c r="D89" s="177">
        <v>2.2000000000000002</v>
      </c>
      <c r="E89">
        <v>0</v>
      </c>
      <c r="F89">
        <f t="shared" si="11"/>
        <v>0</v>
      </c>
    </row>
    <row r="90" spans="2:6" x14ac:dyDescent="0.25">
      <c r="D90" s="177">
        <v>14.65</v>
      </c>
      <c r="E90">
        <v>1.3</v>
      </c>
      <c r="F90">
        <f t="shared" si="11"/>
        <v>19.045000000000002</v>
      </c>
    </row>
    <row r="91" spans="2:6" x14ac:dyDescent="0.25">
      <c r="D91" s="177">
        <v>3.95</v>
      </c>
      <c r="E91">
        <v>1.3</v>
      </c>
      <c r="F91">
        <f t="shared" si="11"/>
        <v>5.1350000000000007</v>
      </c>
    </row>
    <row r="92" spans="2:6" x14ac:dyDescent="0.25">
      <c r="D92" s="177">
        <v>2.5</v>
      </c>
      <c r="E92">
        <v>1.3</v>
      </c>
      <c r="F92">
        <f t="shared" si="11"/>
        <v>3.25</v>
      </c>
    </row>
    <row r="93" spans="2:6" x14ac:dyDescent="0.25">
      <c r="D93" s="177">
        <v>0.75</v>
      </c>
      <c r="E93">
        <v>1.3</v>
      </c>
      <c r="F93">
        <f t="shared" si="11"/>
        <v>0.97500000000000009</v>
      </c>
    </row>
    <row r="94" spans="2:6" x14ac:dyDescent="0.25">
      <c r="B94" t="s">
        <v>915</v>
      </c>
      <c r="D94" s="177">
        <v>1.5</v>
      </c>
      <c r="E94">
        <v>0</v>
      </c>
      <c r="F94">
        <f t="shared" si="11"/>
        <v>0</v>
      </c>
    </row>
    <row r="95" spans="2:6" x14ac:dyDescent="0.25">
      <c r="D95" s="177">
        <v>4.5</v>
      </c>
      <c r="E95">
        <v>1.3</v>
      </c>
      <c r="F95">
        <f t="shared" si="11"/>
        <v>5.8500000000000005</v>
      </c>
    </row>
    <row r="96" spans="2:6" x14ac:dyDescent="0.25">
      <c r="B96" t="s">
        <v>915</v>
      </c>
      <c r="D96" s="177">
        <v>1.1000000000000001</v>
      </c>
      <c r="E96">
        <v>0</v>
      </c>
      <c r="F96">
        <f t="shared" si="11"/>
        <v>0</v>
      </c>
    </row>
    <row r="97" spans="2:6" x14ac:dyDescent="0.25">
      <c r="D97" s="177">
        <v>1.85</v>
      </c>
      <c r="E97">
        <v>1.3</v>
      </c>
      <c r="F97">
        <f t="shared" si="11"/>
        <v>2.4050000000000002</v>
      </c>
    </row>
    <row r="98" spans="2:6" x14ac:dyDescent="0.25">
      <c r="D98" s="177">
        <v>0.7</v>
      </c>
      <c r="E98">
        <v>1.3</v>
      </c>
      <c r="F98">
        <f t="shared" si="11"/>
        <v>0.90999999999999992</v>
      </c>
    </row>
    <row r="99" spans="2:6" x14ac:dyDescent="0.25">
      <c r="D99" s="177">
        <v>1.7</v>
      </c>
      <c r="E99">
        <v>1.3</v>
      </c>
      <c r="F99">
        <f t="shared" si="11"/>
        <v>2.21</v>
      </c>
    </row>
    <row r="100" spans="2:6" x14ac:dyDescent="0.25">
      <c r="D100" s="177">
        <v>7.7</v>
      </c>
      <c r="E100">
        <v>1.3</v>
      </c>
      <c r="F100">
        <f t="shared" si="11"/>
        <v>10.01</v>
      </c>
    </row>
    <row r="101" spans="2:6" x14ac:dyDescent="0.25">
      <c r="D101" s="177">
        <v>1.2</v>
      </c>
      <c r="E101">
        <v>1.3</v>
      </c>
      <c r="F101">
        <f t="shared" si="11"/>
        <v>1.56</v>
      </c>
    </row>
    <row r="102" spans="2:6" x14ac:dyDescent="0.25">
      <c r="D102" s="177">
        <v>0.15</v>
      </c>
      <c r="E102">
        <v>1.3</v>
      </c>
      <c r="F102">
        <f t="shared" si="11"/>
        <v>0.19500000000000001</v>
      </c>
    </row>
    <row r="103" spans="2:6" x14ac:dyDescent="0.25">
      <c r="D103" s="177">
        <v>1.1000000000000001</v>
      </c>
      <c r="E103">
        <v>1.3</v>
      </c>
      <c r="F103">
        <f t="shared" si="11"/>
        <v>1.4300000000000002</v>
      </c>
    </row>
    <row r="104" spans="2:6" x14ac:dyDescent="0.25">
      <c r="D104" s="177">
        <v>0.95</v>
      </c>
      <c r="E104">
        <v>1.3</v>
      </c>
      <c r="F104">
        <f t="shared" si="11"/>
        <v>1.2349999999999999</v>
      </c>
    </row>
    <row r="105" spans="2:6" x14ac:dyDescent="0.25">
      <c r="D105" s="177">
        <v>0.4</v>
      </c>
      <c r="E105">
        <v>1.3</v>
      </c>
      <c r="F105">
        <f t="shared" si="11"/>
        <v>0.52</v>
      </c>
    </row>
    <row r="106" spans="2:6" x14ac:dyDescent="0.25">
      <c r="D106" s="177">
        <v>0.85</v>
      </c>
      <c r="E106">
        <v>1.3</v>
      </c>
      <c r="F106">
        <f t="shared" si="11"/>
        <v>1.105</v>
      </c>
    </row>
    <row r="107" spans="2:6" x14ac:dyDescent="0.25">
      <c r="D107" s="177">
        <v>1.35</v>
      </c>
      <c r="E107">
        <v>1.3</v>
      </c>
      <c r="F107">
        <f t="shared" si="11"/>
        <v>1.7550000000000001</v>
      </c>
    </row>
    <row r="108" spans="2:6" x14ac:dyDescent="0.25">
      <c r="D108" s="177">
        <v>0.85</v>
      </c>
      <c r="E108">
        <v>1.3</v>
      </c>
      <c r="F108">
        <f t="shared" si="11"/>
        <v>1.105</v>
      </c>
    </row>
    <row r="109" spans="2:6" x14ac:dyDescent="0.25">
      <c r="D109" s="177">
        <v>0.4</v>
      </c>
      <c r="E109">
        <v>1.3</v>
      </c>
      <c r="F109">
        <f t="shared" si="11"/>
        <v>0.52</v>
      </c>
    </row>
    <row r="110" spans="2:6" x14ac:dyDescent="0.25">
      <c r="D110" s="177">
        <v>1.9</v>
      </c>
      <c r="E110">
        <v>1.3</v>
      </c>
      <c r="F110">
        <f t="shared" si="11"/>
        <v>2.4699999999999998</v>
      </c>
    </row>
    <row r="111" spans="2:6" x14ac:dyDescent="0.25">
      <c r="D111" s="177">
        <v>2.2999999999999998</v>
      </c>
      <c r="E111">
        <v>1.3</v>
      </c>
      <c r="F111">
        <f t="shared" si="11"/>
        <v>2.9899999999999998</v>
      </c>
    </row>
    <row r="112" spans="2:6" x14ac:dyDescent="0.25">
      <c r="B112" t="s">
        <v>915</v>
      </c>
      <c r="D112" s="177">
        <v>1.7</v>
      </c>
      <c r="E112">
        <v>0</v>
      </c>
      <c r="F112">
        <f t="shared" si="11"/>
        <v>0</v>
      </c>
    </row>
    <row r="113" spans="2:8" x14ac:dyDescent="0.25">
      <c r="D113" s="177">
        <v>2.2999999999999998</v>
      </c>
      <c r="E113">
        <v>1.3</v>
      </c>
      <c r="F113">
        <f t="shared" si="11"/>
        <v>2.9899999999999998</v>
      </c>
    </row>
    <row r="114" spans="2:8" x14ac:dyDescent="0.25">
      <c r="D114" s="177">
        <v>5.45</v>
      </c>
      <c r="E114">
        <v>1.3</v>
      </c>
      <c r="F114">
        <f t="shared" si="11"/>
        <v>7.0850000000000009</v>
      </c>
    </row>
    <row r="115" spans="2:8" x14ac:dyDescent="0.25">
      <c r="D115" s="177">
        <v>1.2</v>
      </c>
      <c r="E115">
        <v>1.3</v>
      </c>
      <c r="F115">
        <f t="shared" si="11"/>
        <v>1.56</v>
      </c>
    </row>
    <row r="116" spans="2:8" x14ac:dyDescent="0.25">
      <c r="D116" s="177">
        <v>0.15</v>
      </c>
      <c r="E116">
        <v>1.3</v>
      </c>
      <c r="F116">
        <f t="shared" si="11"/>
        <v>0.19500000000000001</v>
      </c>
    </row>
    <row r="117" spans="2:8" x14ac:dyDescent="0.25">
      <c r="D117" s="177">
        <v>1.3</v>
      </c>
      <c r="E117">
        <v>1.3</v>
      </c>
      <c r="F117">
        <f t="shared" si="11"/>
        <v>1.6900000000000002</v>
      </c>
    </row>
    <row r="118" spans="2:8" x14ac:dyDescent="0.25">
      <c r="D118" s="177">
        <v>4.1500000000000004</v>
      </c>
      <c r="E118">
        <v>1.3</v>
      </c>
      <c r="F118">
        <f t="shared" si="11"/>
        <v>5.3950000000000005</v>
      </c>
    </row>
    <row r="119" spans="2:8" x14ac:dyDescent="0.25">
      <c r="D119" s="177">
        <v>0.8</v>
      </c>
      <c r="E119">
        <v>1.3</v>
      </c>
      <c r="F119">
        <f t="shared" si="11"/>
        <v>1.04</v>
      </c>
    </row>
    <row r="120" spans="2:8" x14ac:dyDescent="0.25">
      <c r="D120" s="177">
        <v>11.95</v>
      </c>
      <c r="E120">
        <v>1.3</v>
      </c>
      <c r="F120">
        <f t="shared" si="11"/>
        <v>15.535</v>
      </c>
    </row>
    <row r="121" spans="2:8" x14ac:dyDescent="0.25">
      <c r="B121" s="523" t="s">
        <v>916</v>
      </c>
      <c r="C121" s="32"/>
      <c r="D121" s="177">
        <v>5.9</v>
      </c>
      <c r="E121">
        <v>1.3</v>
      </c>
      <c r="F121">
        <f t="shared" si="11"/>
        <v>7.6700000000000008</v>
      </c>
    </row>
    <row r="122" spans="2:8" x14ac:dyDescent="0.25">
      <c r="B122" s="523"/>
      <c r="C122" s="32"/>
      <c r="D122" s="177">
        <v>0.15</v>
      </c>
      <c r="E122">
        <v>1.3</v>
      </c>
      <c r="F122">
        <f t="shared" si="11"/>
        <v>0.19500000000000001</v>
      </c>
    </row>
    <row r="123" spans="2:8" x14ac:dyDescent="0.25">
      <c r="B123" s="523"/>
      <c r="C123" s="32"/>
      <c r="D123" s="177">
        <v>5.95</v>
      </c>
      <c r="E123">
        <v>1.3</v>
      </c>
      <c r="F123">
        <f t="shared" si="11"/>
        <v>7.7350000000000003</v>
      </c>
    </row>
    <row r="124" spans="2:8" x14ac:dyDescent="0.25">
      <c r="B124" s="523"/>
      <c r="C124" s="32"/>
      <c r="D124" s="177">
        <v>0.15</v>
      </c>
      <c r="E124">
        <v>1.3</v>
      </c>
      <c r="F124">
        <f t="shared" si="11"/>
        <v>0.19500000000000001</v>
      </c>
    </row>
    <row r="125" spans="2:8" x14ac:dyDescent="0.25">
      <c r="B125" s="32"/>
      <c r="C125" s="32"/>
      <c r="D125" s="177"/>
    </row>
    <row r="126" spans="2:8" x14ac:dyDescent="0.25">
      <c r="B126" s="32" t="s">
        <v>917</v>
      </c>
      <c r="C126" s="32"/>
      <c r="D126" s="177"/>
      <c r="F126">
        <f>H126*2*3</f>
        <v>9.4247779607693793</v>
      </c>
      <c r="H126">
        <f>0.5*PI()</f>
        <v>1.5707963267948966</v>
      </c>
    </row>
    <row r="127" spans="2:8" x14ac:dyDescent="0.25">
      <c r="B127" s="32"/>
      <c r="C127" s="32"/>
      <c r="D127" s="177"/>
    </row>
    <row r="128" spans="2:8" x14ac:dyDescent="0.25">
      <c r="B128" s="32"/>
      <c r="C128" s="32"/>
      <c r="D128" s="177"/>
    </row>
    <row r="129" spans="2:7" x14ac:dyDescent="0.25">
      <c r="B129" s="32"/>
      <c r="C129" s="32"/>
      <c r="D129" s="177"/>
    </row>
    <row r="130" spans="2:7" x14ac:dyDescent="0.25">
      <c r="B130" s="32"/>
      <c r="C130" s="32"/>
      <c r="D130" s="177"/>
    </row>
    <row r="131" spans="2:7" x14ac:dyDescent="0.25">
      <c r="D131" s="177"/>
      <c r="E131" t="s">
        <v>902</v>
      </c>
      <c r="F131" s="178">
        <f>ROUND(SUM(F80:F126),2)</f>
        <v>184.21</v>
      </c>
    </row>
    <row r="132" spans="2:7" x14ac:dyDescent="0.25">
      <c r="D132" s="177"/>
    </row>
    <row r="133" spans="2:7" x14ac:dyDescent="0.25">
      <c r="D133" s="177"/>
    </row>
    <row r="134" spans="2:7" x14ac:dyDescent="0.25">
      <c r="D134" s="177"/>
    </row>
    <row r="137" spans="2:7" x14ac:dyDescent="0.25">
      <c r="B137" t="s">
        <v>918</v>
      </c>
      <c r="D137" s="162" t="s">
        <v>919</v>
      </c>
      <c r="E137">
        <v>19</v>
      </c>
      <c r="F137">
        <v>5</v>
      </c>
      <c r="G137">
        <f>E137*F137</f>
        <v>95</v>
      </c>
    </row>
    <row r="139" spans="2:7" x14ac:dyDescent="0.25">
      <c r="D139" s="162" t="s">
        <v>920</v>
      </c>
      <c r="E139">
        <v>19</v>
      </c>
      <c r="F139">
        <v>3</v>
      </c>
      <c r="G139">
        <f>E139*F139</f>
        <v>57</v>
      </c>
    </row>
    <row r="144" spans="2:7" x14ac:dyDescent="0.25">
      <c r="B144" t="s">
        <v>921</v>
      </c>
    </row>
    <row r="146" spans="1:6" x14ac:dyDescent="0.25">
      <c r="B146" t="s">
        <v>922</v>
      </c>
      <c r="D146" s="162">
        <v>96</v>
      </c>
      <c r="E146">
        <v>3</v>
      </c>
      <c r="F146">
        <f>D146*E146</f>
        <v>288</v>
      </c>
    </row>
    <row r="147" spans="1:6" x14ac:dyDescent="0.25">
      <c r="D147" s="162">
        <v>60</v>
      </c>
      <c r="E147">
        <v>2</v>
      </c>
      <c r="F147">
        <f>D147*E147</f>
        <v>120</v>
      </c>
    </row>
    <row r="148" spans="1:6" x14ac:dyDescent="0.25">
      <c r="F148">
        <f>SUM(F146:F147)</f>
        <v>408</v>
      </c>
    </row>
    <row r="154" spans="1:6" x14ac:dyDescent="0.25">
      <c r="A154" s="158" t="s">
        <v>136</v>
      </c>
      <c r="B154" s="158" t="s">
        <v>923</v>
      </c>
      <c r="C154" s="158" t="s">
        <v>924</v>
      </c>
      <c r="D154" s="159">
        <f>SUM(D155:D165)</f>
        <v>662.18000000000006</v>
      </c>
    </row>
    <row r="155" spans="1:6" x14ac:dyDescent="0.25">
      <c r="A155" s="28"/>
      <c r="B155" s="28"/>
      <c r="C155" s="28"/>
      <c r="D155" s="174">
        <v>270.32</v>
      </c>
    </row>
    <row r="156" spans="1:6" x14ac:dyDescent="0.25">
      <c r="A156" s="28"/>
      <c r="B156" s="28"/>
      <c r="C156" s="28"/>
      <c r="D156" s="174">
        <v>25.62</v>
      </c>
    </row>
    <row r="157" spans="1:6" x14ac:dyDescent="0.25">
      <c r="A157" s="28"/>
      <c r="B157" s="28"/>
      <c r="C157" s="28"/>
      <c r="D157" s="174">
        <v>66.900000000000006</v>
      </c>
    </row>
    <row r="158" spans="1:6" x14ac:dyDescent="0.25">
      <c r="A158" s="28"/>
      <c r="B158" s="28"/>
      <c r="C158" s="28"/>
      <c r="D158" s="174">
        <v>4.9000000000000004</v>
      </c>
    </row>
    <row r="159" spans="1:6" x14ac:dyDescent="0.25">
      <c r="A159" s="28"/>
      <c r="B159" s="28"/>
      <c r="C159" s="28"/>
      <c r="D159" s="174">
        <v>8.57</v>
      </c>
    </row>
    <row r="160" spans="1:6" x14ac:dyDescent="0.25">
      <c r="A160" s="28"/>
      <c r="B160" s="28"/>
      <c r="C160" s="28"/>
      <c r="D160" s="174">
        <v>50.73</v>
      </c>
    </row>
    <row r="161" spans="1:4" x14ac:dyDescent="0.25">
      <c r="A161" s="28"/>
      <c r="B161" s="28"/>
      <c r="C161" s="28"/>
      <c r="D161" s="174">
        <v>79.180000000000007</v>
      </c>
    </row>
    <row r="162" spans="1:4" x14ac:dyDescent="0.25">
      <c r="A162" s="28"/>
      <c r="B162" s="28"/>
      <c r="C162" s="28"/>
      <c r="D162" s="174">
        <v>89.77</v>
      </c>
    </row>
    <row r="163" spans="1:4" x14ac:dyDescent="0.25">
      <c r="A163" s="28"/>
      <c r="B163" s="28"/>
      <c r="C163" s="28"/>
      <c r="D163" s="174">
        <v>8.58</v>
      </c>
    </row>
    <row r="164" spans="1:4" x14ac:dyDescent="0.25">
      <c r="A164" s="28"/>
      <c r="B164" s="28"/>
      <c r="C164" s="28"/>
      <c r="D164" s="174">
        <v>23.75</v>
      </c>
    </row>
    <row r="165" spans="1:4" x14ac:dyDescent="0.25">
      <c r="A165" s="28"/>
      <c r="B165" s="28"/>
      <c r="C165" s="28"/>
      <c r="D165" s="174">
        <v>33.86</v>
      </c>
    </row>
    <row r="167" spans="1:4" x14ac:dyDescent="0.25">
      <c r="A167" s="28"/>
      <c r="B167" s="28" t="s">
        <v>925</v>
      </c>
      <c r="C167" s="28" t="s">
        <v>926</v>
      </c>
      <c r="D167" s="174"/>
    </row>
    <row r="168" spans="1:4" x14ac:dyDescent="0.25">
      <c r="A168" s="158" t="s">
        <v>42</v>
      </c>
      <c r="B168" s="158" t="s">
        <v>927</v>
      </c>
      <c r="C168" s="158" t="s">
        <v>928</v>
      </c>
      <c r="D168" s="159">
        <f>SUM(D169:D182)</f>
        <v>135.5</v>
      </c>
    </row>
    <row r="169" spans="1:4" x14ac:dyDescent="0.25">
      <c r="A169" s="28"/>
      <c r="B169" s="28"/>
      <c r="C169" s="28"/>
      <c r="D169" s="179">
        <v>11.65</v>
      </c>
    </row>
    <row r="170" spans="1:4" x14ac:dyDescent="0.25">
      <c r="A170" s="28"/>
      <c r="B170" s="28"/>
      <c r="C170" s="28"/>
      <c r="D170" s="179">
        <v>2.4500000000000002</v>
      </c>
    </row>
    <row r="171" spans="1:4" x14ac:dyDescent="0.25">
      <c r="A171" s="28"/>
      <c r="B171" s="28"/>
      <c r="C171" s="28"/>
      <c r="D171" s="179">
        <f>2.15*4</f>
        <v>8.6</v>
      </c>
    </row>
    <row r="172" spans="1:4" x14ac:dyDescent="0.25">
      <c r="A172" s="28"/>
      <c r="B172" s="28"/>
      <c r="C172" s="28"/>
      <c r="D172" s="179">
        <f>1.55*2</f>
        <v>3.1</v>
      </c>
    </row>
    <row r="173" spans="1:4" x14ac:dyDescent="0.25">
      <c r="A173" s="28"/>
      <c r="B173" s="28"/>
      <c r="C173" s="28"/>
      <c r="D173" s="179">
        <v>24.75</v>
      </c>
    </row>
    <row r="174" spans="1:4" x14ac:dyDescent="0.25">
      <c r="A174" s="28"/>
      <c r="B174" s="28"/>
      <c r="C174" s="28"/>
      <c r="D174" s="179">
        <v>3.55</v>
      </c>
    </row>
    <row r="175" spans="1:4" x14ac:dyDescent="0.25">
      <c r="A175" s="28"/>
      <c r="B175" s="28"/>
      <c r="C175" s="28"/>
      <c r="D175" s="179">
        <v>7.65</v>
      </c>
    </row>
    <row r="176" spans="1:4" x14ac:dyDescent="0.25">
      <c r="A176" s="28"/>
      <c r="B176" s="28"/>
      <c r="C176" s="28"/>
      <c r="D176" s="179">
        <v>2</v>
      </c>
    </row>
    <row r="177" spans="1:7" x14ac:dyDescent="0.25">
      <c r="A177" s="28"/>
      <c r="B177" s="28"/>
      <c r="C177" s="28"/>
      <c r="D177" s="179">
        <v>27.85</v>
      </c>
    </row>
    <row r="178" spans="1:7" x14ac:dyDescent="0.25">
      <c r="A178" s="28"/>
      <c r="B178" s="28"/>
      <c r="C178" s="28"/>
      <c r="D178" s="179">
        <v>8.6</v>
      </c>
    </row>
    <row r="179" spans="1:7" x14ac:dyDescent="0.25">
      <c r="A179" s="28"/>
      <c r="B179" s="28"/>
      <c r="C179" s="28"/>
      <c r="D179" s="179">
        <v>13.25</v>
      </c>
    </row>
    <row r="180" spans="1:7" x14ac:dyDescent="0.25">
      <c r="A180" s="28"/>
      <c r="B180" s="28"/>
      <c r="C180" s="28"/>
      <c r="D180" s="179">
        <v>14.2</v>
      </c>
    </row>
    <row r="181" spans="1:7" x14ac:dyDescent="0.25">
      <c r="A181" s="28"/>
      <c r="B181" s="28"/>
      <c r="C181" s="28"/>
      <c r="D181" s="179">
        <f>2.35*2</f>
        <v>4.7</v>
      </c>
    </row>
    <row r="182" spans="1:7" x14ac:dyDescent="0.25">
      <c r="A182" s="28"/>
      <c r="B182" s="28"/>
      <c r="C182" s="28"/>
      <c r="D182" s="179">
        <v>3.15</v>
      </c>
    </row>
    <row r="185" spans="1:7" x14ac:dyDescent="0.25">
      <c r="A185" t="s">
        <v>929</v>
      </c>
      <c r="F185" s="180">
        <f>SUM(F186:F188)</f>
        <v>27.510000000000005</v>
      </c>
    </row>
    <row r="186" spans="1:7" x14ac:dyDescent="0.25">
      <c r="C186">
        <v>0.8</v>
      </c>
      <c r="D186" s="162">
        <v>2.1</v>
      </c>
      <c r="E186">
        <v>14</v>
      </c>
      <c r="F186" s="180">
        <f>C186*D186*E186</f>
        <v>23.520000000000003</v>
      </c>
    </row>
    <row r="187" spans="1:7" x14ac:dyDescent="0.25">
      <c r="C187">
        <v>0.9</v>
      </c>
      <c r="D187" s="162">
        <v>2.1</v>
      </c>
      <c r="E187">
        <v>1</v>
      </c>
      <c r="F187" s="180">
        <f t="shared" ref="F187:F188" si="12">C187*D187*E187</f>
        <v>1.8900000000000001</v>
      </c>
    </row>
    <row r="188" spans="1:7" x14ac:dyDescent="0.25">
      <c r="C188">
        <v>1</v>
      </c>
      <c r="D188" s="162">
        <v>2.1</v>
      </c>
      <c r="E188">
        <v>1</v>
      </c>
      <c r="F188" s="180">
        <f t="shared" si="12"/>
        <v>2.1</v>
      </c>
    </row>
    <row r="191" spans="1:7" x14ac:dyDescent="0.25">
      <c r="A191" t="s">
        <v>930</v>
      </c>
      <c r="C191" t="s">
        <v>931</v>
      </c>
      <c r="D191" s="162" t="s">
        <v>932</v>
      </c>
      <c r="E191" t="s">
        <v>933</v>
      </c>
      <c r="F191" t="s">
        <v>934</v>
      </c>
      <c r="G191" t="s">
        <v>935</v>
      </c>
    </row>
    <row r="192" spans="1:7" x14ac:dyDescent="0.25">
      <c r="B192" t="s">
        <v>936</v>
      </c>
      <c r="C192">
        <v>4</v>
      </c>
      <c r="D192" s="162">
        <v>0.2</v>
      </c>
      <c r="E192">
        <v>0.2</v>
      </c>
      <c r="F192">
        <v>3.5</v>
      </c>
      <c r="G192" s="180">
        <f>C192*D192*E192*F192</f>
        <v>0.56000000000000005</v>
      </c>
    </row>
    <row r="193" spans="2:7" x14ac:dyDescent="0.25">
      <c r="B193" t="s">
        <v>937</v>
      </c>
      <c r="C193">
        <v>1</v>
      </c>
      <c r="D193" s="162">
        <v>0.14000000000000001</v>
      </c>
      <c r="E193">
        <v>0.4</v>
      </c>
      <c r="F193">
        <v>8</v>
      </c>
      <c r="G193" s="180">
        <f>C193*D193*E193*F193</f>
        <v>0.44800000000000006</v>
      </c>
    </row>
    <row r="194" spans="2:7" x14ac:dyDescent="0.25">
      <c r="B194" t="s">
        <v>938</v>
      </c>
      <c r="C194">
        <v>4</v>
      </c>
      <c r="D194" s="162">
        <v>1</v>
      </c>
      <c r="E194">
        <v>1</v>
      </c>
      <c r="F194">
        <v>0.5</v>
      </c>
      <c r="G194" s="180">
        <f>C194*D194*E194*F194</f>
        <v>2</v>
      </c>
    </row>
    <row r="195" spans="2:7" x14ac:dyDescent="0.25">
      <c r="G195" s="180">
        <f>SUM(G192:G194)</f>
        <v>3.008</v>
      </c>
    </row>
    <row r="196" spans="2:7" x14ac:dyDescent="0.25">
      <c r="B196" t="s">
        <v>939</v>
      </c>
    </row>
    <row r="197" spans="2:7" x14ac:dyDescent="0.25">
      <c r="D197" s="162" t="s">
        <v>940</v>
      </c>
      <c r="E197">
        <v>100</v>
      </c>
      <c r="F197" s="180">
        <f>E197*G195</f>
        <v>300.8</v>
      </c>
    </row>
    <row r="199" spans="2:7" x14ac:dyDescent="0.25">
      <c r="B199" t="s">
        <v>941</v>
      </c>
      <c r="C199">
        <v>8</v>
      </c>
      <c r="D199" s="162">
        <v>0.3</v>
      </c>
      <c r="E199">
        <v>3.5</v>
      </c>
      <c r="F199" s="180">
        <f>C199*D199*E199</f>
        <v>8.4</v>
      </c>
    </row>
    <row r="200" spans="2:7" x14ac:dyDescent="0.25">
      <c r="C200">
        <v>2</v>
      </c>
      <c r="D200" s="162">
        <v>0.4</v>
      </c>
      <c r="E200">
        <v>8</v>
      </c>
      <c r="F200" s="180">
        <f>C200*D200*E200</f>
        <v>6.4</v>
      </c>
    </row>
    <row r="201" spans="2:7" x14ac:dyDescent="0.25">
      <c r="F201" s="180">
        <f>SUM(F199:F200)</f>
        <v>14.8</v>
      </c>
    </row>
  </sheetData>
  <mergeCells count="1">
    <mergeCell ref="B121:B124"/>
  </mergeCells>
  <pageMargins left="0.511811024" right="0.511811024" top="0.78740157499999996" bottom="0.78740157499999996" header="0.31496062000000002" footer="0.31496062000000002"/>
  <pageSetup paperSize="9" scale="5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73"/>
  <sheetViews>
    <sheetView tabSelected="1" view="pageBreakPreview" zoomScaleNormal="98" zoomScaleSheetLayoutView="100" workbookViewId="0">
      <selection activeCell="L40" sqref="L40"/>
    </sheetView>
  </sheetViews>
  <sheetFormatPr defaultRowHeight="15" x14ac:dyDescent="0.25"/>
  <cols>
    <col min="1" max="1" width="10.5703125" bestFit="1" customWidth="1"/>
    <col min="2" max="2" width="35.140625" style="162" bestFit="1" customWidth="1"/>
    <col min="3" max="4" width="11.5703125" bestFit="1" customWidth="1"/>
    <col min="5" max="5" width="7.7109375" bestFit="1" customWidth="1"/>
    <col min="6" max="6" width="9.7109375" bestFit="1" customWidth="1"/>
    <col min="7" max="7" width="12.5703125" customWidth="1"/>
    <col min="8" max="8" width="12.5703125" bestFit="1" customWidth="1"/>
    <col min="10" max="10" width="19.28515625" customWidth="1"/>
    <col min="11" max="11" width="20.28515625" style="162" bestFit="1" customWidth="1"/>
    <col min="12" max="12" width="8.28515625" bestFit="1" customWidth="1"/>
    <col min="13" max="13" width="10.7109375" customWidth="1"/>
  </cols>
  <sheetData>
    <row r="1" spans="1:13" ht="60" x14ac:dyDescent="0.25">
      <c r="A1" s="152" t="s">
        <v>843</v>
      </c>
      <c r="B1" s="153" t="s">
        <v>844</v>
      </c>
      <c r="C1" s="153" t="s">
        <v>845</v>
      </c>
      <c r="D1" s="153" t="s">
        <v>846</v>
      </c>
      <c r="E1" s="153" t="s">
        <v>847</v>
      </c>
      <c r="F1" s="153" t="s">
        <v>848</v>
      </c>
      <c r="G1" s="153" t="s">
        <v>849</v>
      </c>
      <c r="H1" s="153" t="s">
        <v>850</v>
      </c>
      <c r="I1" s="153" t="s">
        <v>851</v>
      </c>
      <c r="J1" s="153" t="s">
        <v>852</v>
      </c>
      <c r="K1" s="153" t="s">
        <v>853</v>
      </c>
      <c r="L1" s="153" t="s">
        <v>854</v>
      </c>
      <c r="M1" s="153" t="s">
        <v>855</v>
      </c>
    </row>
    <row r="2" spans="1:13" x14ac:dyDescent="0.25">
      <c r="A2" s="28">
        <v>1</v>
      </c>
      <c r="B2" s="154" t="s">
        <v>856</v>
      </c>
      <c r="C2" s="154">
        <v>2</v>
      </c>
      <c r="D2" s="154">
        <v>2.8</v>
      </c>
      <c r="E2" s="154">
        <f>C2*D2</f>
        <v>5.6</v>
      </c>
      <c r="F2" s="154">
        <f t="shared" ref="F2:F31" si="0">(2*C2)+(2*D2)</f>
        <v>9.6</v>
      </c>
      <c r="G2" s="154">
        <v>3.3</v>
      </c>
      <c r="H2" s="154">
        <v>1.1000000000000001</v>
      </c>
      <c r="I2" s="154">
        <v>0.8</v>
      </c>
      <c r="J2" s="155">
        <f>F2-I2</f>
        <v>8.7999999999999989</v>
      </c>
      <c r="K2" s="154">
        <f>H2*J2</f>
        <v>9.68</v>
      </c>
      <c r="L2" s="155">
        <f>F2-I2</f>
        <v>8.7999999999999989</v>
      </c>
      <c r="M2" s="155"/>
    </row>
    <row r="3" spans="1:13" x14ac:dyDescent="0.25">
      <c r="A3" s="28">
        <v>2</v>
      </c>
      <c r="B3" s="154" t="s">
        <v>857</v>
      </c>
      <c r="C3" s="154">
        <v>2.1</v>
      </c>
      <c r="D3" s="154">
        <v>2.8</v>
      </c>
      <c r="E3" s="154">
        <f t="shared" ref="E3:E31" si="1">C3*D3</f>
        <v>5.88</v>
      </c>
      <c r="F3" s="154">
        <f t="shared" si="0"/>
        <v>9.8000000000000007</v>
      </c>
      <c r="G3" s="154">
        <v>3.3</v>
      </c>
      <c r="H3" s="154">
        <v>1.1000000000000001</v>
      </c>
      <c r="I3" s="154">
        <v>0.8</v>
      </c>
      <c r="J3" s="155">
        <f t="shared" ref="J3:J59" si="2">F3-I3</f>
        <v>9</v>
      </c>
      <c r="K3" s="154">
        <f t="shared" ref="K3:K59" si="3">H3*J3</f>
        <v>9.9</v>
      </c>
      <c r="L3" s="155">
        <f>F3-I3</f>
        <v>9</v>
      </c>
      <c r="M3" s="155"/>
    </row>
    <row r="4" spans="1:13" x14ac:dyDescent="0.25">
      <c r="A4" s="28">
        <v>3</v>
      </c>
      <c r="B4" s="154" t="s">
        <v>858</v>
      </c>
      <c r="C4" s="154">
        <v>2</v>
      </c>
      <c r="D4" s="154">
        <v>2.8</v>
      </c>
      <c r="E4" s="154">
        <f t="shared" si="1"/>
        <v>5.6</v>
      </c>
      <c r="F4" s="154">
        <f t="shared" si="0"/>
        <v>9.6</v>
      </c>
      <c r="G4" s="154">
        <v>3.3</v>
      </c>
      <c r="H4" s="154">
        <v>1.1000000000000001</v>
      </c>
      <c r="I4" s="154">
        <v>1.5</v>
      </c>
      <c r="J4" s="155">
        <f t="shared" si="2"/>
        <v>8.1</v>
      </c>
      <c r="K4" s="154">
        <f t="shared" si="3"/>
        <v>8.91</v>
      </c>
      <c r="L4" s="155">
        <f>F4-I4</f>
        <v>8.1</v>
      </c>
      <c r="M4" s="155"/>
    </row>
    <row r="5" spans="1:13" x14ac:dyDescent="0.25">
      <c r="A5" s="28">
        <v>4</v>
      </c>
      <c r="B5" s="154" t="s">
        <v>859</v>
      </c>
      <c r="C5" s="154">
        <v>1.4</v>
      </c>
      <c r="D5" s="154">
        <v>2.8</v>
      </c>
      <c r="E5" s="154">
        <f t="shared" si="1"/>
        <v>3.9199999999999995</v>
      </c>
      <c r="F5" s="154">
        <f t="shared" si="0"/>
        <v>8.3999999999999986</v>
      </c>
      <c r="G5" s="154">
        <v>3.3</v>
      </c>
      <c r="H5" s="154">
        <v>0</v>
      </c>
      <c r="I5" s="154">
        <v>0.7</v>
      </c>
      <c r="J5" s="155">
        <f t="shared" si="2"/>
        <v>7.6999999999999984</v>
      </c>
      <c r="K5" s="154">
        <f t="shared" si="3"/>
        <v>0</v>
      </c>
      <c r="L5" s="155"/>
      <c r="M5" s="155"/>
    </row>
    <row r="6" spans="1:13" x14ac:dyDescent="0.25">
      <c r="A6" s="28">
        <v>5</v>
      </c>
      <c r="B6" s="154" t="s">
        <v>860</v>
      </c>
      <c r="C6" s="154">
        <v>2</v>
      </c>
      <c r="D6" s="154">
        <v>2.8</v>
      </c>
      <c r="E6" s="154">
        <f t="shared" si="1"/>
        <v>5.6</v>
      </c>
      <c r="F6" s="154">
        <f t="shared" si="0"/>
        <v>9.6</v>
      </c>
      <c r="G6" s="154">
        <v>3.3</v>
      </c>
      <c r="H6" s="154">
        <v>1.1000000000000001</v>
      </c>
      <c r="I6" s="154">
        <v>1.5</v>
      </c>
      <c r="J6" s="155">
        <f t="shared" si="2"/>
        <v>8.1</v>
      </c>
      <c r="K6" s="154">
        <f t="shared" si="3"/>
        <v>8.91</v>
      </c>
      <c r="L6" s="155">
        <f>F6-I6</f>
        <v>8.1</v>
      </c>
      <c r="M6" s="155"/>
    </row>
    <row r="7" spans="1:13" x14ac:dyDescent="0.25">
      <c r="A7" s="89">
        <v>6</v>
      </c>
      <c r="B7" s="241" t="s">
        <v>861</v>
      </c>
      <c r="C7" s="241">
        <v>1.4</v>
      </c>
      <c r="D7" s="241">
        <v>2.8</v>
      </c>
      <c r="E7" s="241">
        <f t="shared" si="1"/>
        <v>3.9199999999999995</v>
      </c>
      <c r="F7" s="154">
        <f t="shared" si="0"/>
        <v>8.3999999999999986</v>
      </c>
      <c r="G7" s="154">
        <v>3.3</v>
      </c>
      <c r="H7" s="154">
        <v>0</v>
      </c>
      <c r="I7" s="154">
        <v>0.7</v>
      </c>
      <c r="J7" s="155">
        <f t="shared" si="2"/>
        <v>7.6999999999999984</v>
      </c>
      <c r="K7" s="154">
        <f t="shared" si="3"/>
        <v>0</v>
      </c>
      <c r="L7" s="155"/>
      <c r="M7" s="155"/>
    </row>
    <row r="8" spans="1:13" x14ac:dyDescent="0.25">
      <c r="A8" s="28">
        <v>7</v>
      </c>
      <c r="B8" s="154" t="s">
        <v>862</v>
      </c>
      <c r="C8" s="154">
        <v>3.2</v>
      </c>
      <c r="D8" s="154">
        <v>3.1</v>
      </c>
      <c r="E8" s="154">
        <f t="shared" si="1"/>
        <v>9.9200000000000017</v>
      </c>
      <c r="F8" s="154">
        <f t="shared" si="0"/>
        <v>12.600000000000001</v>
      </c>
      <c r="G8" s="154">
        <v>3.3</v>
      </c>
      <c r="H8" s="154">
        <v>1.1000000000000001</v>
      </c>
      <c r="I8" s="154">
        <v>1.2</v>
      </c>
      <c r="J8" s="155">
        <f t="shared" si="2"/>
        <v>11.400000000000002</v>
      </c>
      <c r="K8" s="154">
        <f t="shared" si="3"/>
        <v>12.540000000000003</v>
      </c>
      <c r="L8" s="155">
        <f>F8-I8</f>
        <v>11.400000000000002</v>
      </c>
      <c r="M8" s="155"/>
    </row>
    <row r="9" spans="1:13" x14ac:dyDescent="0.25">
      <c r="A9" s="28">
        <v>8</v>
      </c>
      <c r="B9" s="154" t="s">
        <v>863</v>
      </c>
      <c r="C9" s="154">
        <v>1.5</v>
      </c>
      <c r="D9" s="154">
        <v>3.1</v>
      </c>
      <c r="E9" s="154">
        <f t="shared" si="1"/>
        <v>4.6500000000000004</v>
      </c>
      <c r="F9" s="154">
        <f t="shared" si="0"/>
        <v>9.1999999999999993</v>
      </c>
      <c r="G9" s="154">
        <v>3.3</v>
      </c>
      <c r="H9" s="154">
        <v>1.1000000000000001</v>
      </c>
      <c r="I9" s="154">
        <v>0.8</v>
      </c>
      <c r="J9" s="155">
        <f t="shared" si="2"/>
        <v>8.3999999999999986</v>
      </c>
      <c r="K9" s="154">
        <f t="shared" si="3"/>
        <v>9.2399999999999984</v>
      </c>
      <c r="L9" s="155">
        <f>F9-I9</f>
        <v>8.3999999999999986</v>
      </c>
      <c r="M9" s="155"/>
    </row>
    <row r="10" spans="1:13" x14ac:dyDescent="0.25">
      <c r="A10" s="28">
        <v>9</v>
      </c>
      <c r="B10" s="154" t="s">
        <v>864</v>
      </c>
      <c r="C10" s="154">
        <v>2.95</v>
      </c>
      <c r="D10" s="154">
        <v>3.1</v>
      </c>
      <c r="E10" s="154">
        <f t="shared" si="1"/>
        <v>9.1450000000000014</v>
      </c>
      <c r="F10" s="154">
        <f t="shared" si="0"/>
        <v>12.100000000000001</v>
      </c>
      <c r="G10" s="154">
        <v>3.3</v>
      </c>
      <c r="H10" s="154">
        <v>1.1000000000000001</v>
      </c>
      <c r="I10" s="154">
        <v>0.7</v>
      </c>
      <c r="J10" s="155">
        <f t="shared" si="2"/>
        <v>11.400000000000002</v>
      </c>
      <c r="K10" s="154">
        <f t="shared" si="3"/>
        <v>12.540000000000003</v>
      </c>
      <c r="L10" s="155">
        <f>F10-I10</f>
        <v>11.400000000000002</v>
      </c>
      <c r="M10" s="155"/>
    </row>
    <row r="11" spans="1:13" x14ac:dyDescent="0.25">
      <c r="A11" s="28">
        <v>10</v>
      </c>
      <c r="B11" s="154" t="s">
        <v>865</v>
      </c>
      <c r="C11" s="154">
        <v>2</v>
      </c>
      <c r="D11" s="154">
        <v>3.1</v>
      </c>
      <c r="E11" s="154">
        <f t="shared" si="1"/>
        <v>6.2</v>
      </c>
      <c r="F11" s="154">
        <f t="shared" si="0"/>
        <v>10.199999999999999</v>
      </c>
      <c r="G11" s="154">
        <v>3.3</v>
      </c>
      <c r="H11" s="154">
        <v>1.1000000000000001</v>
      </c>
      <c r="I11" s="154">
        <v>1.4</v>
      </c>
      <c r="J11" s="156">
        <f t="shared" si="2"/>
        <v>8.7999999999999989</v>
      </c>
      <c r="K11" s="154">
        <f t="shared" si="3"/>
        <v>9.68</v>
      </c>
      <c r="L11" s="155">
        <f>F11-I11</f>
        <v>8.7999999999999989</v>
      </c>
      <c r="M11" s="155"/>
    </row>
    <row r="12" spans="1:13" x14ac:dyDescent="0.25">
      <c r="A12" s="28">
        <v>11</v>
      </c>
      <c r="B12" s="154" t="s">
        <v>866</v>
      </c>
      <c r="C12" s="154">
        <v>4</v>
      </c>
      <c r="D12" s="154">
        <v>3.55</v>
      </c>
      <c r="E12" s="154">
        <f t="shared" si="1"/>
        <v>14.2</v>
      </c>
      <c r="F12" s="154">
        <f t="shared" si="0"/>
        <v>15.1</v>
      </c>
      <c r="G12" s="154">
        <v>3.3</v>
      </c>
      <c r="H12" s="154">
        <v>1.1000000000000001</v>
      </c>
      <c r="I12" s="154">
        <v>1.5</v>
      </c>
      <c r="J12" s="155">
        <f t="shared" si="2"/>
        <v>13.6</v>
      </c>
      <c r="K12" s="154">
        <f t="shared" si="3"/>
        <v>14.96</v>
      </c>
      <c r="L12" s="155">
        <f>F12-I12</f>
        <v>13.6</v>
      </c>
      <c r="M12" s="155">
        <f>F12-I12</f>
        <v>13.6</v>
      </c>
    </row>
    <row r="13" spans="1:13" x14ac:dyDescent="0.25">
      <c r="A13" s="28">
        <v>12</v>
      </c>
      <c r="B13" s="154" t="s">
        <v>461</v>
      </c>
      <c r="C13" s="154">
        <v>1.925</v>
      </c>
      <c r="D13" s="154">
        <v>1.2</v>
      </c>
      <c r="E13" s="154">
        <f t="shared" si="1"/>
        <v>2.31</v>
      </c>
      <c r="F13" s="154">
        <f t="shared" si="0"/>
        <v>6.25</v>
      </c>
      <c r="G13" s="154">
        <v>3.3</v>
      </c>
      <c r="H13" s="154">
        <v>0</v>
      </c>
      <c r="I13" s="154">
        <v>0.7</v>
      </c>
      <c r="J13" s="155">
        <f t="shared" si="2"/>
        <v>5.55</v>
      </c>
      <c r="K13" s="154">
        <f t="shared" si="3"/>
        <v>0</v>
      </c>
      <c r="L13" s="155"/>
      <c r="M13" s="155">
        <f t="shared" ref="M13:M58" si="4">F13-I13</f>
        <v>5.55</v>
      </c>
    </row>
    <row r="14" spans="1:13" x14ac:dyDescent="0.25">
      <c r="A14" s="28">
        <v>13</v>
      </c>
      <c r="B14" s="154" t="s">
        <v>867</v>
      </c>
      <c r="C14" s="154">
        <v>4</v>
      </c>
      <c r="D14" s="154">
        <v>3.55</v>
      </c>
      <c r="E14" s="154">
        <f t="shared" si="1"/>
        <v>14.2</v>
      </c>
      <c r="F14" s="154">
        <f t="shared" si="0"/>
        <v>15.1</v>
      </c>
      <c r="G14" s="154">
        <v>3.3</v>
      </c>
      <c r="H14" s="154">
        <v>1.1000000000000001</v>
      </c>
      <c r="I14" s="154">
        <v>1.5</v>
      </c>
      <c r="J14" s="155">
        <f t="shared" si="2"/>
        <v>13.6</v>
      </c>
      <c r="K14" s="154">
        <f t="shared" si="3"/>
        <v>14.96</v>
      </c>
      <c r="L14" s="155">
        <f>F14-I14</f>
        <v>13.6</v>
      </c>
      <c r="M14" s="155">
        <f t="shared" si="4"/>
        <v>13.6</v>
      </c>
    </row>
    <row r="15" spans="1:13" x14ac:dyDescent="0.25">
      <c r="A15" s="28">
        <v>14</v>
      </c>
      <c r="B15" s="154" t="s">
        <v>461</v>
      </c>
      <c r="C15" s="154">
        <v>1.925</v>
      </c>
      <c r="D15" s="154">
        <v>1.2</v>
      </c>
      <c r="E15" s="154">
        <f t="shared" si="1"/>
        <v>2.31</v>
      </c>
      <c r="F15" s="154">
        <f t="shared" si="0"/>
        <v>6.25</v>
      </c>
      <c r="G15" s="154">
        <v>3.3</v>
      </c>
      <c r="H15" s="154">
        <v>0</v>
      </c>
      <c r="I15" s="154">
        <v>0.7</v>
      </c>
      <c r="J15" s="155">
        <f t="shared" si="2"/>
        <v>5.55</v>
      </c>
      <c r="K15" s="154">
        <f t="shared" si="3"/>
        <v>0</v>
      </c>
      <c r="L15" s="155"/>
      <c r="M15" s="155">
        <f t="shared" si="4"/>
        <v>5.55</v>
      </c>
    </row>
    <row r="16" spans="1:13" x14ac:dyDescent="0.25">
      <c r="A16" s="28">
        <v>15</v>
      </c>
      <c r="B16" s="154" t="s">
        <v>868</v>
      </c>
      <c r="C16" s="154">
        <v>3.45</v>
      </c>
      <c r="D16" s="154">
        <v>3.65</v>
      </c>
      <c r="E16" s="154">
        <f t="shared" si="1"/>
        <v>12.592500000000001</v>
      </c>
      <c r="F16" s="154">
        <f t="shared" si="0"/>
        <v>14.2</v>
      </c>
      <c r="G16" s="154">
        <v>3.3</v>
      </c>
      <c r="H16" s="154">
        <v>1.1000000000000001</v>
      </c>
      <c r="I16" s="154">
        <v>1.5</v>
      </c>
      <c r="J16" s="155">
        <f t="shared" si="2"/>
        <v>12.7</v>
      </c>
      <c r="K16" s="154">
        <f t="shared" si="3"/>
        <v>13.97</v>
      </c>
      <c r="L16" s="155">
        <f>F16-I16</f>
        <v>12.7</v>
      </c>
      <c r="M16" s="155">
        <f t="shared" si="4"/>
        <v>12.7</v>
      </c>
    </row>
    <row r="17" spans="1:17" x14ac:dyDescent="0.25">
      <c r="A17" s="28">
        <v>16</v>
      </c>
      <c r="B17" s="154" t="s">
        <v>461</v>
      </c>
      <c r="C17" s="154">
        <v>1.2</v>
      </c>
      <c r="D17" s="154">
        <v>1.75</v>
      </c>
      <c r="E17" s="154">
        <f t="shared" si="1"/>
        <v>2.1</v>
      </c>
      <c r="F17" s="154">
        <f t="shared" si="0"/>
        <v>5.9</v>
      </c>
      <c r="G17" s="154">
        <v>3.3</v>
      </c>
      <c r="H17" s="154">
        <v>0</v>
      </c>
      <c r="I17" s="154">
        <v>0.7</v>
      </c>
      <c r="J17" s="155">
        <f t="shared" si="2"/>
        <v>5.2</v>
      </c>
      <c r="K17" s="154">
        <f t="shared" si="3"/>
        <v>0</v>
      </c>
      <c r="L17" s="155"/>
      <c r="M17" s="155">
        <f t="shared" si="4"/>
        <v>5.2</v>
      </c>
    </row>
    <row r="18" spans="1:17" x14ac:dyDescent="0.25">
      <c r="A18" s="28">
        <v>17</v>
      </c>
      <c r="B18" s="154" t="s">
        <v>869</v>
      </c>
      <c r="C18" s="154">
        <v>3.3</v>
      </c>
      <c r="D18" s="154">
        <v>3.65</v>
      </c>
      <c r="E18" s="154">
        <f t="shared" si="1"/>
        <v>12.045</v>
      </c>
      <c r="F18" s="154">
        <f t="shared" si="0"/>
        <v>13.899999999999999</v>
      </c>
      <c r="G18" s="154">
        <v>3.3</v>
      </c>
      <c r="H18" s="154">
        <v>1.1000000000000001</v>
      </c>
      <c r="I18" s="154">
        <v>1.5</v>
      </c>
      <c r="J18" s="155">
        <f t="shared" si="2"/>
        <v>12.399999999999999</v>
      </c>
      <c r="K18" s="154">
        <f t="shared" si="3"/>
        <v>13.639999999999999</v>
      </c>
      <c r="L18" s="155">
        <f>F18-I18</f>
        <v>12.399999999999999</v>
      </c>
      <c r="M18" s="155">
        <f t="shared" si="4"/>
        <v>12.399999999999999</v>
      </c>
    </row>
    <row r="19" spans="1:17" x14ac:dyDescent="0.25">
      <c r="A19" s="28">
        <v>18</v>
      </c>
      <c r="B19" s="154" t="s">
        <v>461</v>
      </c>
      <c r="C19" s="154">
        <v>1.2</v>
      </c>
      <c r="D19" s="154">
        <v>1.75</v>
      </c>
      <c r="E19" s="154">
        <f t="shared" si="1"/>
        <v>2.1</v>
      </c>
      <c r="F19" s="154">
        <f t="shared" si="0"/>
        <v>5.9</v>
      </c>
      <c r="G19" s="154">
        <v>3.3</v>
      </c>
      <c r="H19" s="154">
        <v>0</v>
      </c>
      <c r="I19" s="154">
        <v>0.7</v>
      </c>
      <c r="J19" s="155">
        <f t="shared" si="2"/>
        <v>5.2</v>
      </c>
      <c r="K19" s="154">
        <f t="shared" si="3"/>
        <v>0</v>
      </c>
      <c r="L19" s="155"/>
      <c r="M19" s="155">
        <f t="shared" si="4"/>
        <v>5.2</v>
      </c>
    </row>
    <row r="20" spans="1:17" x14ac:dyDescent="0.25">
      <c r="A20" s="28">
        <v>19</v>
      </c>
      <c r="B20" s="154" t="s">
        <v>870</v>
      </c>
      <c r="C20" s="154">
        <v>3.45</v>
      </c>
      <c r="D20" s="154">
        <v>3.65</v>
      </c>
      <c r="E20" s="154">
        <f t="shared" si="1"/>
        <v>12.592500000000001</v>
      </c>
      <c r="F20" s="154">
        <f t="shared" si="0"/>
        <v>14.2</v>
      </c>
      <c r="G20" s="154">
        <v>3.3</v>
      </c>
      <c r="H20" s="154">
        <v>1.1000000000000001</v>
      </c>
      <c r="I20" s="154">
        <v>1.5</v>
      </c>
      <c r="J20" s="155">
        <f t="shared" si="2"/>
        <v>12.7</v>
      </c>
      <c r="K20" s="154">
        <f t="shared" si="3"/>
        <v>13.97</v>
      </c>
      <c r="L20" s="155">
        <f>F20-I20</f>
        <v>12.7</v>
      </c>
      <c r="M20" s="155">
        <f t="shared" si="4"/>
        <v>12.7</v>
      </c>
    </row>
    <row r="21" spans="1:17" x14ac:dyDescent="0.25">
      <c r="A21" s="28">
        <v>20</v>
      </c>
      <c r="B21" s="154" t="s">
        <v>461</v>
      </c>
      <c r="C21" s="154">
        <v>1.2</v>
      </c>
      <c r="D21" s="154">
        <v>1.75</v>
      </c>
      <c r="E21" s="154">
        <f t="shared" si="1"/>
        <v>2.1</v>
      </c>
      <c r="F21" s="154">
        <f t="shared" si="0"/>
        <v>5.9</v>
      </c>
      <c r="G21" s="154">
        <v>3.3</v>
      </c>
      <c r="H21" s="154">
        <v>0</v>
      </c>
      <c r="I21" s="154">
        <v>0.7</v>
      </c>
      <c r="J21" s="155">
        <f t="shared" si="2"/>
        <v>5.2</v>
      </c>
      <c r="K21" s="154">
        <f t="shared" si="3"/>
        <v>0</v>
      </c>
      <c r="L21" s="155"/>
      <c r="M21" s="155">
        <f t="shared" si="4"/>
        <v>5.2</v>
      </c>
    </row>
    <row r="22" spans="1:17" x14ac:dyDescent="0.25">
      <c r="A22" s="28">
        <v>21</v>
      </c>
      <c r="B22" s="154" t="s">
        <v>461</v>
      </c>
      <c r="C22" s="154">
        <v>1.2</v>
      </c>
      <c r="D22" s="154">
        <v>1.75</v>
      </c>
      <c r="E22" s="154">
        <f t="shared" si="1"/>
        <v>2.1</v>
      </c>
      <c r="F22" s="154">
        <f t="shared" si="0"/>
        <v>5.9</v>
      </c>
      <c r="G22" s="154">
        <v>3.3</v>
      </c>
      <c r="H22" s="154">
        <v>0</v>
      </c>
      <c r="I22" s="154">
        <v>0.7</v>
      </c>
      <c r="J22" s="155">
        <f t="shared" si="2"/>
        <v>5.2</v>
      </c>
      <c r="K22" s="154">
        <f t="shared" si="3"/>
        <v>0</v>
      </c>
      <c r="L22" s="155"/>
      <c r="M22" s="155">
        <f t="shared" si="4"/>
        <v>5.2</v>
      </c>
    </row>
    <row r="23" spans="1:17" x14ac:dyDescent="0.25">
      <c r="A23" s="28">
        <v>22</v>
      </c>
      <c r="B23" s="154" t="s">
        <v>871</v>
      </c>
      <c r="C23" s="154">
        <v>1.5</v>
      </c>
      <c r="D23" s="154">
        <v>2.25</v>
      </c>
      <c r="E23" s="154">
        <f t="shared" si="1"/>
        <v>3.375</v>
      </c>
      <c r="F23" s="154">
        <f t="shared" si="0"/>
        <v>7.5</v>
      </c>
      <c r="G23" s="154">
        <v>3.3</v>
      </c>
      <c r="H23" s="154">
        <v>0</v>
      </c>
      <c r="I23" s="154">
        <v>0.9</v>
      </c>
      <c r="J23" s="155">
        <f t="shared" si="2"/>
        <v>6.6</v>
      </c>
      <c r="K23" s="154">
        <f t="shared" si="3"/>
        <v>0</v>
      </c>
      <c r="L23" s="155"/>
      <c r="M23" s="155">
        <f t="shared" si="4"/>
        <v>6.6</v>
      </c>
    </row>
    <row r="24" spans="1:17" x14ac:dyDescent="0.25">
      <c r="A24" s="28">
        <v>23</v>
      </c>
      <c r="B24" s="154" t="s">
        <v>872</v>
      </c>
      <c r="C24" s="154">
        <v>3</v>
      </c>
      <c r="D24" s="154">
        <v>3.9</v>
      </c>
      <c r="E24" s="154">
        <f t="shared" si="1"/>
        <v>11.7</v>
      </c>
      <c r="F24" s="154">
        <f t="shared" si="0"/>
        <v>13.8</v>
      </c>
      <c r="G24" s="154">
        <v>3.3</v>
      </c>
      <c r="H24" s="154">
        <v>1.1000000000000001</v>
      </c>
      <c r="I24" s="154">
        <v>1.5</v>
      </c>
      <c r="J24" s="155">
        <f t="shared" si="2"/>
        <v>12.3</v>
      </c>
      <c r="K24" s="154">
        <f t="shared" si="3"/>
        <v>13.530000000000001</v>
      </c>
      <c r="L24" s="155">
        <f>F24-I24</f>
        <v>12.3</v>
      </c>
      <c r="M24" s="155">
        <f t="shared" si="4"/>
        <v>12.3</v>
      </c>
    </row>
    <row r="25" spans="1:17" x14ac:dyDescent="0.25">
      <c r="A25" s="28">
        <v>24</v>
      </c>
      <c r="B25" s="154" t="s">
        <v>461</v>
      </c>
      <c r="C25" s="154">
        <v>1.2</v>
      </c>
      <c r="D25" s="154">
        <v>1.875</v>
      </c>
      <c r="E25" s="154">
        <f t="shared" si="1"/>
        <v>2.25</v>
      </c>
      <c r="F25" s="154">
        <f t="shared" si="0"/>
        <v>6.15</v>
      </c>
      <c r="G25" s="154">
        <v>3.3</v>
      </c>
      <c r="H25" s="154">
        <v>0</v>
      </c>
      <c r="I25" s="154">
        <v>0.7</v>
      </c>
      <c r="J25" s="155">
        <f t="shared" si="2"/>
        <v>5.45</v>
      </c>
      <c r="K25" s="154">
        <f t="shared" si="3"/>
        <v>0</v>
      </c>
      <c r="L25" s="155"/>
      <c r="M25" s="155">
        <f t="shared" si="4"/>
        <v>5.45</v>
      </c>
    </row>
    <row r="26" spans="1:17" x14ac:dyDescent="0.25">
      <c r="A26" s="28">
        <v>25</v>
      </c>
      <c r="B26" s="154" t="s">
        <v>873</v>
      </c>
      <c r="C26" s="154">
        <v>3</v>
      </c>
      <c r="D26" s="154">
        <v>3.9</v>
      </c>
      <c r="E26" s="154">
        <f t="shared" si="1"/>
        <v>11.7</v>
      </c>
      <c r="F26" s="154">
        <f t="shared" si="0"/>
        <v>13.8</v>
      </c>
      <c r="G26" s="154">
        <v>3.3</v>
      </c>
      <c r="H26" s="154">
        <v>1.1000000000000001</v>
      </c>
      <c r="I26" s="154">
        <v>1.5</v>
      </c>
      <c r="J26" s="155">
        <f t="shared" si="2"/>
        <v>12.3</v>
      </c>
      <c r="K26" s="154">
        <f t="shared" si="3"/>
        <v>13.530000000000001</v>
      </c>
      <c r="L26" s="155">
        <f>F26-I26</f>
        <v>12.3</v>
      </c>
      <c r="M26" s="155">
        <f t="shared" si="4"/>
        <v>12.3</v>
      </c>
    </row>
    <row r="27" spans="1:17" x14ac:dyDescent="0.25">
      <c r="A27" s="28">
        <v>26</v>
      </c>
      <c r="B27" s="154" t="s">
        <v>461</v>
      </c>
      <c r="C27" s="154">
        <v>1.2</v>
      </c>
      <c r="D27" s="154">
        <v>1.875</v>
      </c>
      <c r="E27" s="154">
        <f t="shared" si="1"/>
        <v>2.25</v>
      </c>
      <c r="F27" s="154">
        <f t="shared" si="0"/>
        <v>6.15</v>
      </c>
      <c r="G27" s="154">
        <v>3.3</v>
      </c>
      <c r="H27" s="154">
        <v>0</v>
      </c>
      <c r="I27" s="154">
        <v>0.7</v>
      </c>
      <c r="J27" s="155">
        <f t="shared" si="2"/>
        <v>5.45</v>
      </c>
      <c r="K27" s="154">
        <f t="shared" si="3"/>
        <v>0</v>
      </c>
      <c r="L27" s="155"/>
      <c r="M27" s="155">
        <f t="shared" si="4"/>
        <v>5.45</v>
      </c>
    </row>
    <row r="28" spans="1:17" x14ac:dyDescent="0.25">
      <c r="A28" s="28">
        <v>27</v>
      </c>
      <c r="B28" s="154" t="s">
        <v>874</v>
      </c>
      <c r="C28" s="154">
        <v>3</v>
      </c>
      <c r="D28" s="154">
        <v>3.9</v>
      </c>
      <c r="E28" s="154">
        <f t="shared" si="1"/>
        <v>11.7</v>
      </c>
      <c r="F28" s="154">
        <f t="shared" si="0"/>
        <v>13.8</v>
      </c>
      <c r="G28" s="154">
        <v>3.3</v>
      </c>
      <c r="H28" s="154">
        <v>0</v>
      </c>
      <c r="I28" s="154">
        <v>0.8</v>
      </c>
      <c r="J28" s="155">
        <f t="shared" si="2"/>
        <v>13</v>
      </c>
      <c r="K28" s="154">
        <f t="shared" si="3"/>
        <v>0</v>
      </c>
      <c r="L28" s="155">
        <f>F28-I28</f>
        <v>13</v>
      </c>
      <c r="M28" s="155">
        <f t="shared" si="4"/>
        <v>13</v>
      </c>
    </row>
    <row r="29" spans="1:17" x14ac:dyDescent="0.25">
      <c r="A29" s="28">
        <v>28</v>
      </c>
      <c r="B29" s="154" t="s">
        <v>875</v>
      </c>
      <c r="C29" s="154">
        <v>3.3</v>
      </c>
      <c r="D29" s="154">
        <v>2.9</v>
      </c>
      <c r="E29" s="154">
        <f t="shared" si="1"/>
        <v>9.5699999999999985</v>
      </c>
      <c r="F29" s="154">
        <f t="shared" si="0"/>
        <v>12.399999999999999</v>
      </c>
      <c r="G29" s="154">
        <v>3.3</v>
      </c>
      <c r="H29" s="154">
        <v>1.1000000000000001</v>
      </c>
      <c r="I29" s="154">
        <v>0.8</v>
      </c>
      <c r="J29" s="155">
        <f t="shared" si="2"/>
        <v>11.599999999999998</v>
      </c>
      <c r="K29" s="154">
        <f t="shared" si="3"/>
        <v>12.759999999999998</v>
      </c>
      <c r="L29" s="155">
        <f>F29-I29</f>
        <v>11.599999999999998</v>
      </c>
      <c r="M29" s="155">
        <f t="shared" si="4"/>
        <v>11.599999999999998</v>
      </c>
    </row>
    <row r="30" spans="1:17" x14ac:dyDescent="0.25">
      <c r="A30" s="28">
        <v>29</v>
      </c>
      <c r="B30" s="154" t="s">
        <v>876</v>
      </c>
      <c r="C30" s="154">
        <v>3</v>
      </c>
      <c r="D30" s="154">
        <v>3.55</v>
      </c>
      <c r="E30" s="154">
        <f t="shared" si="1"/>
        <v>10.649999999999999</v>
      </c>
      <c r="F30" s="154">
        <f t="shared" si="0"/>
        <v>13.1</v>
      </c>
      <c r="G30" s="154">
        <v>3.3</v>
      </c>
      <c r="H30" s="154">
        <v>1.1000000000000001</v>
      </c>
      <c r="I30" s="154">
        <v>0.8</v>
      </c>
      <c r="J30" s="155">
        <f t="shared" si="2"/>
        <v>12.299999999999999</v>
      </c>
      <c r="K30" s="154">
        <f t="shared" si="3"/>
        <v>13.53</v>
      </c>
      <c r="L30" s="155">
        <f>F30-I30</f>
        <v>12.299999999999999</v>
      </c>
      <c r="M30" s="155">
        <f t="shared" si="4"/>
        <v>12.299999999999999</v>
      </c>
      <c r="Q30" t="s">
        <v>1066</v>
      </c>
    </row>
    <row r="31" spans="1:17" x14ac:dyDescent="0.25">
      <c r="A31" s="28">
        <v>30</v>
      </c>
      <c r="B31" s="154" t="s">
        <v>877</v>
      </c>
      <c r="C31" s="154">
        <v>4</v>
      </c>
      <c r="D31" s="154">
        <v>3.55</v>
      </c>
      <c r="E31" s="154">
        <f t="shared" si="1"/>
        <v>14.2</v>
      </c>
      <c r="F31" s="154">
        <f t="shared" si="0"/>
        <v>15.1</v>
      </c>
      <c r="G31" s="154">
        <v>3.3</v>
      </c>
      <c r="H31" s="154">
        <v>1.1000000000000001</v>
      </c>
      <c r="I31" s="154">
        <v>0.8</v>
      </c>
      <c r="J31" s="155">
        <f t="shared" si="2"/>
        <v>14.299999999999999</v>
      </c>
      <c r="K31" s="154">
        <f t="shared" si="3"/>
        <v>15.73</v>
      </c>
      <c r="L31" s="155">
        <f>F31-I31</f>
        <v>14.299999999999999</v>
      </c>
      <c r="M31" s="155">
        <f t="shared" si="4"/>
        <v>14.299999999999999</v>
      </c>
    </row>
    <row r="32" spans="1:17" x14ac:dyDescent="0.25">
      <c r="A32" s="28">
        <v>31</v>
      </c>
      <c r="B32" s="154" t="s">
        <v>878</v>
      </c>
      <c r="C32" s="154" t="s">
        <v>879</v>
      </c>
      <c r="D32" s="154" t="s">
        <v>879</v>
      </c>
      <c r="E32" s="154">
        <v>7.34</v>
      </c>
      <c r="F32" s="154">
        <v>11.01</v>
      </c>
      <c r="G32" s="154">
        <v>3.3</v>
      </c>
      <c r="H32" s="154">
        <v>1.1000000000000001</v>
      </c>
      <c r="I32" s="154">
        <v>0.8</v>
      </c>
      <c r="J32" s="155">
        <f t="shared" si="2"/>
        <v>10.209999999999999</v>
      </c>
      <c r="K32" s="154">
        <f t="shared" si="3"/>
        <v>11.231</v>
      </c>
      <c r="L32" s="155">
        <f>F32-I32</f>
        <v>10.209999999999999</v>
      </c>
      <c r="M32" s="155">
        <f t="shared" si="4"/>
        <v>10.209999999999999</v>
      </c>
    </row>
    <row r="33" spans="1:13" x14ac:dyDescent="0.25">
      <c r="A33" s="28">
        <v>32</v>
      </c>
      <c r="B33" s="154" t="s">
        <v>880</v>
      </c>
      <c r="C33" s="154" t="s">
        <v>879</v>
      </c>
      <c r="D33" s="154" t="s">
        <v>879</v>
      </c>
      <c r="E33" s="154">
        <v>4.04</v>
      </c>
      <c r="F33" s="154">
        <v>8.01</v>
      </c>
      <c r="G33" s="154">
        <v>3.3</v>
      </c>
      <c r="H33" s="154">
        <v>0</v>
      </c>
      <c r="I33" s="154">
        <v>1</v>
      </c>
      <c r="J33" s="155">
        <f t="shared" si="2"/>
        <v>7.01</v>
      </c>
      <c r="K33" s="154">
        <f t="shared" si="3"/>
        <v>0</v>
      </c>
      <c r="L33" s="155"/>
      <c r="M33" s="155">
        <f t="shared" si="4"/>
        <v>7.01</v>
      </c>
    </row>
    <row r="34" spans="1:13" x14ac:dyDescent="0.25">
      <c r="A34" s="28">
        <v>33</v>
      </c>
      <c r="B34" s="154" t="s">
        <v>881</v>
      </c>
      <c r="C34" s="154">
        <v>2.15</v>
      </c>
      <c r="D34" s="154">
        <v>2</v>
      </c>
      <c r="E34" s="154">
        <f t="shared" ref="E34" si="5">C34*D34</f>
        <v>4.3</v>
      </c>
      <c r="F34" s="154">
        <f t="shared" ref="F34" si="6">(2*C34)+(2*D34)</f>
        <v>8.3000000000000007</v>
      </c>
      <c r="G34" s="154">
        <v>3.3</v>
      </c>
      <c r="H34" s="154">
        <v>1.1000000000000001</v>
      </c>
      <c r="I34" s="154">
        <v>1.5</v>
      </c>
      <c r="J34" s="155">
        <f t="shared" si="2"/>
        <v>6.8000000000000007</v>
      </c>
      <c r="K34" s="154">
        <f t="shared" si="3"/>
        <v>7.4800000000000013</v>
      </c>
      <c r="L34" s="155">
        <f>F34-I34</f>
        <v>6.8000000000000007</v>
      </c>
      <c r="M34" s="155">
        <f t="shared" si="4"/>
        <v>6.8000000000000007</v>
      </c>
    </row>
    <row r="35" spans="1:13" x14ac:dyDescent="0.25">
      <c r="A35" s="28">
        <v>34</v>
      </c>
      <c r="B35" s="154" t="s">
        <v>882</v>
      </c>
      <c r="C35" s="154" t="s">
        <v>879</v>
      </c>
      <c r="D35" s="154" t="s">
        <v>879</v>
      </c>
      <c r="E35" s="154">
        <v>4.9800000000000004</v>
      </c>
      <c r="F35" s="154">
        <v>8.89</v>
      </c>
      <c r="G35" s="154">
        <v>3.3</v>
      </c>
      <c r="H35" s="154">
        <v>1.1000000000000001</v>
      </c>
      <c r="I35" s="154">
        <v>0.7</v>
      </c>
      <c r="J35" s="155">
        <f t="shared" si="2"/>
        <v>8.1900000000000013</v>
      </c>
      <c r="K35" s="154">
        <f t="shared" si="3"/>
        <v>9.0090000000000021</v>
      </c>
      <c r="L35" s="155">
        <f>F35-I35</f>
        <v>8.1900000000000013</v>
      </c>
      <c r="M35" s="155">
        <f t="shared" si="4"/>
        <v>8.1900000000000013</v>
      </c>
    </row>
    <row r="36" spans="1:13" x14ac:dyDescent="0.25">
      <c r="A36" s="28">
        <v>35</v>
      </c>
      <c r="B36" s="154" t="s">
        <v>883</v>
      </c>
      <c r="C36" s="154" t="s">
        <v>879</v>
      </c>
      <c r="D36" s="154" t="s">
        <v>879</v>
      </c>
      <c r="E36" s="154">
        <v>16.350000000000001</v>
      </c>
      <c r="F36" s="154">
        <v>19.399999999999999</v>
      </c>
      <c r="G36" s="154">
        <v>3.3</v>
      </c>
      <c r="H36" s="154">
        <v>1.1000000000000001</v>
      </c>
      <c r="I36" s="154">
        <v>3.1</v>
      </c>
      <c r="J36" s="155">
        <f t="shared" si="2"/>
        <v>16.299999999999997</v>
      </c>
      <c r="K36" s="154">
        <f t="shared" si="3"/>
        <v>17.93</v>
      </c>
      <c r="L36" s="155">
        <f>F36-I36</f>
        <v>16.299999999999997</v>
      </c>
      <c r="M36" s="155">
        <f t="shared" si="4"/>
        <v>16.299999999999997</v>
      </c>
    </row>
    <row r="37" spans="1:13" x14ac:dyDescent="0.25">
      <c r="A37" s="28">
        <v>36</v>
      </c>
      <c r="B37" s="154" t="s">
        <v>884</v>
      </c>
      <c r="C37" s="154">
        <v>1.35</v>
      </c>
      <c r="D37" s="154">
        <v>1.4</v>
      </c>
      <c r="E37" s="154">
        <f t="shared" ref="E37:E56" si="7">C37*D37</f>
        <v>1.89</v>
      </c>
      <c r="F37" s="154">
        <f t="shared" ref="F37:F56" si="8">(2*C37)+(2*D37)</f>
        <v>5.5</v>
      </c>
      <c r="G37" s="154">
        <v>3.3</v>
      </c>
      <c r="H37" s="154">
        <v>1.1000000000000001</v>
      </c>
      <c r="I37" s="154">
        <v>0.8</v>
      </c>
      <c r="J37" s="155">
        <f t="shared" si="2"/>
        <v>4.7</v>
      </c>
      <c r="K37" s="154">
        <f t="shared" si="3"/>
        <v>5.1700000000000008</v>
      </c>
      <c r="L37" s="155">
        <f>F37-I37</f>
        <v>4.7</v>
      </c>
      <c r="M37" s="155">
        <f t="shared" si="4"/>
        <v>4.7</v>
      </c>
    </row>
    <row r="38" spans="1:13" x14ac:dyDescent="0.25">
      <c r="A38" s="28">
        <v>37</v>
      </c>
      <c r="B38" s="154" t="s">
        <v>885</v>
      </c>
      <c r="C38" s="154">
        <v>1</v>
      </c>
      <c r="D38" s="154">
        <v>1.5</v>
      </c>
      <c r="E38" s="154">
        <f t="shared" si="7"/>
        <v>1.5</v>
      </c>
      <c r="F38" s="154">
        <f t="shared" si="8"/>
        <v>5</v>
      </c>
      <c r="G38" s="154">
        <v>3.3</v>
      </c>
      <c r="H38" s="154">
        <v>1.1000000000000001</v>
      </c>
      <c r="I38" s="154">
        <v>1.5</v>
      </c>
      <c r="J38" s="155">
        <f t="shared" si="2"/>
        <v>3.5</v>
      </c>
      <c r="K38" s="154">
        <f t="shared" si="3"/>
        <v>3.8500000000000005</v>
      </c>
      <c r="L38" s="155">
        <f>F38-I38</f>
        <v>3.5</v>
      </c>
      <c r="M38" s="155">
        <f t="shared" si="4"/>
        <v>3.5</v>
      </c>
    </row>
    <row r="39" spans="1:13" x14ac:dyDescent="0.25">
      <c r="A39" s="28">
        <v>38</v>
      </c>
      <c r="B39" s="154" t="s">
        <v>461</v>
      </c>
      <c r="C39" s="154">
        <v>2.4</v>
      </c>
      <c r="D39" s="154">
        <v>1.5</v>
      </c>
      <c r="E39" s="154">
        <f t="shared" si="7"/>
        <v>3.5999999999999996</v>
      </c>
      <c r="F39" s="154">
        <f t="shared" si="8"/>
        <v>7.8</v>
      </c>
      <c r="G39" s="154">
        <v>3.3</v>
      </c>
      <c r="H39" s="154">
        <v>0</v>
      </c>
      <c r="I39" s="154">
        <v>0.7</v>
      </c>
      <c r="J39" s="155">
        <f t="shared" si="2"/>
        <v>7.1</v>
      </c>
      <c r="K39" s="154">
        <f t="shared" si="3"/>
        <v>0</v>
      </c>
      <c r="L39" s="155"/>
      <c r="M39" s="155">
        <f t="shared" si="4"/>
        <v>7.1</v>
      </c>
    </row>
    <row r="40" spans="1:13" x14ac:dyDescent="0.25">
      <c r="A40" s="28">
        <v>39</v>
      </c>
      <c r="B40" s="154" t="s">
        <v>886</v>
      </c>
      <c r="C40" s="154" t="s">
        <v>879</v>
      </c>
      <c r="D40" s="154" t="s">
        <v>879</v>
      </c>
      <c r="E40" s="154">
        <v>5.65</v>
      </c>
      <c r="F40" s="154">
        <v>10.9</v>
      </c>
      <c r="G40" s="154">
        <v>3.3</v>
      </c>
      <c r="H40" s="154">
        <v>1.1000000000000001</v>
      </c>
      <c r="I40" s="154">
        <v>0.7</v>
      </c>
      <c r="J40" s="155">
        <f t="shared" si="2"/>
        <v>10.200000000000001</v>
      </c>
      <c r="K40" s="154">
        <f t="shared" si="3"/>
        <v>11.220000000000002</v>
      </c>
      <c r="L40" s="155">
        <f t="shared" ref="L40:L57" si="9">F40-I40</f>
        <v>10.200000000000001</v>
      </c>
      <c r="M40" s="155">
        <f t="shared" si="4"/>
        <v>10.200000000000001</v>
      </c>
    </row>
    <row r="41" spans="1:13" x14ac:dyDescent="0.25">
      <c r="A41" s="28">
        <v>40</v>
      </c>
      <c r="B41" s="154" t="s">
        <v>887</v>
      </c>
      <c r="C41" s="154">
        <v>4.0999999999999996</v>
      </c>
      <c r="D41" s="154">
        <v>3.65</v>
      </c>
      <c r="E41" s="154">
        <f t="shared" si="7"/>
        <v>14.964999999999998</v>
      </c>
      <c r="F41" s="154">
        <f t="shared" si="8"/>
        <v>15.5</v>
      </c>
      <c r="G41" s="154">
        <v>3.3</v>
      </c>
      <c r="H41" s="154">
        <v>1.1000000000000001</v>
      </c>
      <c r="I41" s="154">
        <v>0.8</v>
      </c>
      <c r="J41" s="155">
        <f t="shared" si="2"/>
        <v>14.7</v>
      </c>
      <c r="K41" s="154">
        <f t="shared" si="3"/>
        <v>16.170000000000002</v>
      </c>
      <c r="L41" s="155">
        <f t="shared" si="9"/>
        <v>14.7</v>
      </c>
      <c r="M41" s="155">
        <f t="shared" si="4"/>
        <v>14.7</v>
      </c>
    </row>
    <row r="42" spans="1:13" x14ac:dyDescent="0.25">
      <c r="A42" s="28">
        <v>41</v>
      </c>
      <c r="B42" s="154" t="s">
        <v>888</v>
      </c>
      <c r="C42" s="154">
        <v>3.95</v>
      </c>
      <c r="D42" s="154">
        <v>3.65</v>
      </c>
      <c r="E42" s="154">
        <f t="shared" si="7"/>
        <v>14.4175</v>
      </c>
      <c r="F42" s="154">
        <f t="shared" si="8"/>
        <v>15.2</v>
      </c>
      <c r="G42" s="154">
        <v>3.3</v>
      </c>
      <c r="H42" s="154">
        <v>1.1000000000000001</v>
      </c>
      <c r="I42" s="154">
        <v>1.65</v>
      </c>
      <c r="J42" s="155">
        <f t="shared" si="2"/>
        <v>13.549999999999999</v>
      </c>
      <c r="K42" s="154">
        <f t="shared" si="3"/>
        <v>14.904999999999999</v>
      </c>
      <c r="L42" s="155">
        <f t="shared" si="9"/>
        <v>13.549999999999999</v>
      </c>
      <c r="M42" s="155">
        <f t="shared" si="4"/>
        <v>13.549999999999999</v>
      </c>
    </row>
    <row r="43" spans="1:13" x14ac:dyDescent="0.25">
      <c r="A43" s="28">
        <v>42</v>
      </c>
      <c r="B43" s="154" t="s">
        <v>889</v>
      </c>
      <c r="C43" s="154">
        <v>3.55</v>
      </c>
      <c r="D43" s="154">
        <v>3.65</v>
      </c>
      <c r="E43" s="154">
        <f t="shared" si="7"/>
        <v>12.9575</v>
      </c>
      <c r="F43" s="154">
        <f t="shared" si="8"/>
        <v>14.399999999999999</v>
      </c>
      <c r="G43" s="154">
        <v>3.3</v>
      </c>
      <c r="H43" s="154">
        <v>1.1000000000000001</v>
      </c>
      <c r="I43" s="154">
        <v>4.7</v>
      </c>
      <c r="J43" s="155">
        <f t="shared" si="2"/>
        <v>9.6999999999999993</v>
      </c>
      <c r="K43" s="154">
        <f t="shared" si="3"/>
        <v>10.67</v>
      </c>
      <c r="L43" s="155">
        <f t="shared" si="9"/>
        <v>9.6999999999999993</v>
      </c>
      <c r="M43" s="155">
        <f t="shared" si="4"/>
        <v>9.6999999999999993</v>
      </c>
    </row>
    <row r="44" spans="1:13" x14ac:dyDescent="0.25">
      <c r="A44" s="28">
        <v>43</v>
      </c>
      <c r="B44" s="154" t="s">
        <v>890</v>
      </c>
      <c r="C44" s="154">
        <v>2.35</v>
      </c>
      <c r="D44" s="154">
        <v>3.65</v>
      </c>
      <c r="E44" s="154">
        <f t="shared" si="7"/>
        <v>8.5775000000000006</v>
      </c>
      <c r="F44" s="154">
        <f t="shared" si="8"/>
        <v>12</v>
      </c>
      <c r="G44" s="154">
        <v>3.3</v>
      </c>
      <c r="H44" s="154">
        <v>1.1000000000000001</v>
      </c>
      <c r="I44" s="154">
        <v>1.65</v>
      </c>
      <c r="J44" s="155">
        <f t="shared" si="2"/>
        <v>10.35</v>
      </c>
      <c r="K44" s="154">
        <f t="shared" si="3"/>
        <v>11.385</v>
      </c>
      <c r="L44" s="155">
        <f t="shared" si="9"/>
        <v>10.35</v>
      </c>
      <c r="M44" s="155">
        <f t="shared" si="4"/>
        <v>10.35</v>
      </c>
    </row>
    <row r="45" spans="1:13" x14ac:dyDescent="0.25">
      <c r="A45" s="28">
        <v>44</v>
      </c>
      <c r="B45" s="154" t="s">
        <v>891</v>
      </c>
      <c r="C45" s="154" t="s">
        <v>879</v>
      </c>
      <c r="D45" s="154" t="s">
        <v>879</v>
      </c>
      <c r="E45" s="154">
        <v>13.34</v>
      </c>
      <c r="F45" s="154">
        <v>16.100000000000001</v>
      </c>
      <c r="G45" s="154">
        <v>3.3</v>
      </c>
      <c r="H45" s="154">
        <v>1.1000000000000001</v>
      </c>
      <c r="I45" s="154">
        <v>1.6</v>
      </c>
      <c r="J45" s="155">
        <f t="shared" si="2"/>
        <v>14.500000000000002</v>
      </c>
      <c r="K45" s="154">
        <f t="shared" si="3"/>
        <v>15.950000000000003</v>
      </c>
      <c r="L45" s="155">
        <f t="shared" si="9"/>
        <v>14.500000000000002</v>
      </c>
      <c r="M45" s="155">
        <f t="shared" si="4"/>
        <v>14.500000000000002</v>
      </c>
    </row>
    <row r="46" spans="1:13" x14ac:dyDescent="0.25">
      <c r="A46" s="28">
        <v>45</v>
      </c>
      <c r="B46" s="154" t="s">
        <v>892</v>
      </c>
      <c r="C46" s="154">
        <v>2.85</v>
      </c>
      <c r="D46" s="154">
        <v>2.25</v>
      </c>
      <c r="E46" s="154">
        <f t="shared" si="7"/>
        <v>6.4125000000000005</v>
      </c>
      <c r="F46" s="154">
        <f t="shared" si="8"/>
        <v>10.199999999999999</v>
      </c>
      <c r="G46" s="154">
        <v>3.3</v>
      </c>
      <c r="H46" s="154">
        <v>1.1000000000000001</v>
      </c>
      <c r="I46" s="154">
        <v>0.8</v>
      </c>
      <c r="J46" s="155">
        <f t="shared" si="2"/>
        <v>9.3999999999999986</v>
      </c>
      <c r="K46" s="154">
        <f t="shared" si="3"/>
        <v>10.34</v>
      </c>
      <c r="L46" s="155">
        <f t="shared" si="9"/>
        <v>9.3999999999999986</v>
      </c>
      <c r="M46" s="155">
        <f t="shared" si="4"/>
        <v>9.3999999999999986</v>
      </c>
    </row>
    <row r="47" spans="1:13" x14ac:dyDescent="0.25">
      <c r="A47" s="28">
        <v>46</v>
      </c>
      <c r="B47" s="154" t="s">
        <v>893</v>
      </c>
      <c r="C47" s="154">
        <v>2.7</v>
      </c>
      <c r="D47" s="154">
        <v>1.5</v>
      </c>
      <c r="E47" s="154">
        <f t="shared" si="7"/>
        <v>4.0500000000000007</v>
      </c>
      <c r="F47" s="154">
        <f t="shared" si="8"/>
        <v>8.4</v>
      </c>
      <c r="G47" s="154">
        <v>3.3</v>
      </c>
      <c r="H47" s="154">
        <v>0</v>
      </c>
      <c r="I47" s="154">
        <v>2.4</v>
      </c>
      <c r="J47" s="155">
        <f t="shared" si="2"/>
        <v>6</v>
      </c>
      <c r="K47" s="154">
        <f t="shared" si="3"/>
        <v>0</v>
      </c>
      <c r="L47" s="155">
        <f t="shared" si="9"/>
        <v>6</v>
      </c>
      <c r="M47" s="155">
        <f t="shared" si="4"/>
        <v>6</v>
      </c>
    </row>
    <row r="48" spans="1:13" x14ac:dyDescent="0.25">
      <c r="A48" s="28">
        <v>47</v>
      </c>
      <c r="B48" s="154" t="s">
        <v>894</v>
      </c>
      <c r="C48" s="154">
        <v>2.7</v>
      </c>
      <c r="D48" s="154">
        <v>1.6</v>
      </c>
      <c r="E48" s="154">
        <f t="shared" si="7"/>
        <v>4.32</v>
      </c>
      <c r="F48" s="154">
        <f t="shared" si="8"/>
        <v>8.6000000000000014</v>
      </c>
      <c r="G48" s="154">
        <v>3.3</v>
      </c>
      <c r="H48" s="154">
        <v>0</v>
      </c>
      <c r="I48" s="154">
        <v>0.8</v>
      </c>
      <c r="J48" s="155">
        <f t="shared" si="2"/>
        <v>7.8000000000000016</v>
      </c>
      <c r="K48" s="154">
        <f t="shared" si="3"/>
        <v>0</v>
      </c>
      <c r="L48" s="155">
        <f t="shared" si="9"/>
        <v>7.8000000000000016</v>
      </c>
      <c r="M48" s="155">
        <f t="shared" si="4"/>
        <v>7.8000000000000016</v>
      </c>
    </row>
    <row r="49" spans="1:13" x14ac:dyDescent="0.25">
      <c r="A49" s="28">
        <v>48</v>
      </c>
      <c r="B49" s="154" t="s">
        <v>895</v>
      </c>
      <c r="C49" s="154">
        <v>5.3</v>
      </c>
      <c r="D49" s="154">
        <v>3.9</v>
      </c>
      <c r="E49" s="154">
        <f t="shared" si="7"/>
        <v>20.669999999999998</v>
      </c>
      <c r="F49" s="154">
        <f t="shared" si="8"/>
        <v>18.399999999999999</v>
      </c>
      <c r="G49" s="154">
        <v>3.3</v>
      </c>
      <c r="H49" s="154">
        <v>0</v>
      </c>
      <c r="I49" s="154">
        <v>1.6</v>
      </c>
      <c r="J49" s="155">
        <f t="shared" si="2"/>
        <v>16.799999999999997</v>
      </c>
      <c r="K49" s="154">
        <f t="shared" si="3"/>
        <v>0</v>
      </c>
      <c r="L49" s="155">
        <f t="shared" si="9"/>
        <v>16.799999999999997</v>
      </c>
      <c r="M49" s="155">
        <f t="shared" si="4"/>
        <v>16.799999999999997</v>
      </c>
    </row>
    <row r="50" spans="1:13" x14ac:dyDescent="0.25">
      <c r="A50" s="28">
        <v>49</v>
      </c>
      <c r="B50" s="154" t="s">
        <v>861</v>
      </c>
      <c r="C50" s="154">
        <v>1.4</v>
      </c>
      <c r="D50" s="154">
        <v>2.4</v>
      </c>
      <c r="E50" s="154">
        <f t="shared" si="7"/>
        <v>3.36</v>
      </c>
      <c r="F50" s="154">
        <f t="shared" si="8"/>
        <v>7.6</v>
      </c>
      <c r="G50" s="154">
        <v>3.3</v>
      </c>
      <c r="H50" s="154">
        <v>0</v>
      </c>
      <c r="I50" s="154">
        <v>0.7</v>
      </c>
      <c r="J50" s="155">
        <f t="shared" si="2"/>
        <v>6.8999999999999995</v>
      </c>
      <c r="K50" s="154">
        <f t="shared" si="3"/>
        <v>0</v>
      </c>
      <c r="L50" s="155">
        <f t="shared" si="9"/>
        <v>6.8999999999999995</v>
      </c>
      <c r="M50" s="155">
        <f t="shared" si="4"/>
        <v>6.8999999999999995</v>
      </c>
    </row>
    <row r="51" spans="1:13" x14ac:dyDescent="0.25">
      <c r="A51" s="28">
        <v>50</v>
      </c>
      <c r="B51" s="154" t="s">
        <v>896</v>
      </c>
      <c r="C51" s="154">
        <v>1.4</v>
      </c>
      <c r="D51" s="154">
        <v>1.35</v>
      </c>
      <c r="E51" s="154">
        <f t="shared" si="7"/>
        <v>1.89</v>
      </c>
      <c r="F51" s="154">
        <f t="shared" si="8"/>
        <v>5.5</v>
      </c>
      <c r="G51" s="154">
        <v>3.3</v>
      </c>
      <c r="H51" s="154">
        <v>1.1000000000000001</v>
      </c>
      <c r="I51" s="154">
        <v>0.8</v>
      </c>
      <c r="J51" s="155">
        <f t="shared" si="2"/>
        <v>4.7</v>
      </c>
      <c r="K51" s="154">
        <f t="shared" si="3"/>
        <v>5.1700000000000008</v>
      </c>
      <c r="L51" s="155">
        <f t="shared" si="9"/>
        <v>4.7</v>
      </c>
      <c r="M51" s="155">
        <f t="shared" si="4"/>
        <v>4.7</v>
      </c>
    </row>
    <row r="52" spans="1:13" x14ac:dyDescent="0.25">
      <c r="A52" s="28">
        <v>51</v>
      </c>
      <c r="B52" s="154" t="s">
        <v>897</v>
      </c>
      <c r="C52" s="154">
        <v>11.65</v>
      </c>
      <c r="D52" s="154">
        <v>1.4</v>
      </c>
      <c r="E52" s="154">
        <f t="shared" si="7"/>
        <v>16.309999999999999</v>
      </c>
      <c r="F52" s="154">
        <f t="shared" si="8"/>
        <v>26.1</v>
      </c>
      <c r="G52" s="154">
        <v>3.3</v>
      </c>
      <c r="H52" s="154">
        <v>1.1000000000000001</v>
      </c>
      <c r="I52" s="154">
        <v>6.6</v>
      </c>
      <c r="J52" s="155">
        <f t="shared" si="2"/>
        <v>19.5</v>
      </c>
      <c r="K52" s="154">
        <f t="shared" si="3"/>
        <v>21.450000000000003</v>
      </c>
      <c r="L52" s="155">
        <f t="shared" si="9"/>
        <v>19.5</v>
      </c>
      <c r="M52" s="155">
        <f t="shared" si="4"/>
        <v>19.5</v>
      </c>
    </row>
    <row r="53" spans="1:13" x14ac:dyDescent="0.25">
      <c r="A53" s="28">
        <v>52</v>
      </c>
      <c r="B53" s="154" t="s">
        <v>897</v>
      </c>
      <c r="C53" s="154" t="s">
        <v>879</v>
      </c>
      <c r="D53" s="154" t="s">
        <v>879</v>
      </c>
      <c r="E53" s="154">
        <v>19.899999999999999</v>
      </c>
      <c r="F53" s="154">
        <v>28.5</v>
      </c>
      <c r="G53" s="154">
        <v>3.3</v>
      </c>
      <c r="H53" s="154">
        <v>1.1000000000000001</v>
      </c>
      <c r="I53" s="154">
        <v>9.85</v>
      </c>
      <c r="J53" s="155">
        <f t="shared" si="2"/>
        <v>18.649999999999999</v>
      </c>
      <c r="K53" s="154">
        <f t="shared" si="3"/>
        <v>20.515000000000001</v>
      </c>
      <c r="L53" s="155">
        <f t="shared" si="9"/>
        <v>18.649999999999999</v>
      </c>
      <c r="M53" s="155">
        <f t="shared" si="4"/>
        <v>18.649999999999999</v>
      </c>
    </row>
    <row r="54" spans="1:13" x14ac:dyDescent="0.25">
      <c r="A54" s="28">
        <v>53</v>
      </c>
      <c r="B54" s="154" t="s">
        <v>897</v>
      </c>
      <c r="C54" s="154">
        <v>13.55</v>
      </c>
      <c r="D54" s="154">
        <v>2.2000000000000002</v>
      </c>
      <c r="E54" s="154">
        <f t="shared" si="7"/>
        <v>29.810000000000002</v>
      </c>
      <c r="F54" s="154">
        <f t="shared" si="8"/>
        <v>31.5</v>
      </c>
      <c r="G54" s="154">
        <v>3.3</v>
      </c>
      <c r="H54" s="154">
        <v>1.1000000000000001</v>
      </c>
      <c r="I54" s="154">
        <v>8.15</v>
      </c>
      <c r="J54" s="155">
        <f t="shared" si="2"/>
        <v>23.35</v>
      </c>
      <c r="K54" s="154">
        <f t="shared" si="3"/>
        <v>25.685000000000002</v>
      </c>
      <c r="L54" s="155">
        <f t="shared" si="9"/>
        <v>23.35</v>
      </c>
      <c r="M54" s="155">
        <f t="shared" si="4"/>
        <v>23.35</v>
      </c>
    </row>
    <row r="55" spans="1:13" x14ac:dyDescent="0.25">
      <c r="A55" s="28">
        <v>54</v>
      </c>
      <c r="B55" s="154" t="s">
        <v>897</v>
      </c>
      <c r="C55" s="154">
        <v>2.2000000000000002</v>
      </c>
      <c r="D55" s="154">
        <v>10.25</v>
      </c>
      <c r="E55" s="154">
        <f t="shared" si="7"/>
        <v>22.55</v>
      </c>
      <c r="F55" s="154">
        <f t="shared" si="8"/>
        <v>24.9</v>
      </c>
      <c r="G55" s="154">
        <v>3.3</v>
      </c>
      <c r="H55" s="154">
        <v>1.1000000000000001</v>
      </c>
      <c r="I55" s="154">
        <v>11.8</v>
      </c>
      <c r="J55" s="155">
        <f t="shared" si="2"/>
        <v>13.099999999999998</v>
      </c>
      <c r="K55" s="154">
        <f t="shared" si="3"/>
        <v>14.409999999999998</v>
      </c>
      <c r="L55" s="155">
        <f t="shared" si="9"/>
        <v>13.099999999999998</v>
      </c>
      <c r="M55" s="155">
        <f t="shared" si="4"/>
        <v>13.099999999999998</v>
      </c>
    </row>
    <row r="56" spans="1:13" x14ac:dyDescent="0.25">
      <c r="A56" s="28">
        <v>55</v>
      </c>
      <c r="B56" s="154" t="s">
        <v>897</v>
      </c>
      <c r="C56" s="154">
        <v>7.45</v>
      </c>
      <c r="D56" s="154">
        <v>1.6</v>
      </c>
      <c r="E56" s="154">
        <f t="shared" si="7"/>
        <v>11.920000000000002</v>
      </c>
      <c r="F56" s="154">
        <f t="shared" si="8"/>
        <v>18.100000000000001</v>
      </c>
      <c r="G56" s="154">
        <v>3.3</v>
      </c>
      <c r="H56" s="154">
        <v>1.1000000000000001</v>
      </c>
      <c r="I56" s="154">
        <v>6.4</v>
      </c>
      <c r="J56" s="155">
        <f t="shared" si="2"/>
        <v>11.700000000000001</v>
      </c>
      <c r="K56" s="154">
        <f t="shared" si="3"/>
        <v>12.870000000000003</v>
      </c>
      <c r="L56" s="155">
        <f t="shared" si="9"/>
        <v>11.700000000000001</v>
      </c>
      <c r="M56" s="155">
        <f t="shared" si="4"/>
        <v>11.700000000000001</v>
      </c>
    </row>
    <row r="57" spans="1:13" x14ac:dyDescent="0.25">
      <c r="A57" s="28">
        <v>56</v>
      </c>
      <c r="B57" s="154" t="s">
        <v>897</v>
      </c>
      <c r="C57" s="154" t="s">
        <v>879</v>
      </c>
      <c r="D57" s="154" t="s">
        <v>879</v>
      </c>
      <c r="E57" s="154">
        <v>34.229999999999997</v>
      </c>
      <c r="F57" s="154">
        <v>41.5</v>
      </c>
      <c r="G57" s="154">
        <v>3.3</v>
      </c>
      <c r="H57" s="154">
        <v>1.1000000000000001</v>
      </c>
      <c r="I57" s="154">
        <v>8.6</v>
      </c>
      <c r="J57" s="155">
        <f t="shared" si="2"/>
        <v>32.9</v>
      </c>
      <c r="K57" s="154">
        <f t="shared" si="3"/>
        <v>36.190000000000005</v>
      </c>
      <c r="L57" s="155">
        <f t="shared" si="9"/>
        <v>32.9</v>
      </c>
      <c r="M57" s="155">
        <f t="shared" si="4"/>
        <v>32.9</v>
      </c>
    </row>
    <row r="58" spans="1:13" x14ac:dyDescent="0.25">
      <c r="A58" s="28">
        <v>57</v>
      </c>
      <c r="B58" s="154" t="s">
        <v>898</v>
      </c>
      <c r="C58" s="154">
        <v>12.45</v>
      </c>
      <c r="D58" s="154">
        <v>2.25</v>
      </c>
      <c r="E58" s="154">
        <f t="shared" ref="E58" si="10">C58*D58</f>
        <v>28.012499999999999</v>
      </c>
      <c r="F58" s="154">
        <f t="shared" ref="F58" si="11">(2*C58)+(2*D58)</f>
        <v>29.4</v>
      </c>
      <c r="G58" s="154">
        <v>3.3</v>
      </c>
      <c r="H58" s="154">
        <v>1.1000000000000001</v>
      </c>
      <c r="I58" s="154">
        <v>2.1</v>
      </c>
      <c r="J58" s="155">
        <f t="shared" si="2"/>
        <v>27.299999999999997</v>
      </c>
      <c r="K58" s="154">
        <f t="shared" si="3"/>
        <v>30.029999999999998</v>
      </c>
      <c r="L58" s="155">
        <v>0</v>
      </c>
      <c r="M58" s="155">
        <f t="shared" si="4"/>
        <v>27.299999999999997</v>
      </c>
    </row>
    <row r="59" spans="1:13" x14ac:dyDescent="0.25">
      <c r="A59" s="28">
        <v>58</v>
      </c>
      <c r="B59" s="154" t="s">
        <v>899</v>
      </c>
      <c r="C59" s="154" t="s">
        <v>879</v>
      </c>
      <c r="D59" s="154" t="s">
        <v>879</v>
      </c>
      <c r="E59" s="154">
        <v>48.09</v>
      </c>
      <c r="F59" s="154">
        <f>5.96+6.04+17.27+0.45+0.52+0.85+0.2+0.25</f>
        <v>31.54</v>
      </c>
      <c r="G59" s="154">
        <v>3.3</v>
      </c>
      <c r="H59" s="154">
        <v>1.1000000000000001</v>
      </c>
      <c r="I59" s="157">
        <v>0</v>
      </c>
      <c r="J59" s="155">
        <f t="shared" si="2"/>
        <v>31.54</v>
      </c>
      <c r="K59" s="154">
        <f t="shared" si="3"/>
        <v>34.694000000000003</v>
      </c>
      <c r="L59" s="155">
        <f>F59-I59</f>
        <v>31.54</v>
      </c>
      <c r="M59" s="155">
        <f t="shared" ref="M59" si="12">F59-J59</f>
        <v>0</v>
      </c>
    </row>
    <row r="60" spans="1:13" x14ac:dyDescent="0.25">
      <c r="A60" s="28">
        <v>59</v>
      </c>
      <c r="B60" s="154" t="s">
        <v>900</v>
      </c>
      <c r="C60" s="154" t="s">
        <v>879</v>
      </c>
      <c r="D60" s="154" t="s">
        <v>879</v>
      </c>
      <c r="E60" s="154">
        <v>60.45</v>
      </c>
      <c r="F60" s="154">
        <v>32.549999999999997</v>
      </c>
      <c r="G60" s="154">
        <v>3.3</v>
      </c>
      <c r="H60" s="154">
        <v>1.1000000000000001</v>
      </c>
      <c r="I60" s="154">
        <v>0.8</v>
      </c>
      <c r="J60" s="155">
        <f>F60-I60</f>
        <v>31.749999999999996</v>
      </c>
      <c r="K60" s="154"/>
      <c r="L60" s="155"/>
      <c r="M60" s="155"/>
    </row>
    <row r="61" spans="1:13" x14ac:dyDescent="0.25">
      <c r="A61" s="28">
        <v>60</v>
      </c>
      <c r="B61" s="154" t="s">
        <v>901</v>
      </c>
      <c r="C61" s="154" t="s">
        <v>879</v>
      </c>
      <c r="D61" s="154" t="s">
        <v>879</v>
      </c>
      <c r="E61" s="154">
        <v>49.32</v>
      </c>
      <c r="F61" s="154">
        <v>34.29</v>
      </c>
      <c r="G61" s="154">
        <v>3.3</v>
      </c>
      <c r="H61" s="154">
        <v>1.1000000000000001</v>
      </c>
      <c r="I61" s="154">
        <v>0.8</v>
      </c>
      <c r="J61" s="155">
        <f>F61-I61</f>
        <v>33.49</v>
      </c>
      <c r="K61" s="154"/>
      <c r="L61" s="155"/>
      <c r="M61" s="155"/>
    </row>
    <row r="62" spans="1:13" x14ac:dyDescent="0.25">
      <c r="A62" s="28"/>
      <c r="B62" s="154"/>
      <c r="C62" s="28"/>
      <c r="D62" s="28"/>
      <c r="E62" s="28"/>
      <c r="F62" s="28"/>
      <c r="G62" s="28"/>
      <c r="H62" s="28"/>
      <c r="I62" s="28"/>
      <c r="J62" s="28"/>
      <c r="K62" s="154"/>
      <c r="L62" s="28"/>
      <c r="M62" s="28"/>
    </row>
    <row r="63" spans="1:13" x14ac:dyDescent="0.25">
      <c r="A63" s="158"/>
      <c r="B63" s="159" t="s">
        <v>902</v>
      </c>
      <c r="C63" s="159"/>
      <c r="D63" s="159"/>
      <c r="E63" s="159"/>
      <c r="F63" s="159"/>
      <c r="G63" s="159"/>
      <c r="H63" s="159"/>
      <c r="I63" s="159"/>
      <c r="J63" s="160"/>
      <c r="K63" s="159">
        <f>ROUND(SUM(K2:K59),2)</f>
        <v>568.29999999999995</v>
      </c>
      <c r="L63" s="161">
        <f>SUM(L2:L62)</f>
        <v>539.83999999999992</v>
      </c>
      <c r="M63" s="161">
        <f>SUM(M2:M62)</f>
        <v>525.11</v>
      </c>
    </row>
    <row r="64" spans="1:13"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row r="112" spans="2:2" x14ac:dyDescent="0.25">
      <c r="B112"/>
    </row>
    <row r="113" spans="2:2" x14ac:dyDescent="0.25">
      <c r="B113"/>
    </row>
    <row r="114" spans="2:2" x14ac:dyDescent="0.25">
      <c r="B114"/>
    </row>
    <row r="115" spans="2:2" x14ac:dyDescent="0.25">
      <c r="B115"/>
    </row>
    <row r="116" spans="2:2" x14ac:dyDescent="0.25">
      <c r="B116"/>
    </row>
    <row r="117" spans="2:2" x14ac:dyDescent="0.25">
      <c r="B117"/>
    </row>
    <row r="118" spans="2:2" x14ac:dyDescent="0.25">
      <c r="B118"/>
    </row>
    <row r="119" spans="2:2" x14ac:dyDescent="0.25">
      <c r="B119"/>
    </row>
    <row r="120" spans="2:2" x14ac:dyDescent="0.25">
      <c r="B120"/>
    </row>
    <row r="121" spans="2:2" x14ac:dyDescent="0.25">
      <c r="B121"/>
    </row>
    <row r="122" spans="2:2" x14ac:dyDescent="0.25">
      <c r="B122"/>
    </row>
    <row r="123" spans="2:2" x14ac:dyDescent="0.25">
      <c r="B123"/>
    </row>
    <row r="124" spans="2:2" x14ac:dyDescent="0.25">
      <c r="B124"/>
    </row>
    <row r="125" spans="2:2" x14ac:dyDescent="0.25">
      <c r="B125"/>
    </row>
    <row r="126" spans="2:2" x14ac:dyDescent="0.25">
      <c r="B126"/>
    </row>
    <row r="127" spans="2:2" x14ac:dyDescent="0.25">
      <c r="B127"/>
    </row>
    <row r="128" spans="2:2" x14ac:dyDescent="0.25">
      <c r="B128"/>
    </row>
    <row r="129" spans="2:2" x14ac:dyDescent="0.25">
      <c r="B129"/>
    </row>
    <row r="130" spans="2:2" x14ac:dyDescent="0.25">
      <c r="B130"/>
    </row>
    <row r="131" spans="2:2" x14ac:dyDescent="0.25">
      <c r="B131"/>
    </row>
    <row r="132" spans="2:2" x14ac:dyDescent="0.25">
      <c r="B132"/>
    </row>
    <row r="133" spans="2:2" x14ac:dyDescent="0.25">
      <c r="B133"/>
    </row>
    <row r="134" spans="2:2" x14ac:dyDescent="0.25">
      <c r="B134"/>
    </row>
    <row r="135" spans="2:2" x14ac:dyDescent="0.25">
      <c r="B135"/>
    </row>
    <row r="136" spans="2:2" x14ac:dyDescent="0.25">
      <c r="B136"/>
    </row>
    <row r="137" spans="2:2" x14ac:dyDescent="0.25">
      <c r="B137"/>
    </row>
    <row r="138" spans="2:2" x14ac:dyDescent="0.25">
      <c r="B138"/>
    </row>
    <row r="139" spans="2:2" x14ac:dyDescent="0.25">
      <c r="B139"/>
    </row>
    <row r="140" spans="2:2" x14ac:dyDescent="0.25">
      <c r="B140"/>
    </row>
    <row r="141" spans="2:2" x14ac:dyDescent="0.25">
      <c r="B141"/>
    </row>
    <row r="142" spans="2:2" x14ac:dyDescent="0.25">
      <c r="B142"/>
    </row>
    <row r="143" spans="2:2" x14ac:dyDescent="0.25">
      <c r="B143"/>
    </row>
    <row r="144" spans="2:2" x14ac:dyDescent="0.25">
      <c r="B144"/>
    </row>
    <row r="145" spans="2:2" x14ac:dyDescent="0.25">
      <c r="B145"/>
    </row>
    <row r="146" spans="2:2" x14ac:dyDescent="0.25">
      <c r="B146"/>
    </row>
    <row r="147" spans="2:2" x14ac:dyDescent="0.25">
      <c r="B147"/>
    </row>
    <row r="148" spans="2:2" x14ac:dyDescent="0.25">
      <c r="B148"/>
    </row>
    <row r="149" spans="2:2" x14ac:dyDescent="0.25">
      <c r="B149"/>
    </row>
    <row r="150" spans="2:2" x14ac:dyDescent="0.25">
      <c r="B150"/>
    </row>
    <row r="151" spans="2:2" x14ac:dyDescent="0.25">
      <c r="B151"/>
    </row>
    <row r="152" spans="2:2" x14ac:dyDescent="0.25">
      <c r="B152"/>
    </row>
    <row r="153" spans="2:2" x14ac:dyDescent="0.25">
      <c r="B153"/>
    </row>
    <row r="154" spans="2:2" x14ac:dyDescent="0.25">
      <c r="B154"/>
    </row>
    <row r="155" spans="2:2" x14ac:dyDescent="0.25">
      <c r="B155"/>
    </row>
    <row r="156" spans="2:2" x14ac:dyDescent="0.25">
      <c r="B156"/>
    </row>
    <row r="157" spans="2:2" x14ac:dyDescent="0.25">
      <c r="B157"/>
    </row>
    <row r="158" spans="2:2" x14ac:dyDescent="0.25">
      <c r="B158"/>
    </row>
    <row r="159" spans="2:2" x14ac:dyDescent="0.25">
      <c r="B159"/>
    </row>
    <row r="160" spans="2:2" x14ac:dyDescent="0.25">
      <c r="B160"/>
    </row>
    <row r="161" spans="2:2" x14ac:dyDescent="0.25">
      <c r="B161"/>
    </row>
    <row r="162" spans="2:2" x14ac:dyDescent="0.25">
      <c r="B162"/>
    </row>
    <row r="163" spans="2:2" x14ac:dyDescent="0.25">
      <c r="B163"/>
    </row>
    <row r="164" spans="2:2" x14ac:dyDescent="0.25">
      <c r="B164"/>
    </row>
    <row r="165" spans="2:2" x14ac:dyDescent="0.25">
      <c r="B165"/>
    </row>
    <row r="166" spans="2:2" x14ac:dyDescent="0.25">
      <c r="B166"/>
    </row>
    <row r="167" spans="2:2" x14ac:dyDescent="0.25">
      <c r="B167"/>
    </row>
    <row r="168" spans="2:2" x14ac:dyDescent="0.25">
      <c r="B168"/>
    </row>
    <row r="169" spans="2:2" x14ac:dyDescent="0.25">
      <c r="B169"/>
    </row>
    <row r="170" spans="2:2" x14ac:dyDescent="0.25">
      <c r="B170"/>
    </row>
    <row r="171" spans="2:2" x14ac:dyDescent="0.25">
      <c r="B171"/>
    </row>
    <row r="172" spans="2:2" x14ac:dyDescent="0.25">
      <c r="B172"/>
    </row>
    <row r="173" spans="2:2" x14ac:dyDescent="0.25">
      <c r="B173"/>
    </row>
  </sheetData>
  <printOptions horizontalCentered="1"/>
  <pageMargins left="0.51181102362204722" right="0.51181102362204722" top="0.78740157480314965" bottom="0.78740157480314965" header="0.31496062992125984" footer="0.31496062992125984"/>
  <pageSetup paperSize="9" scale="75" orientation="landscape" r:id="rId1"/>
  <rowBreaks count="1" manualBreakCount="1">
    <brk id="40" max="12" man="1"/>
  </rowBreaks>
  <colBreaks count="1" manualBreakCount="1">
    <brk id="13"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73"/>
  <sheetViews>
    <sheetView tabSelected="1" view="pageBreakPreview" topLeftCell="A9" zoomScale="112" zoomScaleNormal="98" zoomScaleSheetLayoutView="112" workbookViewId="0">
      <selection activeCell="L40" sqref="L40"/>
    </sheetView>
  </sheetViews>
  <sheetFormatPr defaultRowHeight="15" x14ac:dyDescent="0.25"/>
  <cols>
    <col min="1" max="1" width="10.5703125" bestFit="1" customWidth="1"/>
    <col min="2" max="2" width="35.140625" style="162" bestFit="1" customWidth="1"/>
    <col min="3" max="4" width="11.5703125" bestFit="1" customWidth="1"/>
    <col min="5" max="5" width="7.7109375" bestFit="1" customWidth="1"/>
    <col min="6" max="6" width="9.7109375" bestFit="1" customWidth="1"/>
    <col min="8" max="8" width="10.7109375" customWidth="1"/>
  </cols>
  <sheetData>
    <row r="1" spans="1:8" ht="60" x14ac:dyDescent="0.25">
      <c r="A1" s="152" t="s">
        <v>843</v>
      </c>
      <c r="B1" s="153" t="s">
        <v>844</v>
      </c>
      <c r="C1" s="153" t="s">
        <v>845</v>
      </c>
      <c r="D1" s="153" t="s">
        <v>846</v>
      </c>
      <c r="E1" s="153" t="s">
        <v>847</v>
      </c>
      <c r="F1" s="153" t="s">
        <v>848</v>
      </c>
      <c r="G1" s="153" t="s">
        <v>851</v>
      </c>
      <c r="H1" s="153" t="s">
        <v>855</v>
      </c>
    </row>
    <row r="2" spans="1:8" x14ac:dyDescent="0.25">
      <c r="A2" s="28">
        <v>1</v>
      </c>
      <c r="B2" s="154" t="s">
        <v>856</v>
      </c>
      <c r="C2" s="154">
        <v>2</v>
      </c>
      <c r="D2" s="154">
        <v>2.8</v>
      </c>
      <c r="E2" s="154">
        <f>C2*D2</f>
        <v>5.6</v>
      </c>
      <c r="F2" s="154">
        <f t="shared" ref="F2:F31" si="0">(2*C2)+(2*D2)</f>
        <v>9.6</v>
      </c>
      <c r="G2" s="154">
        <v>0.8</v>
      </c>
      <c r="H2" s="155"/>
    </row>
    <row r="3" spans="1:8" x14ac:dyDescent="0.25">
      <c r="A3" s="28">
        <v>2</v>
      </c>
      <c r="B3" s="154" t="s">
        <v>857</v>
      </c>
      <c r="C3" s="154">
        <v>2.1</v>
      </c>
      <c r="D3" s="154">
        <v>2.8</v>
      </c>
      <c r="E3" s="154">
        <f t="shared" ref="E3:E31" si="1">C3*D3</f>
        <v>5.88</v>
      </c>
      <c r="F3" s="154">
        <f t="shared" si="0"/>
        <v>9.8000000000000007</v>
      </c>
      <c r="G3" s="154">
        <v>0.8</v>
      </c>
      <c r="H3" s="155"/>
    </row>
    <row r="4" spans="1:8" x14ac:dyDescent="0.25">
      <c r="A4" s="28">
        <v>3</v>
      </c>
      <c r="B4" s="154" t="s">
        <v>858</v>
      </c>
      <c r="C4" s="154">
        <v>2</v>
      </c>
      <c r="D4" s="154">
        <v>2.8</v>
      </c>
      <c r="E4" s="154">
        <f t="shared" si="1"/>
        <v>5.6</v>
      </c>
      <c r="F4" s="154">
        <f t="shared" si="0"/>
        <v>9.6</v>
      </c>
      <c r="G4" s="154">
        <v>1.5</v>
      </c>
      <c r="H4" s="155"/>
    </row>
    <row r="5" spans="1:8" x14ac:dyDescent="0.25">
      <c r="A5" s="28">
        <v>4</v>
      </c>
      <c r="B5" s="154" t="s">
        <v>859</v>
      </c>
      <c r="C5" s="154">
        <v>1.4</v>
      </c>
      <c r="D5" s="154">
        <v>2.8</v>
      </c>
      <c r="E5" s="154">
        <f t="shared" si="1"/>
        <v>3.9199999999999995</v>
      </c>
      <c r="F5" s="154">
        <f t="shared" si="0"/>
        <v>8.3999999999999986</v>
      </c>
      <c r="G5" s="154">
        <v>0.7</v>
      </c>
      <c r="H5" s="155"/>
    </row>
    <row r="6" spans="1:8" x14ac:dyDescent="0.25">
      <c r="A6" s="28">
        <v>5</v>
      </c>
      <c r="B6" s="154" t="s">
        <v>860</v>
      </c>
      <c r="C6" s="154">
        <v>2</v>
      </c>
      <c r="D6" s="154">
        <v>2.8</v>
      </c>
      <c r="E6" s="154">
        <f t="shared" si="1"/>
        <v>5.6</v>
      </c>
      <c r="F6" s="154">
        <f t="shared" si="0"/>
        <v>9.6</v>
      </c>
      <c r="G6" s="154">
        <v>1.5</v>
      </c>
      <c r="H6" s="155"/>
    </row>
    <row r="7" spans="1:8" x14ac:dyDescent="0.25">
      <c r="A7" s="89">
        <v>6</v>
      </c>
      <c r="B7" s="241" t="s">
        <v>861</v>
      </c>
      <c r="C7" s="241">
        <v>1.4</v>
      </c>
      <c r="D7" s="241">
        <v>2.8</v>
      </c>
      <c r="E7" s="241">
        <f t="shared" si="1"/>
        <v>3.9199999999999995</v>
      </c>
      <c r="F7" s="154">
        <f t="shared" si="0"/>
        <v>8.3999999999999986</v>
      </c>
      <c r="G7" s="154">
        <v>0.7</v>
      </c>
      <c r="H7" s="155"/>
    </row>
    <row r="8" spans="1:8" x14ac:dyDescent="0.25">
      <c r="A8" s="28">
        <v>7</v>
      </c>
      <c r="B8" s="154" t="s">
        <v>862</v>
      </c>
      <c r="C8" s="154">
        <v>3.2</v>
      </c>
      <c r="D8" s="154">
        <v>3.1</v>
      </c>
      <c r="E8" s="154">
        <f t="shared" si="1"/>
        <v>9.9200000000000017</v>
      </c>
      <c r="F8" s="154">
        <f t="shared" si="0"/>
        <v>12.600000000000001</v>
      </c>
      <c r="G8" s="154">
        <v>1.2</v>
      </c>
      <c r="H8" s="155"/>
    </row>
    <row r="9" spans="1:8" x14ac:dyDescent="0.25">
      <c r="A9" s="28">
        <v>8</v>
      </c>
      <c r="B9" s="154" t="s">
        <v>863</v>
      </c>
      <c r="C9" s="154">
        <v>1.5</v>
      </c>
      <c r="D9" s="154">
        <v>3.1</v>
      </c>
      <c r="E9" s="154">
        <f t="shared" si="1"/>
        <v>4.6500000000000004</v>
      </c>
      <c r="F9" s="154">
        <f t="shared" si="0"/>
        <v>9.1999999999999993</v>
      </c>
      <c r="G9" s="154">
        <v>0.8</v>
      </c>
      <c r="H9" s="155"/>
    </row>
    <row r="10" spans="1:8" x14ac:dyDescent="0.25">
      <c r="A10" s="28">
        <v>9</v>
      </c>
      <c r="B10" s="154" t="s">
        <v>864</v>
      </c>
      <c r="C10" s="154">
        <v>2.95</v>
      </c>
      <c r="D10" s="154">
        <v>3.1</v>
      </c>
      <c r="E10" s="154">
        <f t="shared" si="1"/>
        <v>9.1450000000000014</v>
      </c>
      <c r="F10" s="154">
        <f t="shared" si="0"/>
        <v>12.100000000000001</v>
      </c>
      <c r="G10" s="154">
        <v>0.7</v>
      </c>
      <c r="H10" s="155"/>
    </row>
    <row r="11" spans="1:8" x14ac:dyDescent="0.25">
      <c r="A11" s="28">
        <v>10</v>
      </c>
      <c r="B11" s="154" t="s">
        <v>865</v>
      </c>
      <c r="C11" s="154">
        <v>2</v>
      </c>
      <c r="D11" s="154">
        <v>3.1</v>
      </c>
      <c r="E11" s="154">
        <f t="shared" si="1"/>
        <v>6.2</v>
      </c>
      <c r="F11" s="154">
        <f t="shared" si="0"/>
        <v>10.199999999999999</v>
      </c>
      <c r="G11" s="154">
        <v>1.4</v>
      </c>
      <c r="H11" s="155"/>
    </row>
    <row r="12" spans="1:8" x14ac:dyDescent="0.25">
      <c r="A12" s="28">
        <v>11</v>
      </c>
      <c r="B12" s="154" t="s">
        <v>866</v>
      </c>
      <c r="C12" s="154">
        <v>4</v>
      </c>
      <c r="D12" s="154">
        <v>3.55</v>
      </c>
      <c r="E12" s="154">
        <f t="shared" si="1"/>
        <v>14.2</v>
      </c>
      <c r="F12" s="154">
        <f t="shared" si="0"/>
        <v>15.1</v>
      </c>
      <c r="G12" s="154">
        <v>1.5</v>
      </c>
      <c r="H12" s="155">
        <f>F12-G12</f>
        <v>13.6</v>
      </c>
    </row>
    <row r="13" spans="1:8" x14ac:dyDescent="0.25">
      <c r="A13" s="28">
        <v>12</v>
      </c>
      <c r="B13" s="154" t="s">
        <v>461</v>
      </c>
      <c r="C13" s="154">
        <v>1.925</v>
      </c>
      <c r="D13" s="154">
        <v>1.2</v>
      </c>
      <c r="E13" s="154">
        <f t="shared" si="1"/>
        <v>2.31</v>
      </c>
      <c r="F13" s="154">
        <f t="shared" si="0"/>
        <v>6.25</v>
      </c>
      <c r="G13" s="154">
        <v>0.7</v>
      </c>
      <c r="H13" s="155"/>
    </row>
    <row r="14" spans="1:8" x14ac:dyDescent="0.25">
      <c r="A14" s="28">
        <v>13</v>
      </c>
      <c r="B14" s="154" t="s">
        <v>867</v>
      </c>
      <c r="C14" s="154">
        <v>4</v>
      </c>
      <c r="D14" s="154">
        <v>3.55</v>
      </c>
      <c r="E14" s="154">
        <f t="shared" si="1"/>
        <v>14.2</v>
      </c>
      <c r="F14" s="154">
        <f t="shared" si="0"/>
        <v>15.1</v>
      </c>
      <c r="G14" s="154">
        <v>1.5</v>
      </c>
      <c r="H14" s="155">
        <f>F14-G14</f>
        <v>13.6</v>
      </c>
    </row>
    <row r="15" spans="1:8" x14ac:dyDescent="0.25">
      <c r="A15" s="28">
        <v>14</v>
      </c>
      <c r="B15" s="154" t="s">
        <v>461</v>
      </c>
      <c r="C15" s="154">
        <v>1.925</v>
      </c>
      <c r="D15" s="154">
        <v>1.2</v>
      </c>
      <c r="E15" s="154">
        <f t="shared" si="1"/>
        <v>2.31</v>
      </c>
      <c r="F15" s="154">
        <f t="shared" si="0"/>
        <v>6.25</v>
      </c>
      <c r="G15" s="154">
        <v>0.7</v>
      </c>
      <c r="H15" s="155"/>
    </row>
    <row r="16" spans="1:8" x14ac:dyDescent="0.25">
      <c r="A16" s="28">
        <v>15</v>
      </c>
      <c r="B16" s="154" t="s">
        <v>868</v>
      </c>
      <c r="C16" s="154">
        <v>3.45</v>
      </c>
      <c r="D16" s="154">
        <v>3.65</v>
      </c>
      <c r="E16" s="154">
        <f t="shared" si="1"/>
        <v>12.592500000000001</v>
      </c>
      <c r="F16" s="154">
        <f t="shared" si="0"/>
        <v>14.2</v>
      </c>
      <c r="G16" s="154">
        <v>1.5</v>
      </c>
      <c r="H16" s="155">
        <f>F16-G16</f>
        <v>12.7</v>
      </c>
    </row>
    <row r="17" spans="1:17" x14ac:dyDescent="0.25">
      <c r="A17" s="28">
        <v>16</v>
      </c>
      <c r="B17" s="154" t="s">
        <v>461</v>
      </c>
      <c r="C17" s="154">
        <v>1.2</v>
      </c>
      <c r="D17" s="154">
        <v>1.75</v>
      </c>
      <c r="E17" s="154">
        <f t="shared" si="1"/>
        <v>2.1</v>
      </c>
      <c r="F17" s="154">
        <f t="shared" si="0"/>
        <v>5.9</v>
      </c>
      <c r="G17" s="154">
        <v>0.7</v>
      </c>
      <c r="H17" s="155"/>
    </row>
    <row r="18" spans="1:17" x14ac:dyDescent="0.25">
      <c r="A18" s="28">
        <v>17</v>
      </c>
      <c r="B18" s="154" t="s">
        <v>869</v>
      </c>
      <c r="C18" s="154">
        <v>3.3</v>
      </c>
      <c r="D18" s="154">
        <v>3.65</v>
      </c>
      <c r="E18" s="154">
        <f t="shared" si="1"/>
        <v>12.045</v>
      </c>
      <c r="F18" s="154">
        <f t="shared" si="0"/>
        <v>13.899999999999999</v>
      </c>
      <c r="G18" s="154">
        <v>1.5</v>
      </c>
      <c r="H18" s="155">
        <f>F18-G18</f>
        <v>12.399999999999999</v>
      </c>
    </row>
    <row r="19" spans="1:17" x14ac:dyDescent="0.25">
      <c r="A19" s="28">
        <v>18</v>
      </c>
      <c r="B19" s="154" t="s">
        <v>461</v>
      </c>
      <c r="C19" s="154">
        <v>1.2</v>
      </c>
      <c r="D19" s="154">
        <v>1.75</v>
      </c>
      <c r="E19" s="154">
        <f t="shared" si="1"/>
        <v>2.1</v>
      </c>
      <c r="F19" s="154">
        <f t="shared" si="0"/>
        <v>5.9</v>
      </c>
      <c r="G19" s="154">
        <v>0.7</v>
      </c>
      <c r="H19" s="155"/>
    </row>
    <row r="20" spans="1:17" x14ac:dyDescent="0.25">
      <c r="A20" s="28">
        <v>19</v>
      </c>
      <c r="B20" s="154" t="s">
        <v>870</v>
      </c>
      <c r="C20" s="154">
        <v>3.45</v>
      </c>
      <c r="D20" s="154">
        <v>3.65</v>
      </c>
      <c r="E20" s="154">
        <f t="shared" si="1"/>
        <v>12.592500000000001</v>
      </c>
      <c r="F20" s="154">
        <f t="shared" si="0"/>
        <v>14.2</v>
      </c>
      <c r="G20" s="154">
        <v>1.5</v>
      </c>
      <c r="H20" s="155">
        <f>F20-G20</f>
        <v>12.7</v>
      </c>
    </row>
    <row r="21" spans="1:17" x14ac:dyDescent="0.25">
      <c r="A21" s="28">
        <v>20</v>
      </c>
      <c r="B21" s="154" t="s">
        <v>461</v>
      </c>
      <c r="C21" s="154">
        <v>1.2</v>
      </c>
      <c r="D21" s="154">
        <v>1.75</v>
      </c>
      <c r="E21" s="154">
        <f t="shared" si="1"/>
        <v>2.1</v>
      </c>
      <c r="F21" s="154">
        <f t="shared" si="0"/>
        <v>5.9</v>
      </c>
      <c r="G21" s="154">
        <v>0.7</v>
      </c>
      <c r="H21" s="155"/>
    </row>
    <row r="22" spans="1:17" x14ac:dyDescent="0.25">
      <c r="A22" s="28">
        <v>21</v>
      </c>
      <c r="B22" s="154" t="s">
        <v>461</v>
      </c>
      <c r="C22" s="154">
        <v>1.2</v>
      </c>
      <c r="D22" s="154">
        <v>1.75</v>
      </c>
      <c r="E22" s="154">
        <f t="shared" si="1"/>
        <v>2.1</v>
      </c>
      <c r="F22" s="154">
        <f t="shared" si="0"/>
        <v>5.9</v>
      </c>
      <c r="G22" s="154">
        <v>0.7</v>
      </c>
      <c r="H22" s="155"/>
    </row>
    <row r="23" spans="1:17" x14ac:dyDescent="0.25">
      <c r="A23" s="28">
        <v>22</v>
      </c>
      <c r="B23" s="154" t="s">
        <v>871</v>
      </c>
      <c r="C23" s="154">
        <v>1.5</v>
      </c>
      <c r="D23" s="154">
        <v>2.25</v>
      </c>
      <c r="E23" s="154">
        <f t="shared" si="1"/>
        <v>3.375</v>
      </c>
      <c r="F23" s="154">
        <f t="shared" si="0"/>
        <v>7.5</v>
      </c>
      <c r="G23" s="154">
        <v>0.9</v>
      </c>
      <c r="H23" s="155"/>
    </row>
    <row r="24" spans="1:17" x14ac:dyDescent="0.25">
      <c r="A24" s="28">
        <v>23</v>
      </c>
      <c r="B24" s="154" t="s">
        <v>872</v>
      </c>
      <c r="C24" s="154">
        <v>3</v>
      </c>
      <c r="D24" s="154">
        <v>3.9</v>
      </c>
      <c r="E24" s="154">
        <f t="shared" si="1"/>
        <v>11.7</v>
      </c>
      <c r="F24" s="154">
        <f t="shared" si="0"/>
        <v>13.8</v>
      </c>
      <c r="G24" s="154">
        <v>1.5</v>
      </c>
      <c r="H24" s="155">
        <f>F24-G24</f>
        <v>12.3</v>
      </c>
    </row>
    <row r="25" spans="1:17" x14ac:dyDescent="0.25">
      <c r="A25" s="28">
        <v>24</v>
      </c>
      <c r="B25" s="154" t="s">
        <v>461</v>
      </c>
      <c r="C25" s="154">
        <v>1.2</v>
      </c>
      <c r="D25" s="154">
        <v>1.875</v>
      </c>
      <c r="E25" s="154">
        <f t="shared" si="1"/>
        <v>2.25</v>
      </c>
      <c r="F25" s="154">
        <f t="shared" si="0"/>
        <v>6.15</v>
      </c>
      <c r="G25" s="154">
        <v>0.7</v>
      </c>
      <c r="H25" s="155"/>
    </row>
    <row r="26" spans="1:17" x14ac:dyDescent="0.25">
      <c r="A26" s="28">
        <v>25</v>
      </c>
      <c r="B26" s="154" t="s">
        <v>873</v>
      </c>
      <c r="C26" s="154">
        <v>3</v>
      </c>
      <c r="D26" s="154">
        <v>3.9</v>
      </c>
      <c r="E26" s="154">
        <f t="shared" si="1"/>
        <v>11.7</v>
      </c>
      <c r="F26" s="154">
        <f t="shared" si="0"/>
        <v>13.8</v>
      </c>
      <c r="G26" s="154">
        <v>1.5</v>
      </c>
      <c r="H26" s="155">
        <f>F26-G26</f>
        <v>12.3</v>
      </c>
    </row>
    <row r="27" spans="1:17" x14ac:dyDescent="0.25">
      <c r="A27" s="28">
        <v>26</v>
      </c>
      <c r="B27" s="154" t="s">
        <v>461</v>
      </c>
      <c r="C27" s="154">
        <v>1.2</v>
      </c>
      <c r="D27" s="154">
        <v>1.875</v>
      </c>
      <c r="E27" s="154">
        <f t="shared" si="1"/>
        <v>2.25</v>
      </c>
      <c r="F27" s="154">
        <f t="shared" si="0"/>
        <v>6.15</v>
      </c>
      <c r="G27" s="154">
        <v>0.7</v>
      </c>
      <c r="H27" s="155"/>
    </row>
    <row r="28" spans="1:17" x14ac:dyDescent="0.25">
      <c r="A28" s="28">
        <v>27</v>
      </c>
      <c r="B28" s="154" t="s">
        <v>874</v>
      </c>
      <c r="C28" s="154">
        <v>3</v>
      </c>
      <c r="D28" s="154">
        <v>3.9</v>
      </c>
      <c r="E28" s="154">
        <f t="shared" si="1"/>
        <v>11.7</v>
      </c>
      <c r="F28" s="154">
        <f t="shared" si="0"/>
        <v>13.8</v>
      </c>
      <c r="G28" s="154">
        <v>0.8</v>
      </c>
      <c r="H28" s="155">
        <f>F28-G28</f>
        <v>13</v>
      </c>
    </row>
    <row r="29" spans="1:17" x14ac:dyDescent="0.25">
      <c r="A29" s="28">
        <v>28</v>
      </c>
      <c r="B29" s="154" t="s">
        <v>875</v>
      </c>
      <c r="C29" s="154">
        <v>3.3</v>
      </c>
      <c r="D29" s="154">
        <v>2.9</v>
      </c>
      <c r="E29" s="154">
        <f t="shared" si="1"/>
        <v>9.5699999999999985</v>
      </c>
      <c r="F29" s="154">
        <f t="shared" si="0"/>
        <v>12.399999999999999</v>
      </c>
      <c r="G29" s="154">
        <v>0.8</v>
      </c>
      <c r="H29" s="155"/>
    </row>
    <row r="30" spans="1:17" x14ac:dyDescent="0.25">
      <c r="A30" s="28">
        <v>29</v>
      </c>
      <c r="B30" s="154" t="s">
        <v>876</v>
      </c>
      <c r="C30" s="154">
        <v>3</v>
      </c>
      <c r="D30" s="154">
        <v>3.55</v>
      </c>
      <c r="E30" s="154">
        <f t="shared" si="1"/>
        <v>10.649999999999999</v>
      </c>
      <c r="F30" s="154">
        <f t="shared" si="0"/>
        <v>13.1</v>
      </c>
      <c r="G30" s="154">
        <v>0.8</v>
      </c>
      <c r="H30" s="155">
        <f>F30-G30</f>
        <v>12.299999999999999</v>
      </c>
      <c r="Q30" t="s">
        <v>1066</v>
      </c>
    </row>
    <row r="31" spans="1:17" x14ac:dyDescent="0.25">
      <c r="A31" s="28">
        <v>30</v>
      </c>
      <c r="B31" s="154" t="s">
        <v>877</v>
      </c>
      <c r="C31" s="154">
        <v>4</v>
      </c>
      <c r="D31" s="154">
        <v>3.55</v>
      </c>
      <c r="E31" s="154">
        <f t="shared" si="1"/>
        <v>14.2</v>
      </c>
      <c r="F31" s="154">
        <f t="shared" si="0"/>
        <v>15.1</v>
      </c>
      <c r="G31" s="154">
        <v>0.8</v>
      </c>
      <c r="H31" s="155">
        <f>F31-G31</f>
        <v>14.299999999999999</v>
      </c>
    </row>
    <row r="32" spans="1:17" x14ac:dyDescent="0.25">
      <c r="A32" s="28">
        <v>31</v>
      </c>
      <c r="B32" s="154" t="s">
        <v>878</v>
      </c>
      <c r="C32" s="154" t="s">
        <v>879</v>
      </c>
      <c r="D32" s="154" t="s">
        <v>879</v>
      </c>
      <c r="E32" s="154">
        <v>7.34</v>
      </c>
      <c r="F32" s="154">
        <v>11.01</v>
      </c>
      <c r="G32" s="154">
        <v>0.8</v>
      </c>
      <c r="H32" s="155">
        <f>F32-G32</f>
        <v>10.209999999999999</v>
      </c>
    </row>
    <row r="33" spans="1:8" x14ac:dyDescent="0.25">
      <c r="A33" s="28">
        <v>32</v>
      </c>
      <c r="B33" s="154" t="s">
        <v>880</v>
      </c>
      <c r="C33" s="154" t="s">
        <v>879</v>
      </c>
      <c r="D33" s="154" t="s">
        <v>879</v>
      </c>
      <c r="E33" s="154">
        <v>4.04</v>
      </c>
      <c r="F33" s="154">
        <v>8.01</v>
      </c>
      <c r="G33" s="154">
        <v>1</v>
      </c>
      <c r="H33" s="155"/>
    </row>
    <row r="34" spans="1:8" x14ac:dyDescent="0.25">
      <c r="A34" s="28">
        <v>33</v>
      </c>
      <c r="B34" s="154" t="s">
        <v>881</v>
      </c>
      <c r="C34" s="154">
        <v>2.15</v>
      </c>
      <c r="D34" s="154">
        <v>2</v>
      </c>
      <c r="E34" s="154">
        <f t="shared" ref="E34" si="2">C34*D34</f>
        <v>4.3</v>
      </c>
      <c r="F34" s="154">
        <f t="shared" ref="F34" si="3">(2*C34)+(2*D34)</f>
        <v>8.3000000000000007</v>
      </c>
      <c r="G34" s="154">
        <v>1.5</v>
      </c>
      <c r="H34" s="155"/>
    </row>
    <row r="35" spans="1:8" x14ac:dyDescent="0.25">
      <c r="A35" s="28">
        <v>34</v>
      </c>
      <c r="B35" s="154" t="s">
        <v>882</v>
      </c>
      <c r="C35" s="154" t="s">
        <v>879</v>
      </c>
      <c r="D35" s="154" t="s">
        <v>879</v>
      </c>
      <c r="E35" s="154">
        <v>4.9800000000000004</v>
      </c>
      <c r="F35" s="154">
        <v>8.89</v>
      </c>
      <c r="G35" s="154">
        <v>0.7</v>
      </c>
      <c r="H35" s="155"/>
    </row>
    <row r="36" spans="1:8" x14ac:dyDescent="0.25">
      <c r="A36" s="28">
        <v>35</v>
      </c>
      <c r="B36" s="154" t="s">
        <v>883</v>
      </c>
      <c r="C36" s="154" t="s">
        <v>879</v>
      </c>
      <c r="D36" s="154" t="s">
        <v>879</v>
      </c>
      <c r="E36" s="154">
        <v>16.350000000000001</v>
      </c>
      <c r="F36" s="154">
        <v>19.399999999999999</v>
      </c>
      <c r="G36" s="154">
        <v>3.1</v>
      </c>
      <c r="H36" s="155"/>
    </row>
    <row r="37" spans="1:8" x14ac:dyDescent="0.25">
      <c r="A37" s="28">
        <v>36</v>
      </c>
      <c r="B37" s="154" t="s">
        <v>884</v>
      </c>
      <c r="C37" s="154">
        <v>1.35</v>
      </c>
      <c r="D37" s="154">
        <v>1.4</v>
      </c>
      <c r="E37" s="154">
        <f t="shared" ref="E37:E56" si="4">C37*D37</f>
        <v>1.89</v>
      </c>
      <c r="F37" s="154">
        <f t="shared" ref="F37:F56" si="5">(2*C37)+(2*D37)</f>
        <v>5.5</v>
      </c>
      <c r="G37" s="154">
        <v>0.8</v>
      </c>
      <c r="H37" s="155"/>
    </row>
    <row r="38" spans="1:8" x14ac:dyDescent="0.25">
      <c r="A38" s="28">
        <v>37</v>
      </c>
      <c r="B38" s="154" t="s">
        <v>885</v>
      </c>
      <c r="C38" s="154">
        <v>1</v>
      </c>
      <c r="D38" s="154">
        <v>1.5</v>
      </c>
      <c r="E38" s="154">
        <f t="shared" si="4"/>
        <v>1.5</v>
      </c>
      <c r="F38" s="154">
        <f t="shared" si="5"/>
        <v>5</v>
      </c>
      <c r="G38" s="154">
        <v>1.5</v>
      </c>
      <c r="H38" s="155"/>
    </row>
    <row r="39" spans="1:8" x14ac:dyDescent="0.25">
      <c r="A39" s="28">
        <v>38</v>
      </c>
      <c r="B39" s="154" t="s">
        <v>461</v>
      </c>
      <c r="C39" s="154">
        <v>2.4</v>
      </c>
      <c r="D39" s="154">
        <v>1.5</v>
      </c>
      <c r="E39" s="154">
        <f t="shared" si="4"/>
        <v>3.5999999999999996</v>
      </c>
      <c r="F39" s="154">
        <f t="shared" si="5"/>
        <v>7.8</v>
      </c>
      <c r="G39" s="154">
        <v>0.7</v>
      </c>
      <c r="H39" s="155"/>
    </row>
    <row r="40" spans="1:8" x14ac:dyDescent="0.25">
      <c r="A40" s="28">
        <v>39</v>
      </c>
      <c r="B40" s="154" t="s">
        <v>886</v>
      </c>
      <c r="C40" s="154" t="s">
        <v>879</v>
      </c>
      <c r="D40" s="154" t="s">
        <v>879</v>
      </c>
      <c r="E40" s="154">
        <v>5.65</v>
      </c>
      <c r="F40" s="154">
        <v>10.9</v>
      </c>
      <c r="G40" s="154">
        <v>0.7</v>
      </c>
      <c r="H40" s="155"/>
    </row>
    <row r="41" spans="1:8" x14ac:dyDescent="0.25">
      <c r="A41" s="28">
        <v>40</v>
      </c>
      <c r="B41" s="154" t="s">
        <v>887</v>
      </c>
      <c r="C41" s="154">
        <v>4.0999999999999996</v>
      </c>
      <c r="D41" s="154">
        <v>3.65</v>
      </c>
      <c r="E41" s="154">
        <f t="shared" si="4"/>
        <v>14.964999999999998</v>
      </c>
      <c r="F41" s="154">
        <f t="shared" si="5"/>
        <v>15.5</v>
      </c>
      <c r="G41" s="154">
        <v>0.8</v>
      </c>
      <c r="H41" s="155">
        <f>F41-G41</f>
        <v>14.7</v>
      </c>
    </row>
    <row r="42" spans="1:8" x14ac:dyDescent="0.25">
      <c r="A42" s="28">
        <v>41</v>
      </c>
      <c r="B42" s="154" t="s">
        <v>888</v>
      </c>
      <c r="C42" s="154">
        <v>3.95</v>
      </c>
      <c r="D42" s="154">
        <v>3.65</v>
      </c>
      <c r="E42" s="154">
        <f t="shared" si="4"/>
        <v>14.4175</v>
      </c>
      <c r="F42" s="154">
        <f t="shared" si="5"/>
        <v>15.2</v>
      </c>
      <c r="G42" s="154">
        <v>1.65</v>
      </c>
      <c r="H42" s="155">
        <f>F42-G42</f>
        <v>13.549999999999999</v>
      </c>
    </row>
    <row r="43" spans="1:8" x14ac:dyDescent="0.25">
      <c r="A43" s="28">
        <v>42</v>
      </c>
      <c r="B43" s="154" t="s">
        <v>889</v>
      </c>
      <c r="C43" s="154">
        <v>3.55</v>
      </c>
      <c r="D43" s="154">
        <v>3.65</v>
      </c>
      <c r="E43" s="154">
        <f t="shared" si="4"/>
        <v>12.9575</v>
      </c>
      <c r="F43" s="154">
        <f t="shared" si="5"/>
        <v>14.399999999999999</v>
      </c>
      <c r="G43" s="154">
        <v>4.7</v>
      </c>
      <c r="H43" s="155">
        <f>F43-G43</f>
        <v>9.6999999999999993</v>
      </c>
    </row>
    <row r="44" spans="1:8" x14ac:dyDescent="0.25">
      <c r="A44" s="28">
        <v>43</v>
      </c>
      <c r="B44" s="154" t="s">
        <v>890</v>
      </c>
      <c r="C44" s="154">
        <v>2.35</v>
      </c>
      <c r="D44" s="154">
        <v>3.65</v>
      </c>
      <c r="E44" s="154">
        <f t="shared" si="4"/>
        <v>8.5775000000000006</v>
      </c>
      <c r="F44" s="154">
        <f t="shared" si="5"/>
        <v>12</v>
      </c>
      <c r="G44" s="154">
        <v>1.65</v>
      </c>
      <c r="H44" s="155">
        <f>F44-G44</f>
        <v>10.35</v>
      </c>
    </row>
    <row r="45" spans="1:8" x14ac:dyDescent="0.25">
      <c r="A45" s="28">
        <v>44</v>
      </c>
      <c r="B45" s="154" t="s">
        <v>891</v>
      </c>
      <c r="C45" s="154" t="s">
        <v>879</v>
      </c>
      <c r="D45" s="154" t="s">
        <v>879</v>
      </c>
      <c r="E45" s="154">
        <v>13.34</v>
      </c>
      <c r="F45" s="154">
        <v>16.100000000000001</v>
      </c>
      <c r="G45" s="154">
        <v>1.6</v>
      </c>
      <c r="H45" s="155">
        <f>F45-G45</f>
        <v>14.500000000000002</v>
      </c>
    </row>
    <row r="46" spans="1:8" x14ac:dyDescent="0.25">
      <c r="A46" s="28">
        <v>45</v>
      </c>
      <c r="B46" s="154" t="s">
        <v>892</v>
      </c>
      <c r="C46" s="154">
        <v>2.85</v>
      </c>
      <c r="D46" s="154">
        <v>2.25</v>
      </c>
      <c r="E46" s="154">
        <f t="shared" si="4"/>
        <v>6.4125000000000005</v>
      </c>
      <c r="F46" s="154">
        <f t="shared" si="5"/>
        <v>10.199999999999999</v>
      </c>
      <c r="G46" s="154">
        <v>0.8</v>
      </c>
      <c r="H46" s="155"/>
    </row>
    <row r="47" spans="1:8" x14ac:dyDescent="0.25">
      <c r="A47" s="28">
        <v>46</v>
      </c>
      <c r="B47" s="154" t="s">
        <v>893</v>
      </c>
      <c r="C47" s="154">
        <v>2.7</v>
      </c>
      <c r="D47" s="154">
        <v>1.5</v>
      </c>
      <c r="E47" s="154">
        <f t="shared" si="4"/>
        <v>4.0500000000000007</v>
      </c>
      <c r="F47" s="154">
        <f t="shared" si="5"/>
        <v>8.4</v>
      </c>
      <c r="G47" s="154">
        <v>2.4</v>
      </c>
      <c r="H47" s="155"/>
    </row>
    <row r="48" spans="1:8" x14ac:dyDescent="0.25">
      <c r="A48" s="28">
        <v>47</v>
      </c>
      <c r="B48" s="154" t="s">
        <v>894</v>
      </c>
      <c r="C48" s="154">
        <v>2.7</v>
      </c>
      <c r="D48" s="154">
        <v>1.6</v>
      </c>
      <c r="E48" s="154">
        <f t="shared" si="4"/>
        <v>4.32</v>
      </c>
      <c r="F48" s="154">
        <f t="shared" si="5"/>
        <v>8.6000000000000014</v>
      </c>
      <c r="G48" s="154">
        <v>0.8</v>
      </c>
      <c r="H48" s="155"/>
    </row>
    <row r="49" spans="1:8" x14ac:dyDescent="0.25">
      <c r="A49" s="28">
        <v>48</v>
      </c>
      <c r="B49" s="154" t="s">
        <v>895</v>
      </c>
      <c r="C49" s="154">
        <v>5.3</v>
      </c>
      <c r="D49" s="154">
        <v>3.9</v>
      </c>
      <c r="E49" s="154">
        <f t="shared" si="4"/>
        <v>20.669999999999998</v>
      </c>
      <c r="F49" s="154">
        <f t="shared" si="5"/>
        <v>18.399999999999999</v>
      </c>
      <c r="G49" s="154">
        <v>1.6</v>
      </c>
      <c r="H49" s="155">
        <f>F49-G49</f>
        <v>16.799999999999997</v>
      </c>
    </row>
    <row r="50" spans="1:8" x14ac:dyDescent="0.25">
      <c r="A50" s="28">
        <v>49</v>
      </c>
      <c r="B50" s="154" t="s">
        <v>861</v>
      </c>
      <c r="C50" s="154">
        <v>1.4</v>
      </c>
      <c r="D50" s="154">
        <v>2.4</v>
      </c>
      <c r="E50" s="154">
        <f t="shared" si="4"/>
        <v>3.36</v>
      </c>
      <c r="F50" s="154">
        <f t="shared" si="5"/>
        <v>7.6</v>
      </c>
      <c r="G50" s="154">
        <v>0.7</v>
      </c>
      <c r="H50" s="155"/>
    </row>
    <row r="51" spans="1:8" x14ac:dyDescent="0.25">
      <c r="A51" s="28">
        <v>50</v>
      </c>
      <c r="B51" s="154" t="s">
        <v>896</v>
      </c>
      <c r="C51" s="154">
        <v>1.4</v>
      </c>
      <c r="D51" s="154">
        <v>1.35</v>
      </c>
      <c r="E51" s="154">
        <f t="shared" si="4"/>
        <v>1.89</v>
      </c>
      <c r="F51" s="154">
        <f t="shared" si="5"/>
        <v>5.5</v>
      </c>
      <c r="G51" s="154">
        <v>0.8</v>
      </c>
      <c r="H51" s="155"/>
    </row>
    <row r="52" spans="1:8" x14ac:dyDescent="0.25">
      <c r="A52" s="28">
        <v>51</v>
      </c>
      <c r="B52" s="154" t="s">
        <v>897</v>
      </c>
      <c r="C52" s="154">
        <v>11.65</v>
      </c>
      <c r="D52" s="154">
        <v>1.4</v>
      </c>
      <c r="E52" s="154">
        <f t="shared" si="4"/>
        <v>16.309999999999999</v>
      </c>
      <c r="F52" s="154">
        <f t="shared" si="5"/>
        <v>26.1</v>
      </c>
      <c r="G52" s="154">
        <v>6.6</v>
      </c>
      <c r="H52" s="155">
        <f t="shared" ref="H52:H57" si="6">F52-G52</f>
        <v>19.5</v>
      </c>
    </row>
    <row r="53" spans="1:8" x14ac:dyDescent="0.25">
      <c r="A53" s="28">
        <v>52</v>
      </c>
      <c r="B53" s="154" t="s">
        <v>897</v>
      </c>
      <c r="C53" s="154" t="s">
        <v>879</v>
      </c>
      <c r="D53" s="154" t="s">
        <v>879</v>
      </c>
      <c r="E53" s="154">
        <v>19.899999999999999</v>
      </c>
      <c r="F53" s="154">
        <v>28.5</v>
      </c>
      <c r="G53" s="154">
        <v>9.85</v>
      </c>
      <c r="H53" s="155">
        <f t="shared" si="6"/>
        <v>18.649999999999999</v>
      </c>
    </row>
    <row r="54" spans="1:8" x14ac:dyDescent="0.25">
      <c r="A54" s="28">
        <v>53</v>
      </c>
      <c r="B54" s="154" t="s">
        <v>897</v>
      </c>
      <c r="C54" s="154">
        <v>13.55</v>
      </c>
      <c r="D54" s="154">
        <v>2.2000000000000002</v>
      </c>
      <c r="E54" s="154">
        <f t="shared" si="4"/>
        <v>29.810000000000002</v>
      </c>
      <c r="F54" s="154">
        <f t="shared" si="5"/>
        <v>31.5</v>
      </c>
      <c r="G54" s="154">
        <v>8.15</v>
      </c>
      <c r="H54" s="155">
        <f t="shared" si="6"/>
        <v>23.35</v>
      </c>
    </row>
    <row r="55" spans="1:8" x14ac:dyDescent="0.25">
      <c r="A55" s="28">
        <v>54</v>
      </c>
      <c r="B55" s="154" t="s">
        <v>897</v>
      </c>
      <c r="C55" s="154">
        <v>2.2000000000000002</v>
      </c>
      <c r="D55" s="154">
        <v>10.25</v>
      </c>
      <c r="E55" s="154">
        <f t="shared" si="4"/>
        <v>22.55</v>
      </c>
      <c r="F55" s="154">
        <f t="shared" si="5"/>
        <v>24.9</v>
      </c>
      <c r="G55" s="154">
        <v>11.8</v>
      </c>
      <c r="H55" s="155">
        <f t="shared" si="6"/>
        <v>13.099999999999998</v>
      </c>
    </row>
    <row r="56" spans="1:8" x14ac:dyDescent="0.25">
      <c r="A56" s="28">
        <v>55</v>
      </c>
      <c r="B56" s="154" t="s">
        <v>897</v>
      </c>
      <c r="C56" s="154">
        <v>7.45</v>
      </c>
      <c r="D56" s="154">
        <v>1.6</v>
      </c>
      <c r="E56" s="154">
        <f t="shared" si="4"/>
        <v>11.920000000000002</v>
      </c>
      <c r="F56" s="154">
        <f t="shared" si="5"/>
        <v>18.100000000000001</v>
      </c>
      <c r="G56" s="154">
        <v>6.4</v>
      </c>
      <c r="H56" s="155">
        <f t="shared" si="6"/>
        <v>11.700000000000001</v>
      </c>
    </row>
    <row r="57" spans="1:8" x14ac:dyDescent="0.25">
      <c r="A57" s="28">
        <v>56</v>
      </c>
      <c r="B57" s="154" t="s">
        <v>897</v>
      </c>
      <c r="C57" s="154" t="s">
        <v>879</v>
      </c>
      <c r="D57" s="154" t="s">
        <v>879</v>
      </c>
      <c r="E57" s="154">
        <v>34.229999999999997</v>
      </c>
      <c r="F57" s="154">
        <v>41.5</v>
      </c>
      <c r="G57" s="154">
        <v>8.6</v>
      </c>
      <c r="H57" s="155">
        <f t="shared" si="6"/>
        <v>32.9</v>
      </c>
    </row>
    <row r="58" spans="1:8" x14ac:dyDescent="0.25">
      <c r="A58" s="28">
        <v>57</v>
      </c>
      <c r="B58" s="154" t="s">
        <v>898</v>
      </c>
      <c r="C58" s="154">
        <v>12.45</v>
      </c>
      <c r="D58" s="154">
        <v>2.25</v>
      </c>
      <c r="E58" s="154">
        <f t="shared" ref="E58" si="7">C58*D58</f>
        <v>28.012499999999999</v>
      </c>
      <c r="F58" s="154">
        <f t="shared" ref="F58" si="8">(2*C58)+(2*D58)</f>
        <v>29.4</v>
      </c>
      <c r="G58" s="154">
        <v>2.1</v>
      </c>
      <c r="H58" s="155"/>
    </row>
    <row r="59" spans="1:8" x14ac:dyDescent="0.25">
      <c r="A59" s="28">
        <v>58</v>
      </c>
      <c r="B59" s="154" t="s">
        <v>899</v>
      </c>
      <c r="C59" s="154" t="s">
        <v>879</v>
      </c>
      <c r="D59" s="154" t="s">
        <v>879</v>
      </c>
      <c r="E59" s="154">
        <v>48.09</v>
      </c>
      <c r="F59" s="154">
        <f>5.96+6.04+17.27+0.45+0.52+0.85+0.2+0.25</f>
        <v>31.54</v>
      </c>
      <c r="G59" s="157">
        <v>0</v>
      </c>
      <c r="H59" s="155"/>
    </row>
    <row r="60" spans="1:8" x14ac:dyDescent="0.25">
      <c r="A60" s="28">
        <v>59</v>
      </c>
      <c r="B60" s="154" t="s">
        <v>900</v>
      </c>
      <c r="C60" s="154" t="s">
        <v>879</v>
      </c>
      <c r="D60" s="154" t="s">
        <v>879</v>
      </c>
      <c r="E60" s="154">
        <v>60.45</v>
      </c>
      <c r="F60" s="154">
        <v>32.549999999999997</v>
      </c>
      <c r="G60" s="154">
        <v>0.8</v>
      </c>
      <c r="H60" s="155"/>
    </row>
    <row r="61" spans="1:8" x14ac:dyDescent="0.25">
      <c r="A61" s="28">
        <v>60</v>
      </c>
      <c r="B61" s="154" t="s">
        <v>901</v>
      </c>
      <c r="C61" s="154" t="s">
        <v>879</v>
      </c>
      <c r="D61" s="154" t="s">
        <v>879</v>
      </c>
      <c r="E61" s="154">
        <v>49.32</v>
      </c>
      <c r="F61" s="154">
        <v>34.29</v>
      </c>
      <c r="G61" s="154">
        <v>0.8</v>
      </c>
      <c r="H61" s="155"/>
    </row>
    <row r="62" spans="1:8" x14ac:dyDescent="0.25">
      <c r="A62" s="28"/>
      <c r="B62" s="154"/>
      <c r="C62" s="28"/>
      <c r="D62" s="28"/>
      <c r="E62" s="28"/>
      <c r="F62" s="28"/>
      <c r="G62" s="28"/>
      <c r="H62" s="28"/>
    </row>
    <row r="63" spans="1:8" x14ac:dyDescent="0.25">
      <c r="A63" s="158"/>
      <c r="B63" s="159" t="s">
        <v>902</v>
      </c>
      <c r="C63" s="159"/>
      <c r="D63" s="159"/>
      <c r="E63" s="159"/>
      <c r="F63" s="159"/>
      <c r="G63" s="159"/>
      <c r="H63" s="161">
        <f>SUM(H2:H62)</f>
        <v>338.21</v>
      </c>
    </row>
    <row r="64" spans="1:8"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row r="112" spans="2:2" x14ac:dyDescent="0.25">
      <c r="B112"/>
    </row>
    <row r="113" spans="2:2" x14ac:dyDescent="0.25">
      <c r="B113"/>
    </row>
    <row r="114" spans="2:2" x14ac:dyDescent="0.25">
      <c r="B114"/>
    </row>
    <row r="115" spans="2:2" x14ac:dyDescent="0.25">
      <c r="B115"/>
    </row>
    <row r="116" spans="2:2" x14ac:dyDescent="0.25">
      <c r="B116"/>
    </row>
    <row r="117" spans="2:2" x14ac:dyDescent="0.25">
      <c r="B117"/>
    </row>
    <row r="118" spans="2:2" x14ac:dyDescent="0.25">
      <c r="B118"/>
    </row>
    <row r="119" spans="2:2" x14ac:dyDescent="0.25">
      <c r="B119"/>
    </row>
    <row r="120" spans="2:2" x14ac:dyDescent="0.25">
      <c r="B120"/>
    </row>
    <row r="121" spans="2:2" x14ac:dyDescent="0.25">
      <c r="B121"/>
    </row>
    <row r="122" spans="2:2" x14ac:dyDescent="0.25">
      <c r="B122"/>
    </row>
    <row r="123" spans="2:2" x14ac:dyDescent="0.25">
      <c r="B123"/>
    </row>
    <row r="124" spans="2:2" x14ac:dyDescent="0.25">
      <c r="B124"/>
    </row>
    <row r="125" spans="2:2" x14ac:dyDescent="0.25">
      <c r="B125"/>
    </row>
    <row r="126" spans="2:2" x14ac:dyDescent="0.25">
      <c r="B126"/>
    </row>
    <row r="127" spans="2:2" x14ac:dyDescent="0.25">
      <c r="B127"/>
    </row>
    <row r="128" spans="2:2" x14ac:dyDescent="0.25">
      <c r="B128"/>
    </row>
    <row r="129" spans="2:2" x14ac:dyDescent="0.25">
      <c r="B129"/>
    </row>
    <row r="130" spans="2:2" x14ac:dyDescent="0.25">
      <c r="B130"/>
    </row>
    <row r="131" spans="2:2" x14ac:dyDescent="0.25">
      <c r="B131"/>
    </row>
    <row r="132" spans="2:2" x14ac:dyDescent="0.25">
      <c r="B132"/>
    </row>
    <row r="133" spans="2:2" x14ac:dyDescent="0.25">
      <c r="B133"/>
    </row>
    <row r="134" spans="2:2" x14ac:dyDescent="0.25">
      <c r="B134"/>
    </row>
    <row r="135" spans="2:2" x14ac:dyDescent="0.25">
      <c r="B135"/>
    </row>
    <row r="136" spans="2:2" x14ac:dyDescent="0.25">
      <c r="B136"/>
    </row>
    <row r="137" spans="2:2" x14ac:dyDescent="0.25">
      <c r="B137"/>
    </row>
    <row r="138" spans="2:2" x14ac:dyDescent="0.25">
      <c r="B138"/>
    </row>
    <row r="139" spans="2:2" x14ac:dyDescent="0.25">
      <c r="B139"/>
    </row>
    <row r="140" spans="2:2" x14ac:dyDescent="0.25">
      <c r="B140"/>
    </row>
    <row r="141" spans="2:2" x14ac:dyDescent="0.25">
      <c r="B141"/>
    </row>
    <row r="142" spans="2:2" x14ac:dyDescent="0.25">
      <c r="B142"/>
    </row>
    <row r="143" spans="2:2" x14ac:dyDescent="0.25">
      <c r="B143"/>
    </row>
    <row r="144" spans="2:2" x14ac:dyDescent="0.25">
      <c r="B144"/>
    </row>
    <row r="145" spans="2:2" x14ac:dyDescent="0.25">
      <c r="B145"/>
    </row>
    <row r="146" spans="2:2" x14ac:dyDescent="0.25">
      <c r="B146"/>
    </row>
    <row r="147" spans="2:2" x14ac:dyDescent="0.25">
      <c r="B147"/>
    </row>
    <row r="148" spans="2:2" x14ac:dyDescent="0.25">
      <c r="B148"/>
    </row>
    <row r="149" spans="2:2" x14ac:dyDescent="0.25">
      <c r="B149"/>
    </row>
    <row r="150" spans="2:2" x14ac:dyDescent="0.25">
      <c r="B150"/>
    </row>
    <row r="151" spans="2:2" x14ac:dyDescent="0.25">
      <c r="B151"/>
    </row>
    <row r="152" spans="2:2" x14ac:dyDescent="0.25">
      <c r="B152"/>
    </row>
    <row r="153" spans="2:2" x14ac:dyDescent="0.25">
      <c r="B153"/>
    </row>
    <row r="154" spans="2:2" x14ac:dyDescent="0.25">
      <c r="B154"/>
    </row>
    <row r="155" spans="2:2" x14ac:dyDescent="0.25">
      <c r="B155"/>
    </row>
    <row r="156" spans="2:2" x14ac:dyDescent="0.25">
      <c r="B156"/>
    </row>
    <row r="157" spans="2:2" x14ac:dyDescent="0.25">
      <c r="B157"/>
    </row>
    <row r="158" spans="2:2" x14ac:dyDescent="0.25">
      <c r="B158"/>
    </row>
    <row r="159" spans="2:2" x14ac:dyDescent="0.25">
      <c r="B159"/>
    </row>
    <row r="160" spans="2:2" x14ac:dyDescent="0.25">
      <c r="B160"/>
    </row>
    <row r="161" spans="2:2" x14ac:dyDescent="0.25">
      <c r="B161"/>
    </row>
    <row r="162" spans="2:2" x14ac:dyDescent="0.25">
      <c r="B162"/>
    </row>
    <row r="163" spans="2:2" x14ac:dyDescent="0.25">
      <c r="B163"/>
    </row>
    <row r="164" spans="2:2" x14ac:dyDescent="0.25">
      <c r="B164"/>
    </row>
    <row r="165" spans="2:2" x14ac:dyDescent="0.25">
      <c r="B165"/>
    </row>
    <row r="166" spans="2:2" x14ac:dyDescent="0.25">
      <c r="B166"/>
    </row>
    <row r="167" spans="2:2" x14ac:dyDescent="0.25">
      <c r="B167"/>
    </row>
    <row r="168" spans="2:2" x14ac:dyDescent="0.25">
      <c r="B168"/>
    </row>
    <row r="169" spans="2:2" x14ac:dyDescent="0.25">
      <c r="B169"/>
    </row>
    <row r="170" spans="2:2" x14ac:dyDescent="0.25">
      <c r="B170"/>
    </row>
    <row r="171" spans="2:2" x14ac:dyDescent="0.25">
      <c r="B171"/>
    </row>
    <row r="172" spans="2:2" x14ac:dyDescent="0.25">
      <c r="B172"/>
    </row>
    <row r="173" spans="2:2" x14ac:dyDescent="0.25">
      <c r="B173"/>
    </row>
  </sheetData>
  <printOptions horizontalCentered="1"/>
  <pageMargins left="0.51181102362204722" right="0.51181102362204722" top="0.78740157480314965" bottom="0.78740157480314965" header="0.31496062992125984" footer="0.31496062992125984"/>
  <pageSetup paperSize="9" scale="75" orientation="portrait" r:id="rId1"/>
  <colBreaks count="1" manualBreakCount="1">
    <brk id="8"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tabSelected="1" view="pageBreakPreview" topLeftCell="A14" zoomScale="95" zoomScaleNormal="98" zoomScaleSheetLayoutView="95" workbookViewId="0">
      <selection activeCell="L40" sqref="L40"/>
    </sheetView>
  </sheetViews>
  <sheetFormatPr defaultRowHeight="15" x14ac:dyDescent="0.25"/>
  <cols>
    <col min="1" max="1" width="11.7109375" bestFit="1" customWidth="1"/>
    <col min="2" max="2" width="17.28515625" bestFit="1" customWidth="1"/>
    <col min="3" max="3" width="43.85546875" bestFit="1" customWidth="1"/>
    <col min="4" max="4" width="8.28515625" bestFit="1" customWidth="1"/>
    <col min="5" max="5" width="22.140625" bestFit="1" customWidth="1"/>
    <col min="6" max="6" width="17" bestFit="1" customWidth="1"/>
    <col min="7" max="7" width="13.42578125" bestFit="1" customWidth="1"/>
    <col min="8" max="8" width="13.140625" bestFit="1" customWidth="1"/>
  </cols>
  <sheetData>
    <row r="1" spans="1:8" x14ac:dyDescent="0.25">
      <c r="A1" s="28"/>
      <c r="B1" s="28"/>
      <c r="C1" s="28"/>
      <c r="D1" s="28"/>
      <c r="E1" s="28"/>
    </row>
    <row r="2" spans="1:8" s="187" customFormat="1" ht="16.5" thickBot="1" x14ac:dyDescent="0.3">
      <c r="A2" s="242"/>
      <c r="B2" s="226"/>
      <c r="C2" s="226"/>
      <c r="D2" s="243"/>
      <c r="E2" s="244"/>
      <c r="F2" s="185"/>
      <c r="G2" s="186"/>
    </row>
    <row r="3" spans="1:8" s="191" customFormat="1" ht="15.75" x14ac:dyDescent="0.2">
      <c r="A3" s="245"/>
      <c r="B3" s="246" t="str">
        <f>IF(COUNT($H3:H$13)&lt;10,CONCATENATE("AMM CIV 00",COUNT($H3:H$13)),CONCATENATE("AMM CIV 0",COUNT($H3:H$13)))</f>
        <v>AMM CIV 001</v>
      </c>
      <c r="C3" s="527" t="s">
        <v>959</v>
      </c>
      <c r="D3" s="527"/>
      <c r="E3" s="527"/>
      <c r="F3" s="528"/>
      <c r="G3" s="189" t="s">
        <v>24</v>
      </c>
      <c r="H3" s="190">
        <f>G30</f>
        <v>715.48</v>
      </c>
    </row>
    <row r="4" spans="1:8" s="191" customFormat="1" ht="47.25" x14ac:dyDescent="0.25">
      <c r="A4" s="245"/>
      <c r="B4" s="247" t="s">
        <v>960</v>
      </c>
      <c r="C4" s="192" t="s">
        <v>961</v>
      </c>
      <c r="D4" s="192" t="s">
        <v>962</v>
      </c>
      <c r="E4" s="192" t="s">
        <v>963</v>
      </c>
      <c r="F4" s="193" t="s">
        <v>964</v>
      </c>
      <c r="G4" s="194" t="s">
        <v>965</v>
      </c>
      <c r="H4" s="195"/>
    </row>
    <row r="5" spans="1:8" s="191" customFormat="1" ht="15.75" x14ac:dyDescent="0.25">
      <c r="A5" s="245"/>
      <c r="B5" s="529" t="s">
        <v>966</v>
      </c>
      <c r="C5" s="529"/>
      <c r="D5" s="529"/>
      <c r="E5" s="529"/>
      <c r="F5" s="529"/>
      <c r="G5" s="530"/>
      <c r="H5" s="195"/>
    </row>
    <row r="6" spans="1:8" s="191" customFormat="1" ht="45" x14ac:dyDescent="0.2">
      <c r="A6" s="245" t="s">
        <v>967</v>
      </c>
      <c r="B6" s="248">
        <v>4721</v>
      </c>
      <c r="C6" s="197" t="str">
        <f>IF($A6="INSUMO",VLOOKUP($B6,'[1]BANCO DE DADOS MAIO-22 INS'!$A:$D,2,FALSE),VLOOKUP($B6,'[1]BANCO DE DADOS MAIO-22 SERV'!$B:$E,2,FALSE))</f>
        <v xml:space="preserve">PEDRA BRITADA N. 1 (9,5 a 19 MM) POSTO PEDREIRA/FORNECEDOR, SEM FRETE                                                                                                                                                                                                                                                                                                                                                                                                                                     </v>
      </c>
      <c r="D6" s="198" t="str">
        <f>IF($A6="INSUMO",VLOOKUP($B6,'[1]BANCO DE DADOS MAIO-22 INS'!$A:$D,3,FALSE),VLOOKUP($B6,'[1]BANCO DE DADOS MAIO-22 SERV'!$B:$E,3,FALSE))</f>
        <v xml:space="preserve">M3    </v>
      </c>
      <c r="E6" s="199">
        <v>3.3E-3</v>
      </c>
      <c r="F6" s="200">
        <f>IF($A6="INSUMO",VLOOKUP($B6,'[1]BANCO DE DADOS MAIO-22 INS'!$A:$D,4,FALSE),VLOOKUP($B6,'[1]BANCO DE DADOS MAIO-22 SERV'!$B:$E,4,FALSE))</f>
        <v>85.94</v>
      </c>
      <c r="G6" s="201">
        <f t="shared" ref="G6:G17" si="0">TRUNC(E6*F6,2)</f>
        <v>0.28000000000000003</v>
      </c>
      <c r="H6" s="195"/>
    </row>
    <row r="7" spans="1:8" s="191" customFormat="1" ht="45" x14ac:dyDescent="0.2">
      <c r="A7" s="188" t="s">
        <v>967</v>
      </c>
      <c r="B7" s="237">
        <v>4718</v>
      </c>
      <c r="C7" s="238" t="str">
        <f>IF($A7="INSUMO",VLOOKUP($B7,'[1]BANCO DE DADOS MAIO-22 INS'!$A:$D,2,FALSE),VLOOKUP($B7,'[1]BANCO DE DADOS MAIO-22 SERV'!$B:$E,2,FALSE))</f>
        <v xml:space="preserve">PEDRA BRITADA N. 2 (19 A 38 MM) POSTO PEDREIRA/FORNECEDOR, SEM FRETE                                                                                                                                                                                                                                                                                                                                                                                                                                      </v>
      </c>
      <c r="D7" s="239" t="str">
        <f>IF($A7="INSUMO",VLOOKUP($B7,'[1]BANCO DE DADOS MAIO-22 INS'!$A:$D,3,FALSE),VLOOKUP($B7,'[1]BANCO DE DADOS MAIO-22 SERV'!$B:$E,3,FALSE))</f>
        <v xml:space="preserve">M3    </v>
      </c>
      <c r="E7" s="240">
        <v>0.01</v>
      </c>
      <c r="F7" s="200">
        <f>IF($A7="INSUMO",VLOOKUP($B7,'[1]BANCO DE DADOS MAIO-22 INS'!$A:$D,4,FALSE),VLOOKUP($B7,'[1]BANCO DE DADOS MAIO-22 SERV'!$B:$E,4,FALSE))</f>
        <v>86.4</v>
      </c>
      <c r="G7" s="201">
        <f t="shared" si="0"/>
        <v>0.86</v>
      </c>
      <c r="H7" s="195"/>
    </row>
    <row r="8" spans="1:8" s="191" customFormat="1" ht="30" x14ac:dyDescent="0.2">
      <c r="A8" s="188" t="s">
        <v>967</v>
      </c>
      <c r="B8" s="196">
        <v>1379</v>
      </c>
      <c r="C8" s="197" t="str">
        <f>IF($A8="INSUMO",VLOOKUP($B8,'[1]BANCO DE DADOS MAIO-22 INS'!$A:$D,2,FALSE),VLOOKUP($B8,'[1]BANCO DE DADOS MAIO-22 SERV'!$B:$E,2,FALSE))</f>
        <v xml:space="preserve">CIMENTO PORTLAND COMPOSTO CP II-32                                                                                                                                                                                                                                                                                                                                                                                                                                                                        </v>
      </c>
      <c r="D8" s="198" t="str">
        <f>IF($A8="INSUMO",VLOOKUP($B8,'[1]BANCO DE DADOS MAIO-22 INS'!$A:$D,3,FALSE),VLOOKUP($B8,'[1]BANCO DE DADOS MAIO-22 SERV'!$B:$E,3,FALSE))</f>
        <v xml:space="preserve">KG    </v>
      </c>
      <c r="E8" s="202">
        <v>4.6879999999999997</v>
      </c>
      <c r="F8" s="200">
        <f>IF($A8="INSUMO",VLOOKUP($B8,'[1]BANCO DE DADOS MAIO-22 INS'!$A:$D,4,FALSE),VLOOKUP($B8,'[1]BANCO DE DADOS MAIO-22 SERV'!$B:$E,4,FALSE))</f>
        <v>0.84</v>
      </c>
      <c r="G8" s="201">
        <f t="shared" si="0"/>
        <v>3.93</v>
      </c>
      <c r="H8" s="195"/>
    </row>
    <row r="9" spans="1:8" s="191" customFormat="1" ht="30" x14ac:dyDescent="0.2">
      <c r="A9" s="188" t="s">
        <v>967</v>
      </c>
      <c r="B9" s="196">
        <v>3768</v>
      </c>
      <c r="C9" s="197" t="str">
        <f>IF($A9="INSUMO",VLOOKUP($B9,'[1]BANCO DE DADOS MAIO-22 INS'!$A:$D,2,FALSE),VLOOKUP($B9,'[1]BANCO DE DADOS MAIO-22 SERV'!$B:$E,2,FALSE))</f>
        <v xml:space="preserve">LIXA EM FOLHA PARA FERRO, NUMERO 150                                                                                                                                                                                                                                                                                                                                                                                                                                                                      </v>
      </c>
      <c r="D9" s="198" t="str">
        <f>IF($A9="INSUMO",VLOOKUP($B9,'[1]BANCO DE DADOS MAIO-22 INS'!$A:$D,3,FALSE),VLOOKUP($B9,'[1]BANCO DE DADOS MAIO-22 SERV'!$B:$E,3,FALSE))</f>
        <v xml:space="preserve">UN    </v>
      </c>
      <c r="E9" s="202">
        <v>2.145</v>
      </c>
      <c r="F9" s="200">
        <f>IF($A9="INSUMO",VLOOKUP($B9,'[1]BANCO DE DADOS MAIO-22 INS'!$A:$D,4,FALSE),VLOOKUP($B9,'[1]BANCO DE DADOS MAIO-22 SERV'!$B:$E,4,FALSE))</f>
        <v>3.96</v>
      </c>
      <c r="G9" s="201">
        <f t="shared" si="0"/>
        <v>8.49</v>
      </c>
      <c r="H9" s="195"/>
    </row>
    <row r="10" spans="1:8" s="191" customFormat="1" ht="30" x14ac:dyDescent="0.2">
      <c r="A10" s="188" t="s">
        <v>967</v>
      </c>
      <c r="B10" s="196">
        <v>7307</v>
      </c>
      <c r="C10" s="197" t="str">
        <f>IF($A10="INSUMO",VLOOKUP($B10,'[1]BANCO DE DADOS MAIO-22 INS'!$A:$D,2,FALSE),VLOOKUP($B10,'[1]BANCO DE DADOS MAIO-22 SERV'!$B:$E,2,FALSE))</f>
        <v xml:space="preserve">FUNDO ANTICORROSIVO PARA METAIS FERROSOS (ZARCAO)                                                                                                                                                                                                                                                                                                                                                                                                                                                         </v>
      </c>
      <c r="D10" s="198" t="str">
        <f>IF($A10="INSUMO",VLOOKUP($B10,'[1]BANCO DE DADOS MAIO-22 INS'!$A:$D,3,FALSE),VLOOKUP($B10,'[1]BANCO DE DADOS MAIO-22 SERV'!$B:$E,3,FALSE))</f>
        <v xml:space="preserve">L     </v>
      </c>
      <c r="E10" s="199">
        <v>1.0507</v>
      </c>
      <c r="F10" s="200">
        <f>IF($A10="INSUMO",VLOOKUP($B10,'[1]BANCO DE DADOS MAIO-22 INS'!$A:$D,4,FALSE),VLOOKUP($B10,'[1]BANCO DE DADOS MAIO-22 SERV'!$B:$E,4,FALSE))</f>
        <v>38.020000000000003</v>
      </c>
      <c r="G10" s="201">
        <f t="shared" si="0"/>
        <v>39.94</v>
      </c>
      <c r="H10" s="195"/>
    </row>
    <row r="11" spans="1:8" s="191" customFormat="1" ht="30" x14ac:dyDescent="0.2">
      <c r="A11" s="188" t="s">
        <v>967</v>
      </c>
      <c r="B11" s="196">
        <v>7292</v>
      </c>
      <c r="C11" s="197" t="str">
        <f>IF($A11="INSUMO",VLOOKUP($B11,'[1]BANCO DE DADOS MAIO-22 INS'!$A:$D,2,FALSE),VLOOKUP($B11,'[1]BANCO DE DADOS MAIO-22 SERV'!$B:$E,2,FALSE))</f>
        <v xml:space="preserve">TINTA ESMALTE SINTETICO PREMIUM BRILHANTE                                                                                                                                                                                                                                                                                                                                                                                                                                                                 </v>
      </c>
      <c r="D11" s="198" t="str">
        <f>IF($A11="INSUMO",VLOOKUP($B11,'[1]BANCO DE DADOS MAIO-22 INS'!$A:$D,3,FALSE),VLOOKUP($B11,'[1]BANCO DE DADOS MAIO-22 SERV'!$B:$E,3,FALSE))</f>
        <v xml:space="preserve">L     </v>
      </c>
      <c r="E11" s="199">
        <v>0.68640000000000001</v>
      </c>
      <c r="F11" s="200">
        <f>IF($A11="INSUMO",VLOOKUP($B11,'[1]BANCO DE DADOS MAIO-22 INS'!$A:$D,4,FALSE),VLOOKUP($B11,'[1]BANCO DE DADOS MAIO-22 SERV'!$B:$E,4,FALSE))</f>
        <v>35.25</v>
      </c>
      <c r="G11" s="201">
        <f t="shared" si="0"/>
        <v>24.19</v>
      </c>
      <c r="H11" s="195"/>
    </row>
    <row r="12" spans="1:8" s="191" customFormat="1" ht="15.75" x14ac:dyDescent="0.2">
      <c r="A12" s="188" t="s">
        <v>967</v>
      </c>
      <c r="B12" s="196">
        <v>5318</v>
      </c>
      <c r="C12" s="197" t="str">
        <f>IF($A12="INSUMO",VLOOKUP($B12,'[1]BANCO DE DADOS MAIO-22 INS'!$A:$D,2,FALSE),VLOOKUP($B12,'[1]BANCO DE DADOS MAIO-22 SERV'!$B:$E,2,FALSE))</f>
        <v xml:space="preserve">DILUENTE AGUARRAS                                                                                                                                                                                                                                                                                                                                                                                                                                                                                         </v>
      </c>
      <c r="D12" s="198" t="str">
        <f>IF($A12="INSUMO",VLOOKUP($B12,'[1]BANCO DE DADOS MAIO-22 INS'!$A:$D,3,FALSE),VLOOKUP($B12,'[1]BANCO DE DADOS MAIO-22 SERV'!$B:$E,3,FALSE))</f>
        <v xml:space="preserve">L     </v>
      </c>
      <c r="E12" s="199">
        <v>0.1716</v>
      </c>
      <c r="F12" s="200">
        <f>IF($A12="INSUMO",VLOOKUP($B12,'[1]BANCO DE DADOS MAIO-22 INS'!$A:$D,4,FALSE),VLOOKUP($B12,'[1]BANCO DE DADOS MAIO-22 SERV'!$B:$E,4,FALSE))</f>
        <v>15.78</v>
      </c>
      <c r="G12" s="201">
        <f t="shared" si="0"/>
        <v>2.7</v>
      </c>
      <c r="H12" s="195"/>
    </row>
    <row r="13" spans="1:8" s="191" customFormat="1" ht="30" x14ac:dyDescent="0.2">
      <c r="A13" s="188" t="s">
        <v>967</v>
      </c>
      <c r="B13" s="196">
        <v>10999</v>
      </c>
      <c r="C13" s="197" t="str">
        <f>IF($A13="INSUMO",VLOOKUP($B13,'[1]BANCO DE DADOS MAIO-22 INS'!$A:$D,2,FALSE),VLOOKUP($B13,'[1]BANCO DE DADOS MAIO-22 SERV'!$B:$E,2,FALSE))</f>
        <v xml:space="preserve">ELETRODO REVESTIDO AWS - E6013, DIAMETRO IGUAL A 4,00 MM                                                                                                                                                                                                                                                                                                                                                                                                                                                  </v>
      </c>
      <c r="D13" s="198" t="str">
        <f>IF($A13="INSUMO",VLOOKUP($B13,'[1]BANCO DE DADOS MAIO-22 INS'!$A:$D,3,FALSE),VLOOKUP($B13,'[1]BANCO DE DADOS MAIO-22 SERV'!$B:$E,3,FALSE))</f>
        <v xml:space="preserve">KG    </v>
      </c>
      <c r="E13" s="199">
        <v>0.95340000000000003</v>
      </c>
      <c r="F13" s="200">
        <f>IF($A13="INSUMO",VLOOKUP($B13,'[1]BANCO DE DADOS MAIO-22 INS'!$A:$D,4,FALSE),VLOOKUP($B13,'[1]BANCO DE DADOS MAIO-22 SERV'!$B:$E,4,FALSE))</f>
        <v>29.25</v>
      </c>
      <c r="G13" s="201">
        <f t="shared" si="0"/>
        <v>27.88</v>
      </c>
      <c r="H13" s="195"/>
    </row>
    <row r="14" spans="1:8" s="191" customFormat="1" ht="45" x14ac:dyDescent="0.2">
      <c r="A14" s="188" t="s">
        <v>967</v>
      </c>
      <c r="B14" s="196">
        <v>367</v>
      </c>
      <c r="C14" s="197" t="str">
        <f>IF($A14="INSUMO",VLOOKUP($B14,'[1]BANCO DE DADOS MAIO-22 INS'!$A:$D,2,FALSE),VLOOKUP($B14,'[1]BANCO DE DADOS MAIO-22 SERV'!$B:$E,2,FALSE))</f>
        <v xml:space="preserve">AREIA GROSSA - POSTO JAZIDA/FORNECEDOR (RETIRADO NA JAZIDA, SEM TRANSPORTE)                                                                                                                                                                                                                                                                                                                                                                                                                               </v>
      </c>
      <c r="D14" s="198" t="str">
        <f>IF($A14="INSUMO",VLOOKUP($B14,'[1]BANCO DE DADOS MAIO-22 INS'!$A:$D,3,FALSE),VLOOKUP($B14,'[1]BANCO DE DADOS MAIO-22 SERV'!$B:$E,3,FALSE))</f>
        <v xml:space="preserve">M3    </v>
      </c>
      <c r="E14" s="199">
        <v>1.46E-2</v>
      </c>
      <c r="F14" s="200">
        <f>IF($A14="INSUMO",VLOOKUP($B14,'[1]BANCO DE DADOS MAIO-22 INS'!$A:$D,4,FALSE),VLOOKUP($B14,'[1]BANCO DE DADOS MAIO-22 SERV'!$B:$E,4,FALSE))</f>
        <v>115.49</v>
      </c>
      <c r="G14" s="201">
        <f t="shared" si="0"/>
        <v>1.68</v>
      </c>
      <c r="H14" s="195"/>
    </row>
    <row r="15" spans="1:8" s="191" customFormat="1" ht="15.75" x14ac:dyDescent="0.2">
      <c r="A15" s="188" t="s">
        <v>967</v>
      </c>
      <c r="B15" s="196" t="str">
        <f>B32</f>
        <v>COTAÇÃO - 01</v>
      </c>
      <c r="C15" s="197" t="str">
        <f>C32</f>
        <v>TUBO QUADRADO 80X80X1,50MM</v>
      </c>
      <c r="D15" s="203" t="str">
        <f>G32</f>
        <v>BR</v>
      </c>
      <c r="E15" s="199">
        <v>0.20630000000000001</v>
      </c>
      <c r="F15" s="200">
        <f>D37</f>
        <v>288.26</v>
      </c>
      <c r="G15" s="201">
        <f t="shared" si="0"/>
        <v>59.46</v>
      </c>
      <c r="H15" s="195"/>
    </row>
    <row r="16" spans="1:8" s="191" customFormat="1" ht="15.75" x14ac:dyDescent="0.2">
      <c r="A16" s="188" t="s">
        <v>967</v>
      </c>
      <c r="B16" s="196" t="str">
        <f>B39</f>
        <v>COTAÇÃO - 02</v>
      </c>
      <c r="C16" s="197" t="str">
        <f>C39</f>
        <v>TUBO RETANGULAR 20X30X1,20MM</v>
      </c>
      <c r="D16" s="203" t="str">
        <f>G39</f>
        <v>BR</v>
      </c>
      <c r="E16" s="199">
        <v>2.34</v>
      </c>
      <c r="F16" s="200">
        <f>D44</f>
        <v>75.209999999999994</v>
      </c>
      <c r="G16" s="201">
        <f t="shared" si="0"/>
        <v>175.99</v>
      </c>
      <c r="H16" s="195"/>
    </row>
    <row r="17" spans="1:17" s="191" customFormat="1" ht="15.75" x14ac:dyDescent="0.2">
      <c r="A17" s="188" t="s">
        <v>967</v>
      </c>
      <c r="B17" s="196" t="str">
        <f>B46</f>
        <v>COTAÇÃO - 03</v>
      </c>
      <c r="C17" s="197" t="str">
        <f>C46</f>
        <v>TUBO RETANGULAR 30X50X1,20MM</v>
      </c>
      <c r="D17" s="203" t="str">
        <f>G46</f>
        <v>BR</v>
      </c>
      <c r="E17" s="199">
        <v>0.36670000000000003</v>
      </c>
      <c r="F17" s="200">
        <f>D51</f>
        <v>115.84</v>
      </c>
      <c r="G17" s="201">
        <f t="shared" si="0"/>
        <v>42.47</v>
      </c>
      <c r="H17" s="195"/>
    </row>
    <row r="18" spans="1:17" s="191" customFormat="1" ht="15.75" x14ac:dyDescent="0.25">
      <c r="A18" s="188"/>
      <c r="B18" s="531" t="s">
        <v>968</v>
      </c>
      <c r="C18" s="529"/>
      <c r="D18" s="529"/>
      <c r="E18" s="529"/>
      <c r="F18" s="529"/>
      <c r="G18" s="530"/>
      <c r="H18" s="195"/>
    </row>
    <row r="19" spans="1:17" s="191" customFormat="1" ht="90" x14ac:dyDescent="0.2">
      <c r="A19" s="188" t="s">
        <v>969</v>
      </c>
      <c r="B19" s="196">
        <v>88830</v>
      </c>
      <c r="C19" s="197" t="str">
        <f>IF($A19="INSUMO",VLOOKUP($B19,'[1]BANCO DE DADOS MAIO-22 INS'!$A:$D,2,FALSE),VLOOKUP($B19,'[1]BANCO DE DADOS MAIO-22 SERV'!$B:$E,2,FALSE))</f>
        <v>BETONEIRA CAPACIDADE NOMINAL DE 400 L, CAPACIDADE DE MISTURA 280 L, MOTOR ELÉTRICO TRIFÁSICO POTÊNCIA DE 2 CV, SEM CARREGADOR - CHP DIURNO. AF_10/2014</v>
      </c>
      <c r="D19" s="198" t="str">
        <f>IF($A19="INSUMO",VLOOKUP($B19,'[1]BANCO DE DADOS MAIO-22 INS'!$A:$D,3,FALSE),VLOOKUP($B19,'[1]BANCO DE DADOS MAIO-22 SERV'!$B:$E,3,FALSE))</f>
        <v>CHP</v>
      </c>
      <c r="E19" s="199">
        <v>1.14E-2</v>
      </c>
      <c r="F19" s="200" t="str">
        <f>IF($A19="INSUMO",VLOOKUP($B19,'[1]BANCO DE DADOS MAIO-22 INS'!$A:$D,4,FALSE),VLOOKUP($B19,'[1]BANCO DE DADOS MAIO-22 SERV'!$B:$E,4,FALSE))</f>
        <v>1,90</v>
      </c>
      <c r="G19" s="201">
        <f t="shared" ref="G19:G21" si="1">TRUNC(E19*F19,2)</f>
        <v>0.02</v>
      </c>
      <c r="H19" s="195"/>
    </row>
    <row r="20" spans="1:17" s="191" customFormat="1" ht="75" x14ac:dyDescent="0.2">
      <c r="A20" s="188" t="s">
        <v>969</v>
      </c>
      <c r="B20" s="196">
        <v>83765</v>
      </c>
      <c r="C20" s="197" t="str">
        <f>IF($A20="INSUMO",VLOOKUP($B20,'[1]BANCO DE DADOS MAIO-22 INS'!$A:$D,2,FALSE),VLOOKUP($B20,'[1]BANCO DE DADOS MAIO-22 SERV'!$B:$E,2,FALSE))</f>
        <v>GRUPO DE SOLDAGEM COM GERADOR A DIESEL 60 CV PARA SOLDA ELÉTRICA, SOBRE 04 RODAS, COM MOTOR 4 CILINDROS 600 A - CHP DIURNO. AF_02/2016</v>
      </c>
      <c r="D20" s="198" t="str">
        <f>IF($A20="INSUMO",VLOOKUP($B20,'[1]BANCO DE DADOS MAIO-22 INS'!$A:$D,3,FALSE),VLOOKUP($B20,'[1]BANCO DE DADOS MAIO-22 SERV'!$B:$E,3,FALSE))</f>
        <v>CHP</v>
      </c>
      <c r="E20" s="199">
        <v>1.0808</v>
      </c>
      <c r="F20" s="200" t="str">
        <f>IF($A20="INSUMO",VLOOKUP($B20,'[1]BANCO DE DADOS MAIO-22 INS'!$A:$D,4,FALSE),VLOOKUP($B20,'[1]BANCO DE DADOS MAIO-22 SERV'!$B:$E,4,FALSE))</f>
        <v>99,92</v>
      </c>
      <c r="G20" s="201">
        <f t="shared" si="1"/>
        <v>107.99</v>
      </c>
      <c r="H20" s="195"/>
    </row>
    <row r="21" spans="1:17" s="191" customFormat="1" ht="75" x14ac:dyDescent="0.2">
      <c r="A21" s="188" t="s">
        <v>969</v>
      </c>
      <c r="B21" s="196">
        <v>83766</v>
      </c>
      <c r="C21" s="197" t="str">
        <f>IF($A21="INSUMO",VLOOKUP($B21,'[1]BANCO DE DADOS MAIO-22 INS'!$A:$D,2,FALSE),VLOOKUP($B21,'[1]BANCO DE DADOS MAIO-22 SERV'!$B:$E,2,FALSE))</f>
        <v>GRUPO DE SOLDAGEM COM GERADOR A DIESEL 60 CV PARA SOLDA ELÉTRICA, SOBRE 04 RODAS, COM MOTOR 4 CILINDROS 600 A - CHI DIURNO. AF_02/2016</v>
      </c>
      <c r="D21" s="198" t="str">
        <f>IF($A21="INSUMO",VLOOKUP($B21,'[1]BANCO DE DADOS MAIO-22 INS'!$A:$D,3,FALSE),VLOOKUP($B21,'[1]BANCO DE DADOS MAIO-22 SERV'!$B:$E,3,FALSE))</f>
        <v>CHI</v>
      </c>
      <c r="E21" s="199">
        <v>0.1895</v>
      </c>
      <c r="F21" s="200" t="str">
        <f>IF($A21="INSUMO",VLOOKUP($B21,'[1]BANCO DE DADOS MAIO-22 INS'!$A:$D,4,FALSE),VLOOKUP($B21,'[1]BANCO DE DADOS MAIO-22 SERV'!$B:$E,4,FALSE))</f>
        <v>32,93</v>
      </c>
      <c r="G21" s="201">
        <f t="shared" si="1"/>
        <v>6.24</v>
      </c>
      <c r="H21" s="195"/>
    </row>
    <row r="22" spans="1:17" s="191" customFormat="1" ht="15.75" x14ac:dyDescent="0.25">
      <c r="A22" s="188"/>
      <c r="B22" s="531" t="s">
        <v>970</v>
      </c>
      <c r="C22" s="529"/>
      <c r="D22" s="529"/>
      <c r="E22" s="529"/>
      <c r="F22" s="529"/>
      <c r="G22" s="530"/>
      <c r="H22" s="195"/>
    </row>
    <row r="23" spans="1:17" s="191" customFormat="1" ht="30" x14ac:dyDescent="0.2">
      <c r="A23" s="188" t="s">
        <v>969</v>
      </c>
      <c r="B23" s="196">
        <v>88309</v>
      </c>
      <c r="C23" s="197" t="str">
        <f>IF($A23="INSUMO",VLOOKUP($B23,'[1]BANCO DE DADOS MAIO-22 INS'!$A:$D,2,FALSE),VLOOKUP($B23,'[1]BANCO DE DADOS MAIO-22 SERV'!$B:$E,2,FALSE))</f>
        <v>PEDREIRO COM ENCARGOS COMPLEMENTARES</v>
      </c>
      <c r="D23" s="198" t="str">
        <f>IF($A23="INSUMO",VLOOKUP($B23,'[1]BANCO DE DADOS MAIO-22 INS'!$A:$D,3,FALSE),VLOOKUP($B23,'[1]BANCO DE DADOS MAIO-22 SERV'!$B:$E,3,FALSE))</f>
        <v>H</v>
      </c>
      <c r="E23" s="202">
        <v>0.67200000000000004</v>
      </c>
      <c r="F23" s="200" t="str">
        <f>IF($A23="INSUMO",VLOOKUP($B23,'[1]BANCO DE DADOS MAIO-22 INS'!$A:$D,4,FALSE),VLOOKUP($B23,'[1]BANCO DE DADOS MAIO-22 SERV'!$B:$E,4,FALSE))</f>
        <v>22,41</v>
      </c>
      <c r="G23" s="201">
        <f t="shared" ref="G23:G29" si="2">TRUNC(E23*F23,2)</f>
        <v>15.05</v>
      </c>
      <c r="H23" s="195"/>
    </row>
    <row r="24" spans="1:17" s="191" customFormat="1" ht="30" x14ac:dyDescent="0.2">
      <c r="A24" s="188" t="s">
        <v>969</v>
      </c>
      <c r="B24" s="196">
        <v>88310</v>
      </c>
      <c r="C24" s="197" t="str">
        <f>IF($A24="INSUMO",VLOOKUP($B24,'[1]BANCO DE DADOS MAIO-22 INS'!$A:$D,2,FALSE),VLOOKUP($B24,'[1]BANCO DE DADOS MAIO-22 SERV'!$B:$E,2,FALSE))</f>
        <v>PINTOR COM ENCARGOS COMPLEMENTARES</v>
      </c>
      <c r="D24" s="198" t="str">
        <f>IF($A24="INSUMO",VLOOKUP($B24,'[1]BANCO DE DADOS MAIO-22 INS'!$A:$D,3,FALSE),VLOOKUP($B24,'[1]BANCO DE DADOS MAIO-22 SERV'!$B:$E,3,FALSE))</f>
        <v>H</v>
      </c>
      <c r="E24" s="199">
        <v>2.1021000000000001</v>
      </c>
      <c r="F24" s="200" t="str">
        <f>IF($A24="INSUMO",VLOOKUP($B24,'[1]BANCO DE DADOS MAIO-22 INS'!$A:$D,4,FALSE),VLOOKUP($B24,'[1]BANCO DE DADOS MAIO-22 SERV'!$B:$E,4,FALSE))</f>
        <v>23,47</v>
      </c>
      <c r="G24" s="201">
        <f t="shared" si="2"/>
        <v>49.33</v>
      </c>
      <c r="H24" s="195"/>
    </row>
    <row r="25" spans="1:17" s="191" customFormat="1" ht="30" x14ac:dyDescent="0.2">
      <c r="A25" s="188" t="s">
        <v>969</v>
      </c>
      <c r="B25" s="196">
        <v>88316</v>
      </c>
      <c r="C25" s="197" t="str">
        <f>IF($A25="INSUMO",VLOOKUP($B25,'[1]BANCO DE DADOS MAIO-22 INS'!$A:$D,2,FALSE),VLOOKUP($B25,'[1]BANCO DE DADOS MAIO-22 SERV'!$B:$E,2,FALSE))</f>
        <v>SERVENTE COM ENCARGOS COMPLEMENTARES</v>
      </c>
      <c r="D25" s="198" t="str">
        <f>IF($A25="INSUMO",VLOOKUP($B25,'[1]BANCO DE DADOS MAIO-22 INS'!$A:$D,3,FALSE),VLOOKUP($B25,'[1]BANCO DE DADOS MAIO-22 SERV'!$B:$E,3,FALSE))</f>
        <v>H</v>
      </c>
      <c r="E25" s="199">
        <v>0.26079999999999998</v>
      </c>
      <c r="F25" s="200" t="str">
        <f>IF($A25="INSUMO",VLOOKUP($B25,'[1]BANCO DE DADOS MAIO-22 INS'!$A:$D,4,FALSE),VLOOKUP($B25,'[1]BANCO DE DADOS MAIO-22 SERV'!$B:$E,4,FALSE))</f>
        <v>17,82</v>
      </c>
      <c r="G25" s="201">
        <f t="shared" si="2"/>
        <v>4.6399999999999997</v>
      </c>
      <c r="H25" s="195"/>
    </row>
    <row r="26" spans="1:17" s="191" customFormat="1" ht="30" x14ac:dyDescent="0.2">
      <c r="A26" s="188" t="s">
        <v>969</v>
      </c>
      <c r="B26" s="196">
        <v>88317</v>
      </c>
      <c r="C26" s="197" t="str">
        <f>IF($A26="INSUMO",VLOOKUP($B26,'[1]BANCO DE DADOS MAIO-22 INS'!$A:$D,2,FALSE),VLOOKUP($B26,'[1]BANCO DE DADOS MAIO-22 SERV'!$B:$E,2,FALSE))</f>
        <v>SOLDADOR COM ENCARGOS COMPLEMENTARES</v>
      </c>
      <c r="D26" s="198" t="str">
        <f>IF($A26="INSUMO",VLOOKUP($B26,'[1]BANCO DE DADOS MAIO-22 INS'!$A:$D,3,FALSE),VLOOKUP($B26,'[1]BANCO DE DADOS MAIO-22 SERV'!$B:$E,3,FALSE))</f>
        <v>H</v>
      </c>
      <c r="E26" s="199">
        <v>1.2730999999999999</v>
      </c>
      <c r="F26" s="200" t="str">
        <f>IF($A26="INSUMO",VLOOKUP($B26,'[1]BANCO DE DADOS MAIO-22 INS'!$A:$D,4,FALSE),VLOOKUP($B26,'[1]BANCO DE DADOS MAIO-22 SERV'!$B:$E,4,FALSE))</f>
        <v>23,10</v>
      </c>
      <c r="G26" s="201">
        <f t="shared" si="2"/>
        <v>29.4</v>
      </c>
      <c r="H26" s="195"/>
    </row>
    <row r="27" spans="1:17" s="191" customFormat="1" ht="30" x14ac:dyDescent="0.2">
      <c r="A27" s="188" t="s">
        <v>969</v>
      </c>
      <c r="B27" s="196">
        <v>88315</v>
      </c>
      <c r="C27" s="197" t="str">
        <f>IF($A27="INSUMO",VLOOKUP($B27,'[1]BANCO DE DADOS MAIO-22 INS'!$A:$D,2,FALSE),VLOOKUP($B27,'[1]BANCO DE DADOS MAIO-22 SERV'!$B:$E,2,FALSE))</f>
        <v>SERRALHEIRO COM ENCARGOS COMPLEMENTARES</v>
      </c>
      <c r="D27" s="198" t="str">
        <f>IF($A27="INSUMO",VLOOKUP($B27,'[1]BANCO DE DADOS MAIO-22 INS'!$A:$D,3,FALSE),VLOOKUP($B27,'[1]BANCO DE DADOS MAIO-22 SERV'!$B:$E,3,FALSE))</f>
        <v>H</v>
      </c>
      <c r="E27" s="199">
        <v>1.9804999999999999</v>
      </c>
      <c r="F27" s="200" t="str">
        <f>IF($A27="INSUMO",VLOOKUP($B27,'[1]BANCO DE DADOS MAIO-22 INS'!$A:$D,4,FALSE),VLOOKUP($B27,'[1]BANCO DE DADOS MAIO-22 SERV'!$B:$E,4,FALSE))</f>
        <v>22,28</v>
      </c>
      <c r="G27" s="201">
        <f t="shared" si="2"/>
        <v>44.12</v>
      </c>
      <c r="H27" s="195"/>
    </row>
    <row r="28" spans="1:17" s="191" customFormat="1" ht="30" x14ac:dyDescent="0.2">
      <c r="A28" s="188" t="s">
        <v>969</v>
      </c>
      <c r="B28" s="196">
        <v>88243</v>
      </c>
      <c r="C28" s="197" t="str">
        <f>IF($A28="INSUMO",VLOOKUP($B28,'[1]BANCO DE DADOS MAIO-22 INS'!$A:$D,2,FALSE),VLOOKUP($B28,'[1]BANCO DE DADOS MAIO-22 SERV'!$B:$E,2,FALSE))</f>
        <v>AJUDANTE ESPECIALIZADO COM ENCARGOS COMPLEMENTARES</v>
      </c>
      <c r="D28" s="198" t="str">
        <f>IF($A28="INSUMO",VLOOKUP($B28,'[1]BANCO DE DADOS MAIO-22 INS'!$A:$D,3,FALSE),VLOOKUP($B28,'[1]BANCO DE DADOS MAIO-22 SERV'!$B:$E,3,FALSE))</f>
        <v>H</v>
      </c>
      <c r="E28" s="199">
        <v>1.7801</v>
      </c>
      <c r="F28" s="200" t="str">
        <f>IF($A28="INSUMO",VLOOKUP($B28,'[1]BANCO DE DADOS MAIO-22 INS'!$A:$D,4,FALSE),VLOOKUP($B28,'[1]BANCO DE DADOS MAIO-22 SERV'!$B:$E,4,FALSE))</f>
        <v>18,78</v>
      </c>
      <c r="G28" s="201">
        <f t="shared" si="2"/>
        <v>33.43</v>
      </c>
      <c r="H28" s="195"/>
    </row>
    <row r="29" spans="1:17" s="191" customFormat="1" ht="30.75" thickBot="1" x14ac:dyDescent="0.25">
      <c r="A29" s="188" t="s">
        <v>969</v>
      </c>
      <c r="B29" s="204">
        <v>88251</v>
      </c>
      <c r="C29" s="205" t="str">
        <f>IF($A29="INSUMO",VLOOKUP($B29,'[1]BANCO DE DADOS MAIO-22 INS'!$A:$D,2,FALSE),VLOOKUP($B29,'[1]BANCO DE DADOS MAIO-22 SERV'!$B:$E,2,FALSE))</f>
        <v>AUXILIAR DE SERRALHEIRO COM ENCARGOS COMPLEMENTARES</v>
      </c>
      <c r="D29" s="206" t="str">
        <f>IF($A29="INSUMO",VLOOKUP($B29,'[1]BANCO DE DADOS MAIO-22 INS'!$A:$D,3,FALSE),VLOOKUP($B29,'[1]BANCO DE DADOS MAIO-22 SERV'!$B:$E,3,FALSE))</f>
        <v>H</v>
      </c>
      <c r="E29" s="207">
        <v>1.9804999999999999</v>
      </c>
      <c r="F29" s="208" t="str">
        <f>IF($A29="INSUMO",VLOOKUP($B29,'[1]BANCO DE DADOS MAIO-22 INS'!$A:$D,4,FALSE),VLOOKUP($B29,'[1]BANCO DE DADOS MAIO-22 SERV'!$B:$E,4,FALSE))</f>
        <v>18,88</v>
      </c>
      <c r="G29" s="209">
        <f t="shared" si="2"/>
        <v>37.39</v>
      </c>
      <c r="H29" s="195"/>
    </row>
    <row r="30" spans="1:17" s="191" customFormat="1" ht="16.5" thickBot="1" x14ac:dyDescent="0.25">
      <c r="A30" s="188"/>
      <c r="B30" s="532" t="s">
        <v>971</v>
      </c>
      <c r="C30" s="532"/>
      <c r="D30" s="532"/>
      <c r="E30" s="533"/>
      <c r="F30" s="210" t="s">
        <v>902</v>
      </c>
      <c r="G30" s="211">
        <f>TRUNC(SUM(G6:G29),2)</f>
        <v>715.48</v>
      </c>
      <c r="H30" s="195"/>
      <c r="Q30" s="191" t="s">
        <v>1066</v>
      </c>
    </row>
    <row r="31" spans="1:17" s="195" customFormat="1" ht="16.5" thickBot="1" x14ac:dyDescent="0.25">
      <c r="A31" s="188"/>
      <c r="B31" s="212"/>
      <c r="C31" s="212"/>
      <c r="D31" s="212"/>
      <c r="E31" s="212"/>
      <c r="F31" s="213"/>
      <c r="G31" s="213"/>
    </row>
    <row r="32" spans="1:17" s="195" customFormat="1" ht="18" x14ac:dyDescent="0.25">
      <c r="A32" s="188"/>
      <c r="B32" s="214" t="s">
        <v>972</v>
      </c>
      <c r="C32" s="524" t="s">
        <v>973</v>
      </c>
      <c r="D32" s="525"/>
      <c r="E32" s="525"/>
      <c r="F32" s="526"/>
      <c r="G32" s="215" t="s">
        <v>974</v>
      </c>
      <c r="H32" s="216"/>
    </row>
    <row r="33" spans="1:8" s="195" customFormat="1" ht="63" x14ac:dyDescent="0.25">
      <c r="A33" s="188"/>
      <c r="B33" s="217" t="s">
        <v>975</v>
      </c>
      <c r="C33" s="218" t="s">
        <v>976</v>
      </c>
      <c r="D33" s="219" t="s">
        <v>977</v>
      </c>
      <c r="E33" s="220" t="s">
        <v>978</v>
      </c>
      <c r="F33" s="221" t="s">
        <v>979</v>
      </c>
      <c r="G33" s="222" t="s">
        <v>980</v>
      </c>
    </row>
    <row r="34" spans="1:8" s="195" customFormat="1" ht="15.75" x14ac:dyDescent="0.2">
      <c r="A34" s="188"/>
      <c r="B34" s="223">
        <v>44643</v>
      </c>
      <c r="C34" s="224" t="s">
        <v>981</v>
      </c>
      <c r="D34" s="225">
        <v>327.14999999999998</v>
      </c>
      <c r="E34" s="226" t="s">
        <v>982</v>
      </c>
      <c r="F34" s="227" t="s">
        <v>983</v>
      </c>
      <c r="G34" s="228" t="s">
        <v>984</v>
      </c>
      <c r="H34" s="229"/>
    </row>
    <row r="35" spans="1:8" s="195" customFormat="1" ht="30" x14ac:dyDescent="0.25">
      <c r="A35" s="188"/>
      <c r="B35" s="223">
        <v>44643</v>
      </c>
      <c r="C35" s="226" t="s">
        <v>985</v>
      </c>
      <c r="D35" s="225">
        <v>288.26</v>
      </c>
      <c r="E35" s="226" t="s">
        <v>986</v>
      </c>
      <c r="F35" s="230" t="s">
        <v>987</v>
      </c>
      <c r="G35" s="228" t="s">
        <v>988</v>
      </c>
      <c r="H35" s="229"/>
    </row>
    <row r="36" spans="1:8" s="195" customFormat="1" ht="15.75" x14ac:dyDescent="0.25">
      <c r="A36" s="188"/>
      <c r="B36" s="223">
        <v>44643</v>
      </c>
      <c r="C36" s="226" t="s">
        <v>989</v>
      </c>
      <c r="D36" s="225">
        <v>213.42</v>
      </c>
      <c r="E36" s="226" t="s">
        <v>990</v>
      </c>
      <c r="F36" s="230" t="s">
        <v>991</v>
      </c>
      <c r="G36" s="228" t="s">
        <v>992</v>
      </c>
      <c r="H36" s="229"/>
    </row>
    <row r="37" spans="1:8" s="195" customFormat="1" ht="16.5" thickBot="1" x14ac:dyDescent="0.3">
      <c r="A37" s="188"/>
      <c r="B37" s="231"/>
      <c r="C37" s="232" t="s">
        <v>993</v>
      </c>
      <c r="D37" s="233">
        <f>IF(COUNT(D34:D36)=3,MEDIAN(D34:D36),SMALL(D34:D36,1))</f>
        <v>288.26</v>
      </c>
      <c r="E37" s="234"/>
      <c r="F37" s="235"/>
      <c r="G37" s="236"/>
    </row>
    <row r="38" spans="1:8" s="195" customFormat="1" ht="16.5" thickBot="1" x14ac:dyDescent="0.25">
      <c r="A38" s="188"/>
      <c r="B38" s="212"/>
      <c r="C38" s="212"/>
      <c r="D38" s="212"/>
      <c r="E38" s="212"/>
      <c r="F38" s="213"/>
      <c r="G38" s="213"/>
    </row>
    <row r="39" spans="1:8" s="195" customFormat="1" ht="18" x14ac:dyDescent="0.25">
      <c r="A39" s="188"/>
      <c r="B39" s="214" t="s">
        <v>994</v>
      </c>
      <c r="C39" s="524" t="s">
        <v>995</v>
      </c>
      <c r="D39" s="525"/>
      <c r="E39" s="525"/>
      <c r="F39" s="526"/>
      <c r="G39" s="215" t="s">
        <v>974</v>
      </c>
      <c r="H39" s="216"/>
    </row>
    <row r="40" spans="1:8" s="195" customFormat="1" ht="63" x14ac:dyDescent="0.25">
      <c r="A40" s="188"/>
      <c r="B40" s="217" t="s">
        <v>975</v>
      </c>
      <c r="C40" s="218" t="s">
        <v>976</v>
      </c>
      <c r="D40" s="219" t="s">
        <v>977</v>
      </c>
      <c r="E40" s="220" t="s">
        <v>978</v>
      </c>
      <c r="F40" s="221" t="s">
        <v>979</v>
      </c>
      <c r="G40" s="222" t="s">
        <v>980</v>
      </c>
    </row>
    <row r="41" spans="1:8" s="195" customFormat="1" ht="15.75" x14ac:dyDescent="0.2">
      <c r="A41" s="188"/>
      <c r="B41" s="223">
        <v>44643</v>
      </c>
      <c r="C41" s="224" t="s">
        <v>981</v>
      </c>
      <c r="D41" s="225">
        <v>75.209999999999994</v>
      </c>
      <c r="E41" s="226" t="s">
        <v>982</v>
      </c>
      <c r="F41" s="227" t="s">
        <v>983</v>
      </c>
      <c r="G41" s="228" t="s">
        <v>984</v>
      </c>
      <c r="H41" s="229"/>
    </row>
    <row r="42" spans="1:8" s="195" customFormat="1" ht="30" x14ac:dyDescent="0.25">
      <c r="A42" s="188"/>
      <c r="B42" s="223">
        <v>44643</v>
      </c>
      <c r="C42" s="226" t="s">
        <v>985</v>
      </c>
      <c r="D42" s="225">
        <v>75.37</v>
      </c>
      <c r="E42" s="226" t="s">
        <v>986</v>
      </c>
      <c r="F42" s="230" t="s">
        <v>987</v>
      </c>
      <c r="G42" s="228" t="s">
        <v>988</v>
      </c>
      <c r="H42" s="229"/>
    </row>
    <row r="43" spans="1:8" s="195" customFormat="1" ht="15.75" x14ac:dyDescent="0.25">
      <c r="A43" s="188"/>
      <c r="B43" s="223">
        <v>44643</v>
      </c>
      <c r="C43" s="226" t="s">
        <v>989</v>
      </c>
      <c r="D43" s="225">
        <v>68.97</v>
      </c>
      <c r="E43" s="226" t="s">
        <v>990</v>
      </c>
      <c r="F43" s="230" t="s">
        <v>991</v>
      </c>
      <c r="G43" s="228" t="s">
        <v>992</v>
      </c>
      <c r="H43" s="229"/>
    </row>
    <row r="44" spans="1:8" s="195" customFormat="1" ht="16.5" thickBot="1" x14ac:dyDescent="0.3">
      <c r="A44" s="188"/>
      <c r="B44" s="231"/>
      <c r="C44" s="232" t="s">
        <v>993</v>
      </c>
      <c r="D44" s="233">
        <f>IF(COUNT(D41:D43)=3,MEDIAN(D41:D43),SMALL(D41:D43,1))</f>
        <v>75.209999999999994</v>
      </c>
      <c r="E44" s="234"/>
      <c r="F44" s="235"/>
      <c r="G44" s="236"/>
    </row>
    <row r="45" spans="1:8" s="195" customFormat="1" ht="16.5" thickBot="1" x14ac:dyDescent="0.25">
      <c r="A45" s="188"/>
      <c r="B45" s="212"/>
      <c r="C45" s="212"/>
      <c r="D45" s="212"/>
      <c r="E45" s="212"/>
      <c r="F45" s="213"/>
      <c r="G45" s="213"/>
    </row>
    <row r="46" spans="1:8" s="195" customFormat="1" ht="18" x14ac:dyDescent="0.25">
      <c r="A46" s="188"/>
      <c r="B46" s="214" t="s">
        <v>996</v>
      </c>
      <c r="C46" s="524" t="s">
        <v>997</v>
      </c>
      <c r="D46" s="525"/>
      <c r="E46" s="525"/>
      <c r="F46" s="526"/>
      <c r="G46" s="215" t="s">
        <v>974</v>
      </c>
      <c r="H46" s="216"/>
    </row>
    <row r="47" spans="1:8" s="195" customFormat="1" ht="63" x14ac:dyDescent="0.25">
      <c r="A47" s="188"/>
      <c r="B47" s="217" t="s">
        <v>975</v>
      </c>
      <c r="C47" s="218" t="s">
        <v>976</v>
      </c>
      <c r="D47" s="219" t="s">
        <v>977</v>
      </c>
      <c r="E47" s="220" t="s">
        <v>978</v>
      </c>
      <c r="F47" s="221" t="s">
        <v>979</v>
      </c>
      <c r="G47" s="222" t="s">
        <v>980</v>
      </c>
    </row>
    <row r="48" spans="1:8" s="195" customFormat="1" ht="15.75" x14ac:dyDescent="0.2">
      <c r="A48" s="188"/>
      <c r="B48" s="223">
        <v>44643</v>
      </c>
      <c r="C48" s="224" t="s">
        <v>981</v>
      </c>
      <c r="D48" s="225">
        <v>122.87</v>
      </c>
      <c r="E48" s="226" t="s">
        <v>982</v>
      </c>
      <c r="F48" s="227" t="s">
        <v>983</v>
      </c>
      <c r="G48" s="228" t="s">
        <v>984</v>
      </c>
      <c r="H48" s="229"/>
    </row>
    <row r="49" spans="1:8" s="195" customFormat="1" ht="30" x14ac:dyDescent="0.25">
      <c r="A49" s="188"/>
      <c r="B49" s="223">
        <v>44643</v>
      </c>
      <c r="C49" s="226" t="s">
        <v>985</v>
      </c>
      <c r="D49" s="225">
        <v>115.84</v>
      </c>
      <c r="E49" s="226" t="s">
        <v>986</v>
      </c>
      <c r="F49" s="230" t="s">
        <v>987</v>
      </c>
      <c r="G49" s="228" t="s">
        <v>988</v>
      </c>
      <c r="H49" s="229"/>
    </row>
    <row r="50" spans="1:8" s="195" customFormat="1" ht="15.75" x14ac:dyDescent="0.25">
      <c r="A50" s="188"/>
      <c r="B50" s="223">
        <v>44643</v>
      </c>
      <c r="C50" s="226" t="s">
        <v>989</v>
      </c>
      <c r="D50" s="225">
        <v>111.91</v>
      </c>
      <c r="E50" s="226" t="s">
        <v>990</v>
      </c>
      <c r="F50" s="230" t="s">
        <v>991</v>
      </c>
      <c r="G50" s="228" t="s">
        <v>992</v>
      </c>
      <c r="H50" s="229"/>
    </row>
    <row r="51" spans="1:8" s="195" customFormat="1" ht="16.5" thickBot="1" x14ac:dyDescent="0.3">
      <c r="A51" s="188"/>
      <c r="B51" s="231"/>
      <c r="C51" s="232" t="s">
        <v>993</v>
      </c>
      <c r="D51" s="233">
        <f>IF(COUNT(D48:D50)=3,MEDIAN(D48:D50),SMALL(D48:D50,1))</f>
        <v>115.84</v>
      </c>
      <c r="E51" s="234"/>
      <c r="F51" s="235"/>
      <c r="G51" s="236"/>
    </row>
  </sheetData>
  <mergeCells count="8">
    <mergeCell ref="C39:F39"/>
    <mergeCell ref="C46:F46"/>
    <mergeCell ref="C3:F3"/>
    <mergeCell ref="B5:G5"/>
    <mergeCell ref="B18:G18"/>
    <mergeCell ref="B22:G22"/>
    <mergeCell ref="B30:E30"/>
    <mergeCell ref="C32:F32"/>
  </mergeCells>
  <dataValidations count="1">
    <dataValidation type="list" allowBlank="1" showInputMessage="1" showErrorMessage="1" sqref="A23:A29 A19:A21 A6:A17">
      <formula1>$A$3:$A$4</formula1>
    </dataValidation>
  </dataValidations>
  <pageMargins left="0.511811024" right="0.511811024" top="0.78740157499999996" bottom="0.78740157499999996" header="0.31496062000000002" footer="0.31496062000000002"/>
  <pageSetup paperSize="9" scale="40"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8">
    <tabColor theme="3" tint="-0.249977111117893"/>
    <pageSetUpPr fitToPage="1"/>
  </sheetPr>
  <dimension ref="A1:Q257"/>
  <sheetViews>
    <sheetView tabSelected="1" view="pageBreakPreview" topLeftCell="A4" zoomScale="98" zoomScaleNormal="55" zoomScaleSheetLayoutView="98" workbookViewId="0">
      <selection activeCell="L40" sqref="L40"/>
    </sheetView>
  </sheetViews>
  <sheetFormatPr defaultRowHeight="15" x14ac:dyDescent="0.25"/>
  <cols>
    <col min="1" max="1" width="9.7109375" bestFit="1" customWidth="1"/>
    <col min="2" max="2" width="99.5703125" customWidth="1"/>
    <col min="3" max="3" width="52.42578125" customWidth="1"/>
    <col min="4" max="4" width="17.7109375" customWidth="1"/>
    <col min="5" max="5" width="15.85546875" customWidth="1"/>
    <col min="6" max="6" width="13.140625" bestFit="1" customWidth="1"/>
    <col min="7" max="7" width="13.85546875" bestFit="1" customWidth="1"/>
    <col min="8" max="8" width="17.7109375" bestFit="1" customWidth="1"/>
    <col min="9" max="9" width="18" style="25" customWidth="1"/>
    <col min="10" max="10" width="25.42578125" bestFit="1" customWidth="1"/>
  </cols>
  <sheetData>
    <row r="1" spans="1:9" ht="61.5" customHeight="1" x14ac:dyDescent="0.25">
      <c r="A1" s="534" t="s">
        <v>737</v>
      </c>
      <c r="B1" s="534"/>
      <c r="C1" s="534"/>
      <c r="D1" s="534"/>
      <c r="E1" s="534"/>
      <c r="F1" s="18"/>
      <c r="I1"/>
    </row>
    <row r="2" spans="1:9" x14ac:dyDescent="0.25">
      <c r="A2" s="28" t="s">
        <v>12</v>
      </c>
      <c r="B2" s="376" t="str">
        <f>'PLANILHA ORÇAMENTARIA'!B2</f>
        <v>UNIDADE BÁSICA DE SAÚDE</v>
      </c>
      <c r="C2" s="376"/>
      <c r="D2" s="376"/>
      <c r="E2" s="376"/>
      <c r="I2"/>
    </row>
    <row r="3" spans="1:9" x14ac:dyDescent="0.25">
      <c r="A3" s="28" t="s">
        <v>13</v>
      </c>
      <c r="B3" s="376" t="str">
        <f>'PLANILHA ORÇAMENTARIA'!B3</f>
        <v>SANTO ANTONIO DO LESTE - MT</v>
      </c>
      <c r="C3" s="376"/>
      <c r="D3" s="376"/>
      <c r="E3" s="376"/>
      <c r="I3"/>
    </row>
    <row r="4" spans="1:9" x14ac:dyDescent="0.25">
      <c r="A4" s="28" t="s">
        <v>14</v>
      </c>
      <c r="B4" s="376" t="str">
        <f>'PLANILHA ORÇAMENTARIA'!B4</f>
        <v>PREFEITURA MUNICIPAL DE SANTO ANTONIO DO LESTE - MT</v>
      </c>
      <c r="C4" s="376"/>
      <c r="D4" s="376"/>
      <c r="E4" s="376"/>
      <c r="I4"/>
    </row>
    <row r="5" spans="1:9" x14ac:dyDescent="0.25">
      <c r="A5" s="28" t="s">
        <v>15</v>
      </c>
      <c r="B5" s="303">
        <f>'PLANILHA ORÇAMENTARIA'!B5</f>
        <v>44880</v>
      </c>
      <c r="C5" s="376"/>
      <c r="D5" s="376"/>
      <c r="E5" s="376"/>
      <c r="I5"/>
    </row>
    <row r="6" spans="1:9" x14ac:dyDescent="0.25">
      <c r="A6" s="368"/>
      <c r="B6" s="368"/>
      <c r="C6" s="368"/>
      <c r="D6" s="368"/>
      <c r="E6" s="368"/>
      <c r="I6"/>
    </row>
    <row r="7" spans="1:9" ht="19.5" x14ac:dyDescent="0.25">
      <c r="A7" s="382" t="s">
        <v>371</v>
      </c>
      <c r="B7" s="383"/>
      <c r="C7" s="383"/>
      <c r="D7" s="383"/>
      <c r="E7" s="535"/>
      <c r="I7"/>
    </row>
    <row r="8" spans="1:9" x14ac:dyDescent="0.25">
      <c r="A8" s="373" t="s">
        <v>3</v>
      </c>
      <c r="B8" s="373" t="s">
        <v>4</v>
      </c>
      <c r="C8" s="373" t="s">
        <v>111</v>
      </c>
      <c r="D8" s="373" t="s">
        <v>6</v>
      </c>
      <c r="E8" s="536" t="s">
        <v>357</v>
      </c>
      <c r="I8"/>
    </row>
    <row r="9" spans="1:9" x14ac:dyDescent="0.25">
      <c r="A9" s="373"/>
      <c r="B9" s="373"/>
      <c r="C9" s="373"/>
      <c r="D9" s="373"/>
      <c r="E9" s="537"/>
      <c r="I9"/>
    </row>
    <row r="10" spans="1:9" x14ac:dyDescent="0.25">
      <c r="A10" s="9" t="str">
        <f>'PLANILHA ORÇAMENTARIA'!C10</f>
        <v>1.0</v>
      </c>
      <c r="B10" s="9" t="str">
        <f>'PLANILHA ORÇAMENTARIA'!D10</f>
        <v>SERVIÇOS PRELIMINÁRES</v>
      </c>
      <c r="C10" s="9"/>
      <c r="D10" s="9"/>
      <c r="E10" s="9"/>
      <c r="I10"/>
    </row>
    <row r="11" spans="1:9" ht="60" x14ac:dyDescent="0.25">
      <c r="A11" s="2" t="str">
        <f>'PLANILHA ORÇAMENTARIA'!C11</f>
        <v>1.1</v>
      </c>
      <c r="B11" s="2" t="str">
        <f>'PLANILHA ORÇAMENTARIA'!D11</f>
        <v>ADMINISTRAÇÃO DA OBRA</v>
      </c>
      <c r="C11" s="34" t="s">
        <v>593</v>
      </c>
      <c r="D11" s="3">
        <f>'PLANILHA ORÇAMENTARIA'!F11</f>
        <v>1</v>
      </c>
      <c r="E11" s="4" t="str">
        <f>'PLANILHA ORÇAMENTARIA'!E11</f>
        <v>H</v>
      </c>
      <c r="I11"/>
    </row>
    <row r="12" spans="1:9" x14ac:dyDescent="0.25">
      <c r="A12" s="2" t="str">
        <f>'PLANILHA ORÇAMENTARIA'!C12</f>
        <v>1.2</v>
      </c>
      <c r="B12" s="34" t="str">
        <f>'PLANILHA ORÇAMENTARIA'!D12</f>
        <v>PLACA DE OBRA *2,4 X 1,2* M COM POSTE DE MADEIRA PARA FIXAÇÃO. INSTALAÇÃO E FORNECIMENTO.</v>
      </c>
      <c r="C12" s="2" t="s">
        <v>358</v>
      </c>
      <c r="D12" s="3">
        <f>'PLANILHA ORÇAMENTARIA'!F12</f>
        <v>8</v>
      </c>
      <c r="E12" s="4" t="str">
        <f>'PLANILHA ORÇAMENTARIA'!E12</f>
        <v>M2</v>
      </c>
      <c r="I12"/>
    </row>
    <row r="13" spans="1:9" ht="30" x14ac:dyDescent="0.25">
      <c r="A13" s="2" t="str">
        <f>'PLANILHA ORÇAMENTARIA'!C13</f>
        <v>1.3</v>
      </c>
      <c r="B13" s="34" t="str">
        <f>'PLANILHA ORÇAMENTARIA'!D13</f>
        <v>EXECUÇÃO DE DEPÓSITO EM CANTEIRO DE OBRA EM CHAPA DE MADEIRA COMPENSADA, NÃO INCLUSO MOBILIÁRIO. AF_04/2016</v>
      </c>
      <c r="C13" s="2" t="s">
        <v>942</v>
      </c>
      <c r="D13" s="3">
        <f>'PLANILHA ORÇAMENTARIA'!F13</f>
        <v>6</v>
      </c>
      <c r="E13" s="4" t="str">
        <f>'PLANILHA ORÇAMENTARIA'!E13</f>
        <v>M2</v>
      </c>
      <c r="I13"/>
    </row>
    <row r="14" spans="1:9" ht="30" x14ac:dyDescent="0.25">
      <c r="A14" s="2" t="str">
        <f>'PLANILHA ORÇAMENTARIA'!C14</f>
        <v>1.4</v>
      </c>
      <c r="B14" s="34" t="str">
        <f>'PLANILHA ORÇAMENTARIA'!D14</f>
        <v>EXECUÇÃO DE ALMOXARIFADO EM CANTEIRO DE OBRA EM CHAPA DE MADEIRA COMPENSADA, INCLUSO PRATELEIRAS. AF_02/2016</v>
      </c>
      <c r="C14" s="2" t="s">
        <v>943</v>
      </c>
      <c r="D14" s="3">
        <f>'PLANILHA ORÇAMENTARIA'!F14</f>
        <v>20</v>
      </c>
      <c r="E14" s="4" t="str">
        <f>'PLANILHA ORÇAMENTARIA'!E14</f>
        <v>M2</v>
      </c>
      <c r="I14"/>
    </row>
    <row r="15" spans="1:9" ht="30" x14ac:dyDescent="0.25">
      <c r="A15" s="2" t="str">
        <f>'PLANILHA ORÇAMENTARIA'!C15</f>
        <v>1.5</v>
      </c>
      <c r="B15" s="34" t="str">
        <f>'PLANILHA ORÇAMENTARIA'!D15</f>
        <v>EXECUÇÃO DE SANITÁRIO E VESTIÁRIO EM CANTEIRO DE OBRA EM CHAPA DE MADEIRA COMPENSADA, NÃO INCLUSO MOBILIÁRIO. AF_02/2016</v>
      </c>
      <c r="C15" s="2" t="s">
        <v>944</v>
      </c>
      <c r="D15" s="3">
        <f>'PLANILHA ORÇAMENTARIA'!F15</f>
        <v>4.5</v>
      </c>
      <c r="E15" s="4" t="str">
        <f>'PLANILHA ORÇAMENTARIA'!E15</f>
        <v>M2</v>
      </c>
      <c r="I15"/>
    </row>
    <row r="16" spans="1:9" x14ac:dyDescent="0.25">
      <c r="A16" s="2" t="str">
        <f>'PLANILHA ORÇAMENTARIA'!C16</f>
        <v>1.6</v>
      </c>
      <c r="B16" s="34" t="str">
        <f>'PLANILHA ORÇAMENTARIA'!D16</f>
        <v>TAPUME COM COMPENSADO DE MADEIRA. AF_05/2018</v>
      </c>
      <c r="C16" s="2" t="s">
        <v>957</v>
      </c>
      <c r="D16" s="3">
        <f>'PLANILHA ORÇAMENTARIA'!F16</f>
        <v>135.26</v>
      </c>
      <c r="E16" s="4" t="str">
        <f>'PLANILHA ORÇAMENTARIA'!E16</f>
        <v>M2</v>
      </c>
      <c r="I16"/>
    </row>
    <row r="17" spans="1:17" ht="30" x14ac:dyDescent="0.25">
      <c r="A17" s="2" t="str">
        <f>'PLANILHA ORÇAMENTARIA'!C17</f>
        <v>1.7</v>
      </c>
      <c r="B17" s="34" t="str">
        <f>'PLANILHA ORÇAMENTARIA'!D17</f>
        <v>LOCACAO CONVENCIONAL DE OBRA, UTILIZANDO GABARITO DE TÁBUAS CORRIDAS PONTALETADAS A CADA 2,00M - 2 UTILIZAÇÕES. AF_10/2018</v>
      </c>
      <c r="C17" s="2" t="s">
        <v>734</v>
      </c>
      <c r="D17" s="3">
        <f>'PLANILHA ORÇAMENTARIA'!F17</f>
        <v>185.91</v>
      </c>
      <c r="E17" s="4" t="str">
        <f>'PLANILHA ORÇAMENTARIA'!E17</f>
        <v>M</v>
      </c>
      <c r="I17"/>
    </row>
    <row r="18" spans="1:17" x14ac:dyDescent="0.25">
      <c r="A18" s="9" t="str">
        <f>'PLANILHA ORÇAMENTARIA'!C18</f>
        <v>2.0</v>
      </c>
      <c r="B18" s="9" t="str">
        <f>'PLANILHA ORÇAMENTARIA'!D18</f>
        <v>MOVIMENTO DE TERRA - FUNDAÇÃO E VIGAS BALDRAME</v>
      </c>
      <c r="C18" s="9"/>
      <c r="D18" s="130"/>
      <c r="E18" s="132"/>
      <c r="I18"/>
    </row>
    <row r="19" spans="1:17" x14ac:dyDescent="0.25">
      <c r="A19" s="34" t="str">
        <f>'PLANILHA ORÇAMENTARIA'!C19</f>
        <v>2.1</v>
      </c>
      <c r="B19" s="34" t="str">
        <f>'PLANILHA ORÇAMENTARIA'!D19</f>
        <v>PREPARO DE FUNDO DE VALA COM LARGURA MENOR QUE 1,5 M (ACERTO DO SOLO NATURAL). AF_08/2020</v>
      </c>
      <c r="C19" s="2" t="s">
        <v>359</v>
      </c>
      <c r="D19" s="3">
        <f>'PLANILHA ORÇAMENTARIA'!F19</f>
        <v>28.636900000000004</v>
      </c>
      <c r="E19" s="4" t="str">
        <f>'PLANILHA ORÇAMENTARIA'!E19</f>
        <v>M2</v>
      </c>
      <c r="I19"/>
    </row>
    <row r="20" spans="1:17" ht="30" x14ac:dyDescent="0.25">
      <c r="A20" s="34" t="str">
        <f>'PLANILHA ORÇAMENTARIA'!C20</f>
        <v>2.2</v>
      </c>
      <c r="B20" s="34" t="str">
        <f>'PLANILHA ORÇAMENTARIA'!D20</f>
        <v>ESCAVAÇÃO MANUAL PARA BLOCO DE COROAMENTO OU SAPATA (INCLUINDO ESCAVAÇÃO PARA COLOCAÇÃO DE FÔRMAS). AF_06/2017</v>
      </c>
      <c r="C20" s="2" t="s">
        <v>359</v>
      </c>
      <c r="D20" s="3">
        <f>'PLANILHA ORÇAMENTARIA'!F20</f>
        <v>68.647499999999994</v>
      </c>
      <c r="E20" s="4" t="str">
        <f>'PLANILHA ORÇAMENTARIA'!E20</f>
        <v>M3</v>
      </c>
      <c r="I20"/>
    </row>
    <row r="21" spans="1:17" ht="30" x14ac:dyDescent="0.25">
      <c r="A21" s="34" t="str">
        <f>'PLANILHA ORÇAMENTARIA'!C21</f>
        <v>2.3</v>
      </c>
      <c r="B21" s="34" t="str">
        <f>'PLANILHA ORÇAMENTARIA'!D21</f>
        <v>ESCAVAÇÃO MANUAL DE VALA PARA VIGA BALDRAME (INCLUINDO ESCAVAÇÃO PARA COLOCAÇÃO DE FÔRMAS). AF_06/2017</v>
      </c>
      <c r="C21" s="2" t="s">
        <v>359</v>
      </c>
      <c r="D21" s="3">
        <f>'PLANILHA ORÇAMENTARIA'!F21</f>
        <v>19.802160000000001</v>
      </c>
      <c r="E21" s="4" t="str">
        <f>'PLANILHA ORÇAMENTARIA'!E21</f>
        <v>M3</v>
      </c>
      <c r="I21"/>
    </row>
    <row r="22" spans="1:17" x14ac:dyDescent="0.25">
      <c r="A22" s="34" t="str">
        <f>'PLANILHA ORÇAMENTARIA'!C22</f>
        <v>2.4</v>
      </c>
      <c r="B22" s="34" t="str">
        <f>'PLANILHA ORÇAMENTARIA'!D22</f>
        <v>REATERRO MANUAL APILOADO COM SOQUETE. AF_10/2017</v>
      </c>
      <c r="C22" s="2" t="s">
        <v>359</v>
      </c>
      <c r="D22" s="3">
        <f>'PLANILHA ORÇAMENTARIA'!F22</f>
        <v>83.190552999999994</v>
      </c>
      <c r="E22" s="4" t="str">
        <f>'PLANILHA ORÇAMENTARIA'!E22</f>
        <v>M3</v>
      </c>
      <c r="I22"/>
    </row>
    <row r="23" spans="1:17" x14ac:dyDescent="0.25">
      <c r="A23" s="9" t="s">
        <v>38</v>
      </c>
      <c r="B23" s="9" t="s">
        <v>104</v>
      </c>
      <c r="C23" s="9"/>
      <c r="D23" s="130"/>
      <c r="E23" s="132"/>
      <c r="I23"/>
    </row>
    <row r="24" spans="1:17" ht="30" x14ac:dyDescent="0.25">
      <c r="A24" s="2" t="str">
        <f>'PLANILHA ORÇAMENTARIA'!C24</f>
        <v>3.1</v>
      </c>
      <c r="B24" s="34" t="str">
        <f>'PLANILHA ORÇAMENTARIA'!D24</f>
        <v>LASTRO DE CONCRETO MAGRO, APLICADO EM BLOCOS DE COROAMENTO OU SAPATAS,
ESPESSURA DE 3 CM. AF_08/2017</v>
      </c>
      <c r="C24" s="2" t="s">
        <v>359</v>
      </c>
      <c r="D24" s="3">
        <f>'PLANILHA ORÇAMENTARIA'!F24</f>
        <v>28.636900000000004</v>
      </c>
      <c r="E24" s="4" t="str">
        <f>'PLANILHA ORÇAMENTARIA'!E24</f>
        <v>M2</v>
      </c>
      <c r="I24"/>
    </row>
    <row r="25" spans="1:17" ht="30" x14ac:dyDescent="0.25">
      <c r="A25" s="2" t="str">
        <f>'PLANILHA ORÇAMENTARIA'!C25</f>
        <v>3.2</v>
      </c>
      <c r="B25" s="34" t="str">
        <f>'PLANILHA ORÇAMENTARIA'!D25</f>
        <v>CONCRETO FCK = 25MPA, TRAÇO 1:2,3:2,7 (EM MASSA SECA DE CIMENTO/ AREIA MÉDIA/ BRITA 1) - PREPARO MECÂNICO COM BETONEIRA 400 L. AF_05/2021</v>
      </c>
      <c r="C25" s="2" t="s">
        <v>359</v>
      </c>
      <c r="D25" s="3">
        <f>'PLANILHA ORÇAMENTARIA'!F25</f>
        <v>24.2</v>
      </c>
      <c r="E25" s="4" t="str">
        <f>'PLANILHA ORÇAMENTARIA'!E25</f>
        <v>M3</v>
      </c>
      <c r="I25"/>
    </row>
    <row r="26" spans="1:17" ht="30" x14ac:dyDescent="0.25">
      <c r="A26" s="2" t="str">
        <f>'PLANILHA ORÇAMENTARIA'!C26</f>
        <v>3.3</v>
      </c>
      <c r="B26" s="34" t="str">
        <f>'PLANILHA ORÇAMENTARIA'!D26</f>
        <v>LANÇAMENTO COM USO DE BALDES, ADENSAMENTO E ACABAMENTO DE CONCRETO EM ESTRUTURAS. AF_02/2022</v>
      </c>
      <c r="C26" s="2" t="s">
        <v>359</v>
      </c>
      <c r="D26" s="3">
        <f>'PLANILHA ORÇAMENTARIA'!F26</f>
        <v>24.2</v>
      </c>
      <c r="E26" s="4" t="str">
        <f>'PLANILHA ORÇAMENTARIA'!E26</f>
        <v>M3</v>
      </c>
      <c r="I26"/>
    </row>
    <row r="27" spans="1:17" ht="30" x14ac:dyDescent="0.25">
      <c r="A27" s="2" t="str">
        <f>'PLANILHA ORÇAMENTARIA'!C27</f>
        <v>3.4</v>
      </c>
      <c r="B27" s="34" t="str">
        <f>'PLANILHA ORÇAMENTARIA'!D27</f>
        <v>FABRICAÇÃO, MONTAGEM E DESMONTAGEM DE FÔRMA PARA SAPATA, EM MADEIRA SERRADA, E=25 MM, 4 UTILIZAÇÕES. AF_06/2017</v>
      </c>
      <c r="C27" s="2" t="s">
        <v>359</v>
      </c>
      <c r="D27" s="3">
        <f>'PLANILHA ORÇAMENTARIA'!F27</f>
        <v>87.1</v>
      </c>
      <c r="E27" s="4" t="str">
        <f>'PLANILHA ORÇAMENTARIA'!E27</f>
        <v>M2</v>
      </c>
      <c r="I27"/>
    </row>
    <row r="28" spans="1:17" ht="30" x14ac:dyDescent="0.25">
      <c r="A28" s="2" t="str">
        <f>'PLANILHA ORÇAMENTARIA'!C28</f>
        <v>3.5</v>
      </c>
      <c r="B28" s="34" t="str">
        <f>'PLANILHA ORÇAMENTARIA'!D28</f>
        <v>FABRICAÇÃO, MONTAGEM E DESMONTAGEM DE FÔRMA PARA VIGA BALDRAME, EM MADEIRA SERRADA, E=25 MM, 4 UTILIZAÇÕES. AF_06/2017</v>
      </c>
      <c r="C28" s="2" t="s">
        <v>359</v>
      </c>
      <c r="D28" s="3">
        <f>'PLANILHA ORÇAMENTARIA'!F28</f>
        <v>157.80000000000001</v>
      </c>
      <c r="E28" s="4" t="str">
        <f>'PLANILHA ORÇAMENTARIA'!E28</f>
        <v>M2</v>
      </c>
      <c r="I28"/>
    </row>
    <row r="29" spans="1:17" ht="30" x14ac:dyDescent="0.25">
      <c r="A29" s="2" t="str">
        <f>'PLANILHA ORÇAMENTARIA'!C29</f>
        <v>3.6</v>
      </c>
      <c r="B29" s="34" t="str">
        <f>'PLANILHA ORÇAMENTARIA'!D29</f>
        <v>ARMAÇÃO DE BLOCO, VIGA BALDRAME OU SAPATA UTILIZANDO AÇO CA-50 DE 6,3 MM KG- MONTAGEM. AF_06/2016</v>
      </c>
      <c r="C29" s="2" t="s">
        <v>359</v>
      </c>
      <c r="D29" s="3">
        <f>'PLANILHA ORÇAMENTARIA'!F29</f>
        <v>215.3</v>
      </c>
      <c r="E29" s="4" t="str">
        <f>'PLANILHA ORÇAMENTARIA'!E29</f>
        <v>KG</v>
      </c>
      <c r="I29"/>
    </row>
    <row r="30" spans="1:17" ht="30" x14ac:dyDescent="0.25">
      <c r="A30" s="2" t="str">
        <f>'PLANILHA ORÇAMENTARIA'!C30</f>
        <v>3.7</v>
      </c>
      <c r="B30" s="34" t="str">
        <f>'PLANILHA ORÇAMENTARIA'!D30</f>
        <v>ARMAÇÃO DE BLOCO, VIGA BALDRAME OU SAPATA UTILIZANDO AÇO CA-50 DE 8 MM KG- MONTAGEM. AF_06/2017</v>
      </c>
      <c r="C30" s="2" t="s">
        <v>359</v>
      </c>
      <c r="D30" s="3">
        <f>'PLANILHA ORÇAMENTARIA'!F30</f>
        <v>441</v>
      </c>
      <c r="E30" s="4" t="str">
        <f>'PLANILHA ORÇAMENTARIA'!E30</f>
        <v>KG</v>
      </c>
      <c r="I30"/>
      <c r="Q30" t="s">
        <v>1066</v>
      </c>
    </row>
    <row r="31" spans="1:17" ht="30" x14ac:dyDescent="0.25">
      <c r="A31" s="2" t="str">
        <f>'PLANILHA ORÇAMENTARIA'!C31</f>
        <v>3.8</v>
      </c>
      <c r="B31" s="34" t="str">
        <f>'PLANILHA ORÇAMENTARIA'!D31</f>
        <v>ARMAÇÃO DE BLOCO, VIGA BALDRAME OU SAPATA UTILIZANDO AÇO CA-50 DE 10 MM - MONTAGEM. AF_06/2017</v>
      </c>
      <c r="C31" s="2" t="s">
        <v>359</v>
      </c>
      <c r="D31" s="3">
        <f>'PLANILHA ORÇAMENTARIA'!F31</f>
        <v>479.8</v>
      </c>
      <c r="E31" s="4" t="str">
        <f>'PLANILHA ORÇAMENTARIA'!E31</f>
        <v>KG</v>
      </c>
      <c r="I31"/>
    </row>
    <row r="32" spans="1:17" ht="30" x14ac:dyDescent="0.25">
      <c r="A32" s="2" t="str">
        <f>'PLANILHA ORÇAMENTARIA'!C32</f>
        <v>3.9</v>
      </c>
      <c r="B32" s="34" t="str">
        <f>'PLANILHA ORÇAMENTARIA'!D32</f>
        <v>ARMAÇÃO DE BLOCO, VIGA BALDRAME OU SAPATA UTILIZANDO AÇO CA-50 DE 12,5 MM - MONTAGEM. AF_06/2017</v>
      </c>
      <c r="C32" s="2" t="s">
        <v>359</v>
      </c>
      <c r="D32" s="3">
        <f>'PLANILHA ORÇAMENTARIA'!F32</f>
        <v>18.8</v>
      </c>
      <c r="E32" s="4" t="str">
        <f>'PLANILHA ORÇAMENTARIA'!E32</f>
        <v>KG</v>
      </c>
      <c r="I32"/>
    </row>
    <row r="33" spans="1:9" ht="15" customHeight="1" x14ac:dyDescent="0.25">
      <c r="A33" s="2" t="str">
        <f>'PLANILHA ORÇAMENTARIA'!C33</f>
        <v>3.10</v>
      </c>
      <c r="B33" s="34" t="str">
        <f>'PLANILHA ORÇAMENTARIA'!D33</f>
        <v>ARMAÇÃO DE BLOCO, VIGA BALDRAME OU SAPATA UTILIZANDO AÇO CA-50 DE 05 MM - MONTAGEM. AF_06/2021</v>
      </c>
      <c r="C33" s="2" t="s">
        <v>359</v>
      </c>
      <c r="D33" s="3">
        <f>'PLANILHA ORÇAMENTARIA'!F33</f>
        <v>207.3</v>
      </c>
      <c r="E33" s="4" t="str">
        <f>'PLANILHA ORÇAMENTARIA'!E33</f>
        <v>KG</v>
      </c>
      <c r="I33"/>
    </row>
    <row r="34" spans="1:9" x14ac:dyDescent="0.25">
      <c r="A34" s="9" t="s">
        <v>44</v>
      </c>
      <c r="B34" s="9" t="s">
        <v>102</v>
      </c>
      <c r="C34" s="9"/>
      <c r="D34" s="130"/>
      <c r="E34" s="132"/>
      <c r="I34"/>
    </row>
    <row r="35" spans="1:9" ht="30" x14ac:dyDescent="0.25">
      <c r="A35" s="34" t="str">
        <f>'PLANILHA ORÇAMENTARIA'!C35</f>
        <v>4.1</v>
      </c>
      <c r="B35" s="34" t="str">
        <f>'PLANILHA ORÇAMENTARIA'!D35</f>
        <v>CONCRETAGEM DE PILARES, FCK = 25 MPA, COM USO DE BALDES - LANÇAMENTO, ADENSAMENTO E ACABAMENTO. AF_02/2022</v>
      </c>
      <c r="C35" s="2" t="s">
        <v>359</v>
      </c>
      <c r="D35" s="3">
        <f>'PLANILHA ORÇAMENTARIA'!F35</f>
        <v>12.4</v>
      </c>
      <c r="E35" s="4" t="str">
        <f>'PLANILHA ORÇAMENTARIA'!E35</f>
        <v>M3</v>
      </c>
      <c r="I35"/>
    </row>
    <row r="36" spans="1:9" ht="30" x14ac:dyDescent="0.25">
      <c r="A36" s="34" t="str">
        <f>'PLANILHA ORÇAMENTARIA'!C36</f>
        <v>4.2</v>
      </c>
      <c r="B36" s="34" t="str">
        <f>'PLANILHA ORÇAMENTARIA'!D36</f>
        <v>MONTAGEM E DESMONTAGEM DE FÔRMA DE PILARES RETANGULARES E ESTRUTURAS SIMILARES, PÉ-DIREITO SIMPLES, EM CHAPA DE MADEIRA COMPENSADA RESINADA, 4 UTILIZAÇÕES. AF_09/2020</v>
      </c>
      <c r="C36" s="2" t="s">
        <v>359</v>
      </c>
      <c r="D36" s="3">
        <f>'PLANILHA ORÇAMENTARIA'!F36</f>
        <v>246</v>
      </c>
      <c r="E36" s="4" t="str">
        <f>'PLANILHA ORÇAMENTARIA'!E36</f>
        <v>M2</v>
      </c>
      <c r="I36"/>
    </row>
    <row r="37" spans="1:9" ht="30" x14ac:dyDescent="0.25">
      <c r="A37" s="34" t="str">
        <f>'PLANILHA ORÇAMENTARIA'!C37</f>
        <v>4.3</v>
      </c>
      <c r="B37" s="34" t="str">
        <f>'PLANILHA ORÇAMENTARIA'!D37</f>
        <v>ARMAÇÃO DE PILAR OU VIGA DE ESTRUTURA DE CONCRETO ARMADO EMBUTIDA EM ALVENARIA DE VEDAÇÃO UTILIZANDO AÇO CA-50 DE 10,0 MM - MONTAGEM. AF_06/2022</v>
      </c>
      <c r="C37" s="2" t="s">
        <v>359</v>
      </c>
      <c r="D37" s="3">
        <f>'PLANILHA ORÇAMENTARIA'!F37</f>
        <v>914.4</v>
      </c>
      <c r="E37" s="4" t="str">
        <f>'PLANILHA ORÇAMENTARIA'!E37</f>
        <v>KG</v>
      </c>
      <c r="I37"/>
    </row>
    <row r="38" spans="1:9" ht="30" x14ac:dyDescent="0.25">
      <c r="A38" s="34" t="str">
        <f>'PLANILHA ORÇAMENTARIA'!C38</f>
        <v>4.4</v>
      </c>
      <c r="B38" s="34" t="str">
        <f>'PLANILHA ORÇAMENTARIA'!D38</f>
        <v>ARMAÇÃO DE PILAR OU VIGA DE ESTRUTURA DE CONCRETO ARMADO EMBUTIDA EM ALVENARIA DE VEDAÇÃO UTILIZANDO AÇO CA-50 DE 12,5 MM - MONTAGEM. AF_06/2023</v>
      </c>
      <c r="C38" s="2" t="s">
        <v>359</v>
      </c>
      <c r="D38" s="3">
        <f>'PLANILHA ORÇAMENTARIA'!F38</f>
        <v>65.400000000000006</v>
      </c>
      <c r="E38" s="4" t="str">
        <f>'PLANILHA ORÇAMENTARIA'!E38</f>
        <v>KG</v>
      </c>
      <c r="I38"/>
    </row>
    <row r="39" spans="1:9" ht="30" x14ac:dyDescent="0.25">
      <c r="A39" s="34" t="str">
        <f>'PLANILHA ORÇAMENTARIA'!C39</f>
        <v>4.6</v>
      </c>
      <c r="B39" s="34" t="str">
        <f>'PLANILHA ORÇAMENTARIA'!D39</f>
        <v>ARMAÇÃO DE PILAR OU VIGA DE ESTRUTURA DE CONCRETO ARMADO EMBUTIDA EM ALVENARIA DE VEDAÇÃO UTILIZANDO AÇO CA-60 DE 5,0 MM - MONTAGEM. AF_06/2022</v>
      </c>
      <c r="C39" s="2" t="s">
        <v>359</v>
      </c>
      <c r="D39" s="3">
        <f>'PLANILHA ORÇAMENTARIA'!F39</f>
        <v>320.8</v>
      </c>
      <c r="E39" s="4" t="str">
        <f>'PLANILHA ORÇAMENTARIA'!E39</f>
        <v>KG</v>
      </c>
      <c r="I39"/>
    </row>
    <row r="40" spans="1:9" x14ac:dyDescent="0.25">
      <c r="A40" s="129" t="str">
        <f>'PLANILHA ORÇAMENTARIA'!C40</f>
        <v>5.0</v>
      </c>
      <c r="B40" s="129" t="str">
        <f>'PLANILHA ORÇAMENTARIA'!D40</f>
        <v>VIGAS</v>
      </c>
      <c r="C40" s="9"/>
      <c r="D40" s="130"/>
      <c r="E40" s="132"/>
      <c r="I40"/>
    </row>
    <row r="41" spans="1:9" ht="30" x14ac:dyDescent="0.25">
      <c r="A41" s="34" t="str">
        <f>'PLANILHA ORÇAMENTARIA'!C41</f>
        <v>5.1</v>
      </c>
      <c r="B41" s="34" t="str">
        <f>'PLANILHA ORÇAMENTARIA'!D41</f>
        <v>CONCRETAGEM DE VIGAS E LAJES, FCK=25 MPA, PARA QUALQUER TIPO DE LAJE COM BALDES EM EDIFICAÇÃO TÉRREA - LANÇAMENTO, ADENSAMENTO E ACABAMENTO. AF_02/2022</v>
      </c>
      <c r="C41" s="2" t="s">
        <v>359</v>
      </c>
      <c r="D41" s="3">
        <f>'PLANILHA ORÇAMENTARIA'!F41</f>
        <v>25.1</v>
      </c>
      <c r="E41" s="4" t="str">
        <f>'PLANILHA ORÇAMENTARIA'!E41</f>
        <v>M3</v>
      </c>
      <c r="I41"/>
    </row>
    <row r="42" spans="1:9" ht="30" x14ac:dyDescent="0.25">
      <c r="A42" s="34" t="str">
        <f>'PLANILHA ORÇAMENTARIA'!C42</f>
        <v>5.2</v>
      </c>
      <c r="B42" s="34" t="str">
        <f>'PLANILHA ORÇAMENTARIA'!D42</f>
        <v>MONTAGEM E DESMONTAGEM DE FÔRMA DE VIGA, ESCORAMENTO COM PONTALETE DE MADEIRA, PÉ-DIREITO SIMPLES, EM MADEIRA SERRADA, 4 UTILIZAÇÕES. AF_09/2020</v>
      </c>
      <c r="C42" s="2" t="s">
        <v>359</v>
      </c>
      <c r="D42" s="3">
        <f>'PLANILHA ORÇAMENTARIA'!F42</f>
        <v>416.6</v>
      </c>
      <c r="E42" s="4" t="str">
        <f>'PLANILHA ORÇAMENTARIA'!E42</f>
        <v>M2</v>
      </c>
      <c r="I42"/>
    </row>
    <row r="43" spans="1:9" ht="30" x14ac:dyDescent="0.25">
      <c r="A43" s="34" t="str">
        <f>'PLANILHA ORÇAMENTARIA'!C43</f>
        <v>5.2</v>
      </c>
      <c r="B43" s="34" t="str">
        <f>'PLANILHA ORÇAMENTARIA'!D43</f>
        <v>ARMAÇÃO DE PILAR OU VIGA DE ESTRUTURA DE CONCRETO ARMADO EMBUTIDA EM ALVENARIA DE VEDAÇÃO UTILIZANDO AÇO CA-50 DE 6,3 MM - MONTAGEM. AF_06/2021</v>
      </c>
      <c r="C43" s="2" t="s">
        <v>359</v>
      </c>
      <c r="D43" s="3">
        <f>'PLANILHA ORÇAMENTARIA'!F43</f>
        <v>3.7</v>
      </c>
      <c r="E43" s="4" t="str">
        <f>'PLANILHA ORÇAMENTARIA'!E44</f>
        <v>KG</v>
      </c>
      <c r="I43"/>
    </row>
    <row r="44" spans="1:9" ht="30" x14ac:dyDescent="0.25">
      <c r="A44" s="34" t="str">
        <f>'PLANILHA ORÇAMENTARIA'!C44</f>
        <v>5.3</v>
      </c>
      <c r="B44" s="34" t="str">
        <f>'PLANILHA ORÇAMENTARIA'!D44</f>
        <v>ARMAÇÃO DE PILAR OU VIGA DE ESTRUTURA DE CONCRETO ARMADO EMBUTIDA EM ALVENARIA DE VEDAÇÃO UTILIZANDO AÇO CA-50 DE 8,0 MM - MONTAGEM. AF_06/2022</v>
      </c>
      <c r="C44" s="2" t="s">
        <v>359</v>
      </c>
      <c r="D44" s="3">
        <f>'PLANILHA ORÇAMENTARIA'!F44</f>
        <v>905.4</v>
      </c>
      <c r="E44" s="4" t="str">
        <f>'PLANILHA ORÇAMENTARIA'!E45</f>
        <v>KG</v>
      </c>
      <c r="I44"/>
    </row>
    <row r="45" spans="1:9" ht="30" x14ac:dyDescent="0.25">
      <c r="A45" s="34" t="str">
        <f>'PLANILHA ORÇAMENTARIA'!C45</f>
        <v>5.4</v>
      </c>
      <c r="B45" s="34" t="str">
        <f>'PLANILHA ORÇAMENTARIA'!D45</f>
        <v>ARMAÇÃO DE PILAR OU VIGA DE ESTRUTURA DE CONCRETO ARMADO EMBUTIDA EM ALVENARIA DE VEDAÇÃO UTILIZANDO AÇO CA-50 DE 10,0 MM - MONTAGEM. AF_06/2022</v>
      </c>
      <c r="C45" s="2" t="s">
        <v>359</v>
      </c>
      <c r="D45" s="3">
        <f>'PLANILHA ORÇAMENTARIA'!F45</f>
        <v>248.1</v>
      </c>
      <c r="E45" s="4" t="str">
        <f>'PLANILHA ORÇAMENTARIA'!E46</f>
        <v>KG</v>
      </c>
      <c r="I45"/>
    </row>
    <row r="46" spans="1:9" ht="30" x14ac:dyDescent="0.25">
      <c r="A46" s="34" t="str">
        <f>'PLANILHA ORÇAMENTARIA'!C46</f>
        <v>5.5</v>
      </c>
      <c r="B46" s="34" t="str">
        <f>'PLANILHA ORÇAMENTARIA'!D46</f>
        <v>ARMAÇÃO DE PILAR OU VIGA DE ESTRUTURA DE CONCRETO ARMADO EMBUTIDA EM ALVENARIA DE VEDAÇÃO UTILIZANDO AÇO CA-50 DE 12,5 MM - MONTAGEM. AF_06/2022</v>
      </c>
      <c r="C46" s="2" t="s">
        <v>359</v>
      </c>
      <c r="D46" s="3">
        <f>'PLANILHA ORÇAMENTARIA'!F46</f>
        <v>34.200000000000003</v>
      </c>
      <c r="E46" s="4" t="s">
        <v>28</v>
      </c>
      <c r="I46"/>
    </row>
    <row r="47" spans="1:9" ht="30" x14ac:dyDescent="0.25">
      <c r="A47" s="34" t="str">
        <f>'PLANILHA ORÇAMENTARIA'!C47</f>
        <v>5.8</v>
      </c>
      <c r="B47" s="34" t="str">
        <f>'PLANILHA ORÇAMENTARIA'!D47</f>
        <v>ARMAÇÃO DE PILAR OU VIGA DE ESTRUTURA DE CONCRETO ARMADO EMBUTIDA EM ALVENARIA DE VEDAÇÃO UTILIZANDO AÇO CA-60 DE 5,0 MM - MONTAGEM. AF_06/2022</v>
      </c>
      <c r="C47" s="2" t="s">
        <v>359</v>
      </c>
      <c r="D47" s="3">
        <f>'PLANILHA ORÇAMENTARIA'!F47</f>
        <v>402.1</v>
      </c>
      <c r="E47" s="4" t="str">
        <f>'PLANILHA ORÇAMENTARIA'!E47</f>
        <v>KG</v>
      </c>
      <c r="I47"/>
    </row>
    <row r="48" spans="1:9" x14ac:dyDescent="0.25">
      <c r="A48" s="129" t="str">
        <f>'PLANILHA ORÇAMENTARIA'!C48</f>
        <v>6.0</v>
      </c>
      <c r="B48" s="129" t="str">
        <f>'PLANILHA ORÇAMENTARIA'!D48</f>
        <v>LAJES</v>
      </c>
      <c r="C48" s="131"/>
      <c r="D48" s="130"/>
      <c r="E48" s="132"/>
      <c r="I48"/>
    </row>
    <row r="49" spans="1:9" ht="45" x14ac:dyDescent="0.25">
      <c r="A49" s="34" t="str">
        <f>'PLANILHA ORÇAMENTARIA'!C49</f>
        <v>6.1</v>
      </c>
      <c r="B49" s="34" t="str">
        <f>'PLANILHA ORÇAMENTARIA'!D49</f>
        <v>LAJE PRÉ-MOLDADA UNIDIRECIONAL, BIAPOIADA, PARA PISO, ENCHIMENTO EM CERÂMICA, VIGOTA CONVENCIONAL, ALTURA TOTAL DA LAJE (ENCHIMENTO+CAPA) =
(8+4). AF_11/2</v>
      </c>
      <c r="C49" s="2" t="s">
        <v>359</v>
      </c>
      <c r="D49" s="3">
        <f>'PLANILHA ORÇAMENTARIA'!F49</f>
        <v>466</v>
      </c>
      <c r="E49" s="4" t="s">
        <v>22</v>
      </c>
      <c r="I49"/>
    </row>
    <row r="50" spans="1:9" x14ac:dyDescent="0.25">
      <c r="A50" s="129" t="str">
        <f>'PLANILHA ORÇAMENTARIA'!C50</f>
        <v>7.0</v>
      </c>
      <c r="B50" s="129" t="str">
        <f>'PLANILHA ORÇAMENTARIA'!D50</f>
        <v>IMPERMEABILIZAÇÃO - VIGAS BALDRAMES</v>
      </c>
      <c r="C50" s="9"/>
      <c r="D50" s="130"/>
      <c r="E50" s="132"/>
      <c r="I50"/>
    </row>
    <row r="51" spans="1:9" x14ac:dyDescent="0.25">
      <c r="A51" s="34" t="str">
        <f>'PLANILHA ORÇAMENTARIA'!C51</f>
        <v>7.1</v>
      </c>
      <c r="B51" s="34" t="str">
        <f>'PLANILHA ORÇAMENTARIA'!D51</f>
        <v>IMPERMEABILIZAÇÃO DE SUPERFÍCIE COM EMULSÃO ASFÁLTICA, 2 DEMÃOS AF_06/2018</v>
      </c>
      <c r="C51" s="2" t="s">
        <v>359</v>
      </c>
      <c r="D51" s="3">
        <f>'PLANILHA ORÇAMENTARIA'!F51</f>
        <v>122.46</v>
      </c>
      <c r="E51" s="4" t="str">
        <f>'PLANILHA ORÇAMENTARIA'!E51</f>
        <v>M2</v>
      </c>
      <c r="I51"/>
    </row>
    <row r="52" spans="1:9" x14ac:dyDescent="0.25">
      <c r="A52" s="129" t="str">
        <f>'PLANILHA ORÇAMENTARIA'!C52</f>
        <v>8.0</v>
      </c>
      <c r="B52" s="129" t="str">
        <f>'PLANILHA ORÇAMENTARIA'!D52</f>
        <v>VERGAS E CONTRAVERGAS</v>
      </c>
      <c r="C52" s="9"/>
      <c r="D52" s="130"/>
      <c r="E52" s="132"/>
      <c r="I52"/>
    </row>
    <row r="53" spans="1:9" ht="30" x14ac:dyDescent="0.25">
      <c r="A53" s="34" t="str">
        <f>'PLANILHA ORÇAMENTARIA'!C53</f>
        <v>8.1</v>
      </c>
      <c r="B53" s="34" t="str">
        <f>'PLANILHA ORÇAMENTARIA'!D53</f>
        <v>VERGA MOLDADA IN LOCO EM CONCRETO PARA JANELAS COM ATÉ 1,5 M DE VÃO. AF_03/2016</v>
      </c>
      <c r="C53" s="34" t="s">
        <v>360</v>
      </c>
      <c r="D53" s="3">
        <f>'PLANILHA ORÇAMENTARIA'!F53</f>
        <v>5.6</v>
      </c>
      <c r="E53" s="4" t="str">
        <f>'PLANILHA ORÇAMENTARIA'!E53</f>
        <v>M</v>
      </c>
      <c r="I53"/>
    </row>
    <row r="54" spans="1:9" ht="30" x14ac:dyDescent="0.25">
      <c r="A54" s="34" t="str">
        <f>'PLANILHA ORÇAMENTARIA'!C54</f>
        <v>8.2</v>
      </c>
      <c r="B54" s="34" t="str">
        <f>'PLANILHA ORÇAMENTARIA'!D54</f>
        <v>CONTRAVERGA MOLDADA IN LOCO EM CONCRETO PARA VÃOS DE ATÉ 1,5 M DE COMPRIMENTO. AF_03/2016</v>
      </c>
      <c r="C54" s="34" t="s">
        <v>360</v>
      </c>
      <c r="D54" s="3">
        <f>'PLANILHA ORÇAMENTARIA'!F54</f>
        <v>5.6</v>
      </c>
      <c r="E54" s="4" t="str">
        <f>'PLANILHA ORÇAMENTARIA'!E54</f>
        <v>M</v>
      </c>
      <c r="I54"/>
    </row>
    <row r="55" spans="1:9" ht="30" x14ac:dyDescent="0.25">
      <c r="A55" s="34" t="str">
        <f>'PLANILHA ORÇAMENTARIA'!C55</f>
        <v>8.3</v>
      </c>
      <c r="B55" s="34" t="str">
        <f>'PLANILHA ORÇAMENTARIA'!D55</f>
        <v>CONTRAVERGA MOLDADA IN LOCO EM CONCRETO PARA VÃOS DE MAIS DE 1,5 M DE COMPRIMENTO. AF_03/2016</v>
      </c>
      <c r="C55" s="34" t="s">
        <v>360</v>
      </c>
      <c r="D55" s="3">
        <f>'PLANILHA ORÇAMENTARIA'!F55</f>
        <v>26.4</v>
      </c>
      <c r="E55" s="4" t="str">
        <f>'PLANILHA ORÇAMENTARIA'!E55</f>
        <v>M</v>
      </c>
      <c r="I55"/>
    </row>
    <row r="56" spans="1:9" ht="30" x14ac:dyDescent="0.25">
      <c r="A56" s="34" t="str">
        <f>'PLANILHA ORÇAMENTARIA'!C56</f>
        <v>8.4</v>
      </c>
      <c r="B56" s="34" t="str">
        <f>'PLANILHA ORÇAMENTARIA'!D56</f>
        <v>VERGA MOLDADA IN LOCO EM CONCRETO PARA JANELAS COM MAIS DE 1,5 M DE VÃO. AF_03/2016</v>
      </c>
      <c r="C56" s="34" t="s">
        <v>360</v>
      </c>
      <c r="D56" s="3">
        <f>'PLANILHA ORÇAMENTARIA'!F56</f>
        <v>26.4</v>
      </c>
      <c r="E56" s="4" t="str">
        <f>'PLANILHA ORÇAMENTARIA'!E56</f>
        <v>M</v>
      </c>
      <c r="I56"/>
    </row>
    <row r="57" spans="1:9" ht="30" x14ac:dyDescent="0.25">
      <c r="A57" s="34" t="str">
        <f>'PLANILHA ORÇAMENTARIA'!C57</f>
        <v>8.5</v>
      </c>
      <c r="B57" s="34" t="str">
        <f>'PLANILHA ORÇAMENTARIA'!D57</f>
        <v>VERGA MOLDADA IN LOCO EM CONCRETO PARA PORTAS COM ATÉ 1,5 M DE VÃO. AF_03/2016</v>
      </c>
      <c r="C57" s="34" t="s">
        <v>360</v>
      </c>
      <c r="D57" s="3">
        <f>'PLANILHA ORÇAMENTARIA'!F57</f>
        <v>22.5</v>
      </c>
      <c r="E57" s="4" t="str">
        <f>'PLANILHA ORÇAMENTARIA'!E57</f>
        <v>M</v>
      </c>
      <c r="I57"/>
    </row>
    <row r="58" spans="1:9" ht="30" x14ac:dyDescent="0.25">
      <c r="A58" s="34" t="str">
        <f>'PLANILHA ORÇAMENTARIA'!C58</f>
        <v>8.6</v>
      </c>
      <c r="B58" s="34" t="str">
        <f>'PLANILHA ORÇAMENTARIA'!D58</f>
        <v>VERGA MOLDADA IN LOCO EM CONCRETO PARA PORTAS COM MAIS DE 1,5 M DE VÃO. AF_03/2016</v>
      </c>
      <c r="C58" s="34" t="s">
        <v>360</v>
      </c>
      <c r="D58" s="3">
        <f>'PLANILHA ORÇAMENTARIA'!F58</f>
        <v>11.86</v>
      </c>
      <c r="E58" s="4" t="str">
        <f>'PLANILHA ORÇAMENTARIA'!E58</f>
        <v>M</v>
      </c>
      <c r="I58"/>
    </row>
    <row r="59" spans="1:9" x14ac:dyDescent="0.25">
      <c r="A59" s="129" t="str">
        <f>'PLANILHA ORÇAMENTARIA'!C59</f>
        <v>9.0</v>
      </c>
      <c r="B59" s="129" t="str">
        <f>'PLANILHA ORÇAMENTARIA'!D59</f>
        <v>SISTEMA DE VEDAÇÃO (ALVENARIA)</v>
      </c>
      <c r="C59" s="9"/>
      <c r="D59" s="130"/>
      <c r="E59" s="132"/>
      <c r="I59"/>
    </row>
    <row r="60" spans="1:9" ht="30" x14ac:dyDescent="0.25">
      <c r="A60" s="34" t="str">
        <f>'PLANILHA ORÇAMENTARIA'!C60</f>
        <v>9.1</v>
      </c>
      <c r="B60" s="34" t="str">
        <f>'PLANILHA ORÇAMENTARIA'!D60</f>
        <v>ALVENARIA DE VEDAÇÃO DE BLOCOS CERÂMICOS FURADOS NA HORIZONTAL DE 9X19X19 CM (ESPESSURA 9 CM) E ARGAMASSA DE ASSENTAMENTO COM PREPARO EM BETONEIRA. AF_12/2021</v>
      </c>
      <c r="C60" s="34" t="s">
        <v>361</v>
      </c>
      <c r="D60" s="3">
        <f>'PLANILHA ORÇAMENTARIA'!F60</f>
        <v>898.74650000000008</v>
      </c>
      <c r="E60" s="4" t="str">
        <f>'PLANILHA ORÇAMENTARIA'!E60</f>
        <v>M2</v>
      </c>
      <c r="I60"/>
    </row>
    <row r="61" spans="1:9" ht="30" customHeight="1" x14ac:dyDescent="0.25">
      <c r="A61" s="34" t="str">
        <f>'PLANILHA ORÇAMENTARIA'!C61</f>
        <v>9.2</v>
      </c>
      <c r="B61" s="34" t="str">
        <f>'PLANILHA ORÇAMENTARIA'!D61</f>
        <v>CHAPISCO APLICADO EM ALVENARIA (SEM PRESENÇA DE VÃOS) E ESTRUTURAS DE CONCRETO DE FACHADA, COM COLHER DE PEDREIRO. ARGAMASSA TRAÇO 1:3 COM PREPARO EM BETONEIRA 400L. AF_06/2014</v>
      </c>
      <c r="C61" s="34" t="s">
        <v>361</v>
      </c>
      <c r="D61" s="3">
        <f>'PLANILHA ORÇAMENTARIA'!F61</f>
        <v>1507.6849</v>
      </c>
      <c r="E61" s="4" t="str">
        <f>'PLANILHA ORÇAMENTARIA'!E61</f>
        <v>M2</v>
      </c>
      <c r="I61"/>
    </row>
    <row r="62" spans="1:9" ht="45" x14ac:dyDescent="0.25">
      <c r="A62" s="34" t="str">
        <f>'PLANILHA ORÇAMENTARIA'!C62</f>
        <v>9.3</v>
      </c>
      <c r="B62" s="34" t="str">
        <f>'PLANILHA ORÇAMENTARIA'!D62</f>
        <v>EMBOÇO OU MASSA ÚNICA EM ARGAMASSA TRAÇO 1:2:8, PREPARO MECÂNICO COM BETONEIRA 400 L, APLICADA MANUALMENTE EM PANOS DE FACHADA COM PRESENÇA DE VÃOS, ESPESSURA DE 25 MM. AF_06/2014</v>
      </c>
      <c r="C62" s="34" t="s">
        <v>361</v>
      </c>
      <c r="D62" s="3">
        <f>'PLANILHA ORÇAMENTARIA'!F62</f>
        <v>1507.6849</v>
      </c>
      <c r="E62" s="4" t="str">
        <f>'PLANILHA ORÇAMENTARIA'!E62</f>
        <v>M2</v>
      </c>
      <c r="I62"/>
    </row>
    <row r="63" spans="1:9" x14ac:dyDescent="0.25">
      <c r="A63" s="129" t="str">
        <f>'PLANILHA ORÇAMENTARIA'!C63</f>
        <v>10.0</v>
      </c>
      <c r="B63" s="129" t="str">
        <f>'PLANILHA ORÇAMENTARIA'!D63</f>
        <v>PINTURA</v>
      </c>
      <c r="C63" s="9"/>
      <c r="D63" s="130"/>
      <c r="E63" s="132"/>
      <c r="I63"/>
    </row>
    <row r="64" spans="1:9" x14ac:dyDescent="0.25">
      <c r="A64" s="34" t="str">
        <f>'PLANILHA ORÇAMENTARIA'!C64</f>
        <v>10.1</v>
      </c>
      <c r="B64" s="34" t="str">
        <f>'PLANILHA ORÇAMENTARIA'!D64</f>
        <v>APLICAÇÃO DE FUNDO SELADOR ACRÍLICO EM PAREDES, UMA DEMÃO. AF_06/2014</v>
      </c>
      <c r="C64" s="34" t="s">
        <v>362</v>
      </c>
      <c r="D64" s="3">
        <f>'PLANILHA ORÇAMENTARIA'!F64</f>
        <v>1507.6849</v>
      </c>
      <c r="E64" s="4" t="str">
        <f>'PLANILHA ORÇAMENTARIA'!E64</f>
        <v>M2</v>
      </c>
      <c r="I64"/>
    </row>
    <row r="65" spans="1:9" x14ac:dyDescent="0.25">
      <c r="A65" s="34" t="str">
        <f>'PLANILHA ORÇAMENTARIA'!C65</f>
        <v>10.2</v>
      </c>
      <c r="B65" s="34" t="str">
        <f>'PLANILHA ORÇAMENTARIA'!D65</f>
        <v>APLICAÇÃO MANUAL DE MASSA ACRÍLICA EM PAREDES EXTERNAS DE CASAS, DUAS DEMÃOS. AF_05/2017</v>
      </c>
      <c r="C65" s="34" t="s">
        <v>362</v>
      </c>
      <c r="D65" s="3">
        <f>'PLANILHA ORÇAMENTARIA'!F65</f>
        <v>704.81790000000001</v>
      </c>
      <c r="E65" s="4" t="str">
        <f>'PLANILHA ORÇAMENTARIA'!E65</f>
        <v>M2</v>
      </c>
      <c r="I65"/>
    </row>
    <row r="66" spans="1:9" x14ac:dyDescent="0.25">
      <c r="A66" s="34" t="str">
        <f>'PLANILHA ORÇAMENTARIA'!C66</f>
        <v>10.3</v>
      </c>
      <c r="B66" s="34" t="str">
        <f>'PLANILHA ORÇAMENTARIA'!D66</f>
        <v>APLICAÇÃO E LIXAMENTO DE MASSA LÁTEX EM PAREDES, DUAS DEMÃOS. AF_06/2014</v>
      </c>
      <c r="C66" s="34" t="s">
        <v>362</v>
      </c>
      <c r="D66" s="3">
        <f>'PLANILHA ORÇAMENTARIA'!F66</f>
        <v>553.97199999999998</v>
      </c>
      <c r="E66" s="4" t="str">
        <f>'PLANILHA ORÇAMENTARIA'!E66</f>
        <v>M2</v>
      </c>
      <c r="I66"/>
    </row>
    <row r="67" spans="1:9" x14ac:dyDescent="0.25">
      <c r="A67" s="34" t="str">
        <f>'PLANILHA ORÇAMENTARIA'!C67</f>
        <v>10.4</v>
      </c>
      <c r="B67" s="34" t="str">
        <f>'PLANILHA ORÇAMENTARIA'!D67</f>
        <v>APLICAÇÃO MANUAL DE PINTURA COM TINTA LÁTEX ACRÍLICA EM PAREDES, DUAS DEMÃOS. AF_06/2014</v>
      </c>
      <c r="C67" s="34" t="s">
        <v>362</v>
      </c>
      <c r="D67" s="3">
        <f>'PLANILHA ORÇAMENTARIA'!F67</f>
        <v>1258.7899</v>
      </c>
      <c r="E67" s="4" t="str">
        <f>'PLANILHA ORÇAMENTARIA'!E67</f>
        <v>M2</v>
      </c>
      <c r="I67"/>
    </row>
    <row r="68" spans="1:9" x14ac:dyDescent="0.25">
      <c r="A68" s="91" t="str">
        <f>'PLANILHA ORÇAMENTARIA'!C68</f>
        <v>10.5</v>
      </c>
      <c r="B68" s="91" t="str">
        <f>'PLANILHA ORÇAMENTARIA'!D68</f>
        <v>PINTURA INTERNA PAREDE USB</v>
      </c>
      <c r="C68" s="34"/>
      <c r="D68" s="3"/>
      <c r="E68" s="4"/>
      <c r="I68"/>
    </row>
    <row r="69" spans="1:9" x14ac:dyDescent="0.25">
      <c r="A69" s="34" t="str">
        <f>'PLANILHA ORÇAMENTARIA'!C69</f>
        <v>10.5.1</v>
      </c>
      <c r="B69" s="34" t="str">
        <f>'PLANILHA ORÇAMENTARIA'!D69</f>
        <v>APLICAÇÃO E LIXAMENTO DE MASSA LÁTEX EM PAREDES, DUAS DEMÃOS. AF_06/2014</v>
      </c>
      <c r="C69" s="2" t="s">
        <v>953</v>
      </c>
      <c r="D69" s="3">
        <f>'PLANILHA ORÇAMENTARIA'!F69</f>
        <v>1136.5999999999999</v>
      </c>
      <c r="E69" s="4" t="str">
        <f>'PLANILHA ORÇAMENTARIA'!E69</f>
        <v>M2</v>
      </c>
      <c r="I69"/>
    </row>
    <row r="70" spans="1:9" ht="30" x14ac:dyDescent="0.25">
      <c r="A70" s="34" t="str">
        <f>'PLANILHA ORÇAMENTARIA'!C70</f>
        <v>10.5.2</v>
      </c>
      <c r="B70" s="34" t="str">
        <f>'PLANILHA ORÇAMENTARIA'!D70</f>
        <v>PINTURA DE ACABAMENTO COM APLICAÇÃO DE 02 DEMÃOS DE TINTA A BASE DE RESINA EPÓXI, RENAVRAN FBR 720 - RENNER OU SIMILAR - R1</v>
      </c>
      <c r="C70" s="2" t="s">
        <v>953</v>
      </c>
      <c r="D70" s="3">
        <f>'PLANILHA ORÇAMENTARIA'!F70</f>
        <v>1136.5999999999999</v>
      </c>
      <c r="E70" s="4" t="str">
        <f>'PLANILHA ORÇAMENTARIA'!E70</f>
        <v>M2</v>
      </c>
      <c r="I70"/>
    </row>
    <row r="71" spans="1:9" x14ac:dyDescent="0.25">
      <c r="A71" s="91" t="str">
        <f>'PLANILHA ORÇAMENTARIA'!C71</f>
        <v>10.6</v>
      </c>
      <c r="B71" s="91" t="str">
        <f>'PLANILHA ORÇAMENTARIA'!D71</f>
        <v>PINTURA INTERNA TETO USB</v>
      </c>
      <c r="C71" s="2"/>
      <c r="D71" s="3"/>
      <c r="E71" s="4"/>
      <c r="I71"/>
    </row>
    <row r="72" spans="1:9" x14ac:dyDescent="0.25">
      <c r="A72" s="34" t="str">
        <f>'PLANILHA ORÇAMENTARIA'!C72</f>
        <v>10.6.1</v>
      </c>
      <c r="B72" s="34" t="str">
        <f>'PLANILHA ORÇAMENTARIA'!D72</f>
        <v>APLICAÇÃO E LIXAMENTO DE MASSA LÁTEX EM TETO, DUAS DEMÃOS. AF_06/2014</v>
      </c>
      <c r="C72" s="2" t="s">
        <v>953</v>
      </c>
      <c r="D72" s="3">
        <f>'PLANILHA ORÇAMENTARIA'!F72</f>
        <v>581.91</v>
      </c>
      <c r="E72" s="4" t="str">
        <f>'PLANILHA ORÇAMENTARIA'!E72</f>
        <v>M2</v>
      </c>
      <c r="I72"/>
    </row>
    <row r="73" spans="1:9" x14ac:dyDescent="0.25">
      <c r="A73" s="34" t="str">
        <f>'PLANILHA ORÇAMENTARIA'!C73</f>
        <v>10.6.2</v>
      </c>
      <c r="B73" s="34" t="str">
        <f>'PLANILHA ORÇAMENTARIA'!D73</f>
        <v>APLICAÇÃO MANUAL DE PINTURA COM TINTA LÁTEX ACRÍLICA EM PAREDES, DUAS DEMÃOS. AF_06/2014</v>
      </c>
      <c r="C73" s="2" t="s">
        <v>953</v>
      </c>
      <c r="D73" s="3">
        <f>'PLANILHA ORÇAMENTARIA'!F73</f>
        <v>581.91</v>
      </c>
      <c r="E73" s="4" t="str">
        <f>'PLANILHA ORÇAMENTARIA'!E73</f>
        <v>M2</v>
      </c>
      <c r="I73"/>
    </row>
    <row r="74" spans="1:9" x14ac:dyDescent="0.25">
      <c r="A74" s="91" t="str">
        <f>'PLANILHA ORÇAMENTARIA'!C74</f>
        <v>10.7</v>
      </c>
      <c r="B74" s="91" t="str">
        <f>'PLANILHA ORÇAMENTARIA'!D74</f>
        <v>PINTURA EXTERNA USB</v>
      </c>
      <c r="C74" s="2"/>
      <c r="D74" s="3"/>
      <c r="E74" s="4"/>
      <c r="I74"/>
    </row>
    <row r="75" spans="1:9" x14ac:dyDescent="0.25">
      <c r="A75" s="34" t="str">
        <f>'PLANILHA ORÇAMENTARIA'!C75</f>
        <v>10.7.1</v>
      </c>
      <c r="B75" s="34" t="str">
        <f>'PLANILHA ORÇAMENTARIA'!D75</f>
        <v>APLICAÇÃO E LIXAMENTO DE MASSA LÁTEX EM TETO, DUAS DEMÃOS. AF_06/2014</v>
      </c>
      <c r="C75" s="2" t="s">
        <v>953</v>
      </c>
      <c r="D75" s="3">
        <f>'PLANILHA ORÇAMENTARIA'!F75</f>
        <v>893.42</v>
      </c>
      <c r="E75" s="4" t="str">
        <f>'PLANILHA ORÇAMENTARIA'!E75</f>
        <v>M2</v>
      </c>
      <c r="I75"/>
    </row>
    <row r="76" spans="1:9" x14ac:dyDescent="0.25">
      <c r="A76" s="34" t="str">
        <f>'PLANILHA ORÇAMENTARIA'!C76</f>
        <v>10.7.2</v>
      </c>
      <c r="B76" s="34" t="str">
        <f>'PLANILHA ORÇAMENTARIA'!D76</f>
        <v>APLICAÇÃO MANUAL DE PINTURA COM TINTA LÁTEX ACRÍLICA EM PAREDES, DUAS DEMÃOS. AF_06/2014</v>
      </c>
      <c r="C76" s="2" t="s">
        <v>953</v>
      </c>
      <c r="D76" s="3">
        <f>'PLANILHA ORÇAMENTARIA'!F76</f>
        <v>893.42</v>
      </c>
      <c r="E76" s="4" t="str">
        <f>'PLANILHA ORÇAMENTARIA'!E76</f>
        <v>M2</v>
      </c>
      <c r="I76"/>
    </row>
    <row r="77" spans="1:9" x14ac:dyDescent="0.25">
      <c r="A77" s="91" t="str">
        <f>'PLANILHA ORÇAMENTARIA'!C77</f>
        <v>10.8</v>
      </c>
      <c r="B77" s="91" t="str">
        <f>'PLANILHA ORÇAMENTARIA'!D77</f>
        <v>PINTURA LETREIRO E BRASÃO</v>
      </c>
      <c r="C77" s="2"/>
      <c r="D77" s="3"/>
      <c r="E77" s="4"/>
      <c r="I77"/>
    </row>
    <row r="78" spans="1:9" ht="45" x14ac:dyDescent="0.25">
      <c r="A78" s="34" t="str">
        <f>'PLANILHA ORÇAMENTARIA'!C78</f>
        <v>10.8.1</v>
      </c>
      <c r="B78" s="34" t="str">
        <f>'PLANILHA ORÇAMENTARIA'!D78</f>
        <v>PINTURA DE LETRAS - LETREIRO, SOBRE PAREDES, COM LIXAMENTO, APLICAÇÃO DE 01 DEMÃO DE LÍQUIDO SELADOS ACRÍLICO, 02 DEMÃOS DE MASSA ACRÍLICA E 02 DEMÃOS DE TINTA PVA LATEX CONVENCIONAL PARA EXTERIORES</v>
      </c>
      <c r="C78" s="2" t="s">
        <v>953</v>
      </c>
      <c r="D78" s="3">
        <f>'PLANILHA ORÇAMENTARIA'!F78</f>
        <v>95</v>
      </c>
      <c r="E78" s="4" t="str">
        <f>'PLANILHA ORÇAMENTARIA'!E78</f>
        <v>UND</v>
      </c>
      <c r="I78"/>
    </row>
    <row r="79" spans="1:9" x14ac:dyDescent="0.25">
      <c r="A79" s="91" t="str">
        <f>'PLANILHA ORÇAMENTARIA'!C79</f>
        <v>10.9</v>
      </c>
      <c r="B79" s="91" t="str">
        <f>'PLANILHA ORÇAMENTARIA'!D79</f>
        <v>PINTURA EXTERNA LAVANDERIA / GARAGEM</v>
      </c>
      <c r="C79" s="2"/>
      <c r="D79" s="3"/>
      <c r="E79" s="4"/>
      <c r="I79"/>
    </row>
    <row r="80" spans="1:9" x14ac:dyDescent="0.25">
      <c r="A80" s="34" t="str">
        <f>'PLANILHA ORÇAMENTARIA'!C80</f>
        <v>10.9.1</v>
      </c>
      <c r="B80" s="34" t="str">
        <f>'PLANILHA ORÇAMENTARIA'!D80</f>
        <v>APLICAÇÃO E LIXAMENTO DE MASSA LÁTEX EM TETO, DUAS DEMÃOS. AF_06/2014</v>
      </c>
      <c r="C80" s="2" t="s">
        <v>953</v>
      </c>
      <c r="D80" s="3">
        <f>'PLANILHA ORÇAMENTARIA'!F80</f>
        <v>408</v>
      </c>
      <c r="E80" s="4" t="str">
        <f>'PLANILHA ORÇAMENTARIA'!E80</f>
        <v>M2</v>
      </c>
      <c r="I80"/>
    </row>
    <row r="81" spans="1:9" x14ac:dyDescent="0.25">
      <c r="A81" s="34" t="str">
        <f>'PLANILHA ORÇAMENTARIA'!C81</f>
        <v>10.9.2</v>
      </c>
      <c r="B81" s="34" t="str">
        <f>'PLANILHA ORÇAMENTARIA'!D81</f>
        <v>APLICAÇÃO MANUAL DE PINTURA COM TINTA LÁTEX ACRÍLICA EM PAREDES, DUAS DEMÃOS. AF_06/2014</v>
      </c>
      <c r="C81" s="2" t="s">
        <v>953</v>
      </c>
      <c r="D81" s="3">
        <f>'PLANILHA ORÇAMENTARIA'!F81</f>
        <v>408</v>
      </c>
      <c r="E81" s="4" t="str">
        <f>'PLANILHA ORÇAMENTARIA'!E81</f>
        <v>M2</v>
      </c>
      <c r="I81"/>
    </row>
    <row r="82" spans="1:9" x14ac:dyDescent="0.25">
      <c r="A82" s="129" t="str">
        <f>'PLANILHA ORÇAMENTARIA'!C82</f>
        <v>11.0</v>
      </c>
      <c r="B82" s="129" t="str">
        <f>'PLANILHA ORÇAMENTARIA'!D82</f>
        <v>SISTEMA DE COBERTURA</v>
      </c>
      <c r="C82" s="9"/>
      <c r="D82" s="130"/>
      <c r="E82" s="132"/>
      <c r="I82"/>
    </row>
    <row r="83" spans="1:9" ht="30" x14ac:dyDescent="0.25">
      <c r="A83" s="34" t="str">
        <f>'PLANILHA ORÇAMENTARIA'!C83</f>
        <v>11.1</v>
      </c>
      <c r="B83" s="34" t="str">
        <f>'PLANILHA ORÇAMENTARIA'!D83</f>
        <v>TELHAMENTO COM TELHA METÁLICA TERMOACÚSTICA E = 30 MM, COM ATÉ 2 ÁGUAS, INCLUSO IÇAMENTO. AF_07/2019</v>
      </c>
      <c r="C83" s="34" t="s">
        <v>363</v>
      </c>
      <c r="D83" s="3">
        <f>'PLANILHA ORÇAMENTARIA'!F83</f>
        <v>507.32</v>
      </c>
      <c r="E83" s="4" t="str">
        <f>'PLANILHA ORÇAMENTARIA'!E83</f>
        <v>M2</v>
      </c>
      <c r="I83"/>
    </row>
    <row r="84" spans="1:9" ht="30" x14ac:dyDescent="0.25">
      <c r="A84" s="34" t="str">
        <f>'PLANILHA ORÇAMENTARIA'!C84</f>
        <v>11.2</v>
      </c>
      <c r="B84" s="34" t="str">
        <f>'PLANILHA ORÇAMENTARIA'!D84</f>
        <v>TRAMA DE AÇO COMPOSTA POR TERÇAS PARA TELHADOS DE ATÉ 2 ÁGUAS PARA TELHA ONDULADA DE FIBROCIMENTO, METÁLICA, PLÁSTICA OU TERMOACÚSTICA, INCLUSO TRANSPORTE VERTICAL. AF_07/2019</v>
      </c>
      <c r="C84" s="34" t="s">
        <v>363</v>
      </c>
      <c r="D84" s="3">
        <f>'PLANILHA ORÇAMENTARIA'!F84</f>
        <v>507.32</v>
      </c>
      <c r="E84" s="4" t="str">
        <f>'PLANILHA ORÇAMENTARIA'!E84</f>
        <v>M2</v>
      </c>
      <c r="I84"/>
    </row>
    <row r="85" spans="1:9" ht="60" x14ac:dyDescent="0.25">
      <c r="A85" s="34" t="str">
        <f>'PLANILHA ORÇAMENTARIA'!C85</f>
        <v>11.3</v>
      </c>
      <c r="B85" s="34" t="str">
        <f>'PLANILHA ORÇAMENTARIA'!D85</f>
        <v>FABRICAÇÃO E INSTALAÇÃO DE TESOURA INTEIRA EM AÇO, VÃO DE 3 M, PARA TELHA ONDULADA DE FIBROCIMENTO, METÁLICA, PLÁSTICA OU TERMOACÚSTICA, INCLUSO IÇAMENTO. AF_12/2015</v>
      </c>
      <c r="C85" s="34" t="s">
        <v>597</v>
      </c>
      <c r="D85" s="3">
        <f>'PLANILHA ORÇAMENTARIA'!F85</f>
        <v>9</v>
      </c>
      <c r="E85" s="4" t="str">
        <f>'PLANILHA ORÇAMENTARIA'!E85</f>
        <v>UND</v>
      </c>
      <c r="I85"/>
    </row>
    <row r="86" spans="1:9" ht="30" x14ac:dyDescent="0.25">
      <c r="A86" s="34" t="str">
        <f>'PLANILHA ORÇAMENTARIA'!C86</f>
        <v>11.4</v>
      </c>
      <c r="B86" s="34" t="str">
        <f>'PLANILHA ORÇAMENTARIA'!D86</f>
        <v>FABRICAÇÃO E INSTALAÇÃO DE TESOURA INTEIRA EM AÇO, VÃO DE 4 M, PARA TELHA ONDULADA DE FIBROCIMENTO, METÁLICA, PLÁSTICA OU TERMOACÚSTICA, INCLUSO IÇAMENTO. AF_12/2015</v>
      </c>
      <c r="C86" s="34" t="s">
        <v>600</v>
      </c>
      <c r="D86" s="3">
        <f>'PLANILHA ORÇAMENTARIA'!F86</f>
        <v>4</v>
      </c>
      <c r="E86" s="4" t="str">
        <f>'PLANILHA ORÇAMENTARIA'!E86</f>
        <v>UND</v>
      </c>
      <c r="I86"/>
    </row>
    <row r="87" spans="1:9" ht="30" x14ac:dyDescent="0.25">
      <c r="A87" s="34" t="str">
        <f>'PLANILHA ORÇAMENTARIA'!C87</f>
        <v>11.5</v>
      </c>
      <c r="B87" s="34" t="str">
        <f>'PLANILHA ORÇAMENTARIA'!D87</f>
        <v>FABRICAÇÃO E INSTALAÇÃO DE TESOURA INTEIRA EM AÇO, VÃO DE 6 M, PARA TELHA ONDULADA DE FIBROCIMENTO, METÁLICA, PLÁSTICA OU TERMOACÚSTICA, INCLUSO IÇAMENTO. AF_12/2015</v>
      </c>
      <c r="C87" s="2" t="s">
        <v>598</v>
      </c>
      <c r="D87" s="3">
        <f>'PLANILHA ORÇAMENTARIA'!F87</f>
        <v>2</v>
      </c>
      <c r="E87" s="4" t="str">
        <f>'PLANILHA ORÇAMENTARIA'!E87</f>
        <v>UND</v>
      </c>
      <c r="I87"/>
    </row>
    <row r="88" spans="1:9" ht="45" x14ac:dyDescent="0.25">
      <c r="A88" s="34" t="str">
        <f>'PLANILHA ORÇAMENTARIA'!C88</f>
        <v>11.6</v>
      </c>
      <c r="B88" s="34" t="str">
        <f>'PLANILHA ORÇAMENTARIA'!D88</f>
        <v>FABRICAÇÃO E INSTALAÇÃO DE TESOURA INTEIRA EM AÇO, VÃO DE 7 M, PARA TELHA ONDULADA DE FIBROCIMENTO, METÁLICA, PLÁSTICA OU TERMOACÚSTICA, INCLUSO IÇAMENTO. AF_12/2015</v>
      </c>
      <c r="C88" s="34" t="s">
        <v>596</v>
      </c>
      <c r="D88" s="3">
        <f>'PLANILHA ORÇAMENTARIA'!F88</f>
        <v>10</v>
      </c>
      <c r="E88" s="4" t="str">
        <f>'PLANILHA ORÇAMENTARIA'!E88</f>
        <v>UND</v>
      </c>
      <c r="I88"/>
    </row>
    <row r="89" spans="1:9" ht="30" x14ac:dyDescent="0.25">
      <c r="A89" s="34" t="str">
        <f>'PLANILHA ORÇAMENTARIA'!C89</f>
        <v>11.7</v>
      </c>
      <c r="B89" s="34" t="str">
        <f>'PLANILHA ORÇAMENTARIA'!D89</f>
        <v>FABRICAÇÃO E INSTALAÇÃO DE TESOURA INTEIRA EM AÇO, VÃO DE 9 M, PARA TELHA ONDULADA DE FIBROCIMENTO, METÁLICA, PLÁSTICA OU TERMOACÚSTICA, INCLUSO IÇAMENTO. AF_12/2015</v>
      </c>
      <c r="C89" s="2" t="s">
        <v>595</v>
      </c>
      <c r="D89" s="3">
        <f>'PLANILHA ORÇAMENTARIA'!F89</f>
        <v>5</v>
      </c>
      <c r="E89" s="4" t="str">
        <f>'PLANILHA ORÇAMENTARIA'!E89</f>
        <v>UND</v>
      </c>
      <c r="I89"/>
    </row>
    <row r="90" spans="1:9" ht="30" x14ac:dyDescent="0.25">
      <c r="A90" s="34" t="str">
        <f>'PLANILHA ORÇAMENTARIA'!C90</f>
        <v>11.8</v>
      </c>
      <c r="B90" s="34" t="str">
        <f>'PLANILHA ORÇAMENTARIA'!D90</f>
        <v>FABRICAÇÃO E INSTALAÇÃO DE TESOURA INTEIRA EM AÇO, VÃO DE 10 M, PARA TELHA ONDULADA DE FIBROCIMENTO, METÁLICA, PLÁSTICA OU TERMOACÚSTICA, INCLUSO IÇAMENTO. AF_12/2015</v>
      </c>
      <c r="C90" s="2" t="s">
        <v>594</v>
      </c>
      <c r="D90" s="3">
        <f>'PLANILHA ORÇAMENTARIA'!F90</f>
        <v>4</v>
      </c>
      <c r="E90" s="4" t="str">
        <f>'PLANILHA ORÇAMENTARIA'!E90</f>
        <v>UND</v>
      </c>
      <c r="I90"/>
    </row>
    <row r="91" spans="1:9" ht="30" x14ac:dyDescent="0.25">
      <c r="A91" s="34" t="str">
        <f>'PLANILHA ORÇAMENTARIA'!C91</f>
        <v>11.9</v>
      </c>
      <c r="B91" s="34" t="str">
        <f>'PLANILHA ORÇAMENTARIA'!D91</f>
        <v>RUFO EM CHAPA DE AÇO GALVANIZADO NÚMERO 24, CORTE DE 25 CM, INCLUSO TRANSPORTE VERTICAL. AF_07/2019</v>
      </c>
      <c r="C91" s="34" t="s">
        <v>363</v>
      </c>
      <c r="D91" s="3">
        <f>'PLANILHA ORÇAMENTARIA'!F91</f>
        <v>91.23</v>
      </c>
      <c r="E91" s="4" t="str">
        <f>'PLANILHA ORÇAMENTARIA'!E91</f>
        <v>M</v>
      </c>
      <c r="I91"/>
    </row>
    <row r="92" spans="1:9" ht="30" x14ac:dyDescent="0.25">
      <c r="A92" s="34" t="str">
        <f>'PLANILHA ORÇAMENTARIA'!C92</f>
        <v>11.10</v>
      </c>
      <c r="B92" s="34" t="str">
        <f>'PLANILHA ORÇAMENTARIA'!D92</f>
        <v>CALHA EM CHAPA DE AÇO GALVANIZADO NÚMERO 24, DESENVOLVIMENTO DE 50 CM, INCLUSO TRANSPORTE VERTICAL. AF_07/2019</v>
      </c>
      <c r="C92" s="34" t="s">
        <v>363</v>
      </c>
      <c r="D92" s="3">
        <f>'PLANILHA ORÇAMENTARIA'!F92</f>
        <v>77.81</v>
      </c>
      <c r="E92" s="4" t="str">
        <f>'PLANILHA ORÇAMENTARIA'!E92</f>
        <v>M</v>
      </c>
      <c r="I92"/>
    </row>
    <row r="93" spans="1:9" ht="30" x14ac:dyDescent="0.25">
      <c r="A93" s="34" t="str">
        <f>'PLANILHA ORÇAMENTARIA'!C93</f>
        <v>11.11</v>
      </c>
      <c r="B93" s="34" t="str">
        <f>'PLANILHA ORÇAMENTARIA'!D93</f>
        <v>RUFO EXTERNO/INTERNO EM CHAPA DE AÇO GALVANIZADO NÚMERO 26, CORTE DE 33 CM, INCLUSO IÇAMENTO. AF_07/2019</v>
      </c>
      <c r="C93" s="34" t="s">
        <v>363</v>
      </c>
      <c r="D93" s="3">
        <f>'PLANILHA ORÇAMENTARIA'!F93</f>
        <v>150.71</v>
      </c>
      <c r="E93" s="4" t="str">
        <f>'PLANILHA ORÇAMENTARIA'!E93</f>
        <v>M</v>
      </c>
      <c r="I93"/>
    </row>
    <row r="94" spans="1:9" ht="30" x14ac:dyDescent="0.25">
      <c r="A94" s="34" t="str">
        <f>'PLANILHA ORÇAMENTARIA'!C94</f>
        <v>11.12</v>
      </c>
      <c r="B94" s="34" t="str">
        <f>'PLANILHA ORÇAMENTARIA'!D94</f>
        <v>FORRO EM RÉGUAS DE PVC, FRISADO, PARA AMBIENTES COMERCIAIS, INCLUSIVE ESTRUTURA DE FIXAÇÃO. AF_05/2017_P</v>
      </c>
      <c r="C94" s="34" t="s">
        <v>363</v>
      </c>
      <c r="D94" s="3">
        <f>'PLANILHA ORÇAMENTARIA'!F94</f>
        <v>253.08</v>
      </c>
      <c r="E94" s="4" t="str">
        <f>'PLANILHA ORÇAMENTARIA'!E94</f>
        <v>M2</v>
      </c>
      <c r="I94"/>
    </row>
    <row r="95" spans="1:9" ht="30" x14ac:dyDescent="0.25">
      <c r="A95" s="34" t="str">
        <f>'PLANILHA ORÇAMENTARIA'!C95</f>
        <v>11.13</v>
      </c>
      <c r="B95" s="34" t="str">
        <f>'PLANILHA ORÇAMENTARIA'!D95</f>
        <v>TRAMA DE AÇO COMPOSTA POR TERÇAS PARA TELHADOS DE ATÉ 2 ÁGUAS PARA TELHA ONDULADA DE FIBROCIMENTO, METÁLICA, PLÁSTICA OU TERMOACÚSTICA, INCLUSO TRANSPORTE VERTICAL. AF_07/2019</v>
      </c>
      <c r="C95" s="2" t="s">
        <v>953</v>
      </c>
      <c r="D95" s="3">
        <f>'PLANILHA ORÇAMENTARIA'!F95</f>
        <v>662.18</v>
      </c>
      <c r="E95" s="4" t="str">
        <f>'PLANILHA ORÇAMENTARIA'!E95</f>
        <v>M2</v>
      </c>
      <c r="I95"/>
    </row>
    <row r="96" spans="1:9" ht="30" x14ac:dyDescent="0.25">
      <c r="A96" s="34" t="str">
        <f>'PLANILHA ORÇAMENTARIA'!C96</f>
        <v>11.14</v>
      </c>
      <c r="B96" s="34" t="str">
        <f>'PLANILHA ORÇAMENTARIA'!D96</f>
        <v>TELHAMENTO COM TELHA DE AÇO/ALUMÍNIO E = 0,5 MM, COM ATÉ 2 ÁGUAS, INCLUSO IÇAMENTO. AF_07/2019</v>
      </c>
      <c r="C96" s="2" t="s">
        <v>953</v>
      </c>
      <c r="D96" s="3">
        <f>'PLANILHA ORÇAMENTARIA'!F96</f>
        <v>662.18</v>
      </c>
      <c r="E96" s="4" t="str">
        <f>'PLANILHA ORÇAMENTARIA'!E96</f>
        <v>M2</v>
      </c>
      <c r="I96"/>
    </row>
    <row r="97" spans="1:9" x14ac:dyDescent="0.25">
      <c r="A97" s="34" t="str">
        <f>'PLANILHA ORÇAMENTARIA'!C97</f>
        <v>11.15</v>
      </c>
      <c r="B97" s="34" t="str">
        <f>'PLANILHA ORÇAMENTARIA'!D97</f>
        <v>CHAPIM (RUFO CAPA) EM AÇO GALVANIZADO, CORTE 33. AF_11/2020</v>
      </c>
      <c r="C97" s="2" t="s">
        <v>953</v>
      </c>
      <c r="D97" s="3">
        <f>'PLANILHA ORÇAMENTARIA'!F97</f>
        <v>30</v>
      </c>
      <c r="E97" s="4" t="str">
        <f>'PLANILHA ORÇAMENTARIA'!E97</f>
        <v>M</v>
      </c>
      <c r="I97"/>
    </row>
    <row r="98" spans="1:9" ht="30" x14ac:dyDescent="0.25">
      <c r="A98" s="34" t="str">
        <f>'PLANILHA ORÇAMENTARIA'!C98</f>
        <v>11.16</v>
      </c>
      <c r="B98" s="34" t="str">
        <f>'PLANILHA ORÇAMENTARIA'!D98</f>
        <v>CALHA EM CHAPA DE AÇO GALVANIZADO NÚMERO 24, DESENVOLVIMENTO DE 50 CM, INCLUSO TRANSPORTE VERTICAL. AF_07/2019</v>
      </c>
      <c r="C98" s="2" t="s">
        <v>953</v>
      </c>
      <c r="D98" s="3">
        <f>'PLANILHA ORÇAMENTARIA'!F98</f>
        <v>135.5</v>
      </c>
      <c r="E98" s="4" t="str">
        <f>'PLANILHA ORÇAMENTARIA'!E98</f>
        <v>M</v>
      </c>
      <c r="I98"/>
    </row>
    <row r="99" spans="1:9" ht="30" x14ac:dyDescent="0.25">
      <c r="A99" s="34" t="str">
        <f>'PLANILHA ORÇAMENTARIA'!C99</f>
        <v>11.17</v>
      </c>
      <c r="B99" s="34" t="str">
        <f>'PLANILHA ORÇAMENTARIA'!D99</f>
        <v>RUFO EM CHAPA DE AÇO GALVANIZADO NÚMERO 24, CORTE DE 25 CM, INCLUSO TRANSPORTE VERTICAL. AF_07/2019</v>
      </c>
      <c r="C99" s="2" t="s">
        <v>953</v>
      </c>
      <c r="D99" s="3">
        <f>'PLANILHA ORÇAMENTARIA'!F99</f>
        <v>197.77</v>
      </c>
      <c r="E99" s="4" t="str">
        <f>'PLANILHA ORÇAMENTARIA'!E99</f>
        <v>M</v>
      </c>
      <c r="I99"/>
    </row>
    <row r="100" spans="1:9" x14ac:dyDescent="0.25">
      <c r="A100" s="129" t="str">
        <f>'PLANILHA ORÇAMENTARIA'!C100</f>
        <v>12.0</v>
      </c>
      <c r="B100" s="129" t="str">
        <f>'PLANILHA ORÇAMENTARIA'!D100</f>
        <v>PISOS E CONTRAPISOS</v>
      </c>
      <c r="C100" s="129"/>
      <c r="D100" s="130"/>
      <c r="E100" s="132"/>
      <c r="I100"/>
    </row>
    <row r="101" spans="1:9" ht="30" x14ac:dyDescent="0.25">
      <c r="A101" s="34" t="str">
        <f>'PLANILHA ORÇAMENTARIA'!C101</f>
        <v>12.1</v>
      </c>
      <c r="B101" s="34" t="str">
        <f>'PLANILHA ORÇAMENTARIA'!D101</f>
        <v>CONTRAPISO EM ARGAMASSA TRAÇO 1:4 (CIMENTO E AREIA), PREPARO MANUAL, APLICADO EM ÁREAS SECAS SOBRE LAJE, NÃO ADERIDO, ACABAMENTO NÃO REFORÇADO, ESPESSURA 4CM. AF_07/2021</v>
      </c>
      <c r="C101" s="34" t="s">
        <v>364</v>
      </c>
      <c r="D101" s="3">
        <f>'PLANILHA ORÇAMENTARIA'!F101</f>
        <v>253.08</v>
      </c>
      <c r="E101" s="4" t="str">
        <f>'PLANILHA ORÇAMENTARIA'!E101</f>
        <v>M2</v>
      </c>
      <c r="I101"/>
    </row>
    <row r="102" spans="1:9" ht="30" x14ac:dyDescent="0.25">
      <c r="A102" s="34" t="str">
        <f>'PLANILHA ORÇAMENTARIA'!C102</f>
        <v>12.2</v>
      </c>
      <c r="B102" s="34" t="str">
        <f>'PLANILHA ORÇAMENTARIA'!D102</f>
        <v>PISO EM GRANILITE, MARMORITE OU GRANITINA, AGREGADO COR PRETO, CINZA, PALHA OU BRANCO, E= *8* MM (INCLUSO EXECUCAO)</v>
      </c>
      <c r="C102" s="34" t="s">
        <v>364</v>
      </c>
      <c r="D102" s="3">
        <f>'PLANILHA ORÇAMENTARIA'!F102</f>
        <v>253.08</v>
      </c>
      <c r="E102" s="4" t="str">
        <f>'PLANILHA ORÇAMENTARIA'!E102</f>
        <v>M2</v>
      </c>
      <c r="I102"/>
    </row>
    <row r="103" spans="1:9" x14ac:dyDescent="0.25">
      <c r="A103" s="129" t="str">
        <f>'PLANILHA ORÇAMENTARIA'!C103</f>
        <v>13.0</v>
      </c>
      <c r="B103" s="129" t="str">
        <f>'PLANILHA ORÇAMENTARIA'!D103</f>
        <v>ESQUADRIAS</v>
      </c>
      <c r="C103" s="133"/>
      <c r="D103" s="130"/>
      <c r="E103" s="132"/>
      <c r="I103"/>
    </row>
    <row r="104" spans="1:9" x14ac:dyDescent="0.25">
      <c r="A104" s="34" t="str">
        <f>'PLANILHA ORÇAMENTARIA'!C104</f>
        <v>13.1</v>
      </c>
      <c r="B104" s="34" t="str">
        <f>'PLANILHA ORÇAMENTARIA'!D104</f>
        <v>JANELA</v>
      </c>
      <c r="C104" s="34"/>
      <c r="D104" s="3"/>
      <c r="E104" s="4"/>
      <c r="I104"/>
    </row>
    <row r="105" spans="1:9" ht="45" x14ac:dyDescent="0.25">
      <c r="A105" s="34" t="str">
        <f>'PLANILHA ORÇAMENTARIA'!C105</f>
        <v>13.1.1</v>
      </c>
      <c r="B105" s="34" t="str">
        <f>'PLANILHA ORÇAMENTARIA'!D105</f>
        <v>JANELA DE ALUMÍNIO DE CORRER COM 2 FOLHAS PARA VIDROS, COM VIDROS, BATENTE, ACABAMENTO COM ACETATO OU BRILHANTE E FERRAGENS. EXCLUSIVE ALIZAR E CONTRAMARCO. FORNECIMENTO E INSTALAÇÃO. AF_12/2019</v>
      </c>
      <c r="C105" s="34" t="s">
        <v>365</v>
      </c>
      <c r="D105" s="3">
        <f>'PLANILHA ORÇAMENTARIA'!F105</f>
        <v>25.6</v>
      </c>
      <c r="E105" s="4" t="str">
        <f>'PLANILHA ORÇAMENTARIA'!E105</f>
        <v>M2</v>
      </c>
      <c r="I105"/>
    </row>
    <row r="106" spans="1:9" ht="30" x14ac:dyDescent="0.25">
      <c r="A106" s="34" t="str">
        <f>'PLANILHA ORÇAMENTARIA'!C106</f>
        <v>13.1.2</v>
      </c>
      <c r="B106" s="34" t="str">
        <f>'PLANILHA ORÇAMENTARIA'!D106</f>
        <v>JANELA DE ALUMÍNIO TIPO MAXIM-AR, COM VIDROS, BATENTE E FERRAGENS. EXCLUSIVE ALIZAR, ACABAMENTO E CONTRAMARCO. FORNECIMENTO E INSTALAÇÃO. AF_12/2019</v>
      </c>
      <c r="C106" s="34" t="s">
        <v>365</v>
      </c>
      <c r="D106" s="3">
        <f>'PLANILHA ORÇAMENTARIA'!F106</f>
        <v>1.44</v>
      </c>
      <c r="E106" s="4" t="str">
        <f>'PLANILHA ORÇAMENTARIA'!E106</f>
        <v>M2</v>
      </c>
      <c r="I106"/>
    </row>
    <row r="107" spans="1:9" x14ac:dyDescent="0.25">
      <c r="A107" s="34" t="str">
        <f>'PLANILHA ORÇAMENTARIA'!C107</f>
        <v>13.2</v>
      </c>
      <c r="B107" s="34" t="str">
        <f>'PLANILHA ORÇAMENTARIA'!D107</f>
        <v>PORTA</v>
      </c>
      <c r="C107" s="34"/>
      <c r="D107" s="3"/>
      <c r="E107" s="4"/>
      <c r="I107"/>
    </row>
    <row r="108" spans="1:9" ht="30" x14ac:dyDescent="0.25">
      <c r="A108" s="34" t="str">
        <f>'PLANILHA ORÇAMENTARIA'!C108</f>
        <v>13.2.1</v>
      </c>
      <c r="B108" s="34" t="str">
        <f>'PLANILHA ORÇAMENTARIA'!D108</f>
        <v>PORTA EM ALUMÍNIO DE ABRIR TIPO VENEZIANA COM GUARNIÇÃO, FIXAÇÃO COM PARAFUSOS - FORNECIMENTO E INSTALAÇÃO. AF_12/2019</v>
      </c>
      <c r="C108" s="34" t="s">
        <v>365</v>
      </c>
      <c r="D108" s="3">
        <f>'PLANILHA ORÇAMENTARIA'!F108</f>
        <v>12.39</v>
      </c>
      <c r="E108" s="4" t="str">
        <f>'PLANILHA ORÇAMENTARIA'!E108</f>
        <v>M2</v>
      </c>
      <c r="I108"/>
    </row>
    <row r="109" spans="1:9" ht="30" x14ac:dyDescent="0.25">
      <c r="A109" s="34" t="str">
        <f>'PLANILHA ORÇAMENTARIA'!C109</f>
        <v>13.2.2</v>
      </c>
      <c r="B109" s="34" t="str">
        <f>'PLANILHA ORÇAMENTARIA'!D109</f>
        <v>PORTA DE CORRER DE ALUMÍNIO, COM DUAS FOLHAS PARA VIDRO, INCLUSO VIDRO LISO INCOLOR, FECHADURA E PUXADOR, SEM ALIZAR. AF_12/2019</v>
      </c>
      <c r="C109" s="34" t="s">
        <v>365</v>
      </c>
      <c r="D109" s="3">
        <f>'PLANILHA ORÇAMENTARIA'!F109</f>
        <v>41.69</v>
      </c>
      <c r="E109" s="4" t="str">
        <f>'PLANILHA ORÇAMENTARIA'!E109</f>
        <v>M2</v>
      </c>
      <c r="I109"/>
    </row>
    <row r="110" spans="1:9" ht="30" x14ac:dyDescent="0.25">
      <c r="A110" s="34" t="str">
        <f>'PLANILHA ORÇAMENTARIA'!C110</f>
        <v>13.2.3</v>
      </c>
      <c r="B110" s="34" t="str">
        <f>'PLANILHA ORÇAMENTARIA'!D110</f>
        <v>KIT DE PORTA-PRONTA DE MADEIRA EM ACABAMENTO MELAMÍNICO BRANCO, FOLHA LEVE OU MÉDIA, E BATENTE METÁLICO, 90X210CM, FIXAÇÃO COM ARGAMASSA - FORNECIMENTO E INSTALAÇÃO. AF_12/2019</v>
      </c>
      <c r="C110" s="2" t="s">
        <v>953</v>
      </c>
      <c r="D110" s="3">
        <f>'PLANILHA ORÇAMENTARIA'!F110</f>
        <v>16</v>
      </c>
      <c r="E110" s="4" t="str">
        <f>'PLANILHA ORÇAMENTARIA'!E110</f>
        <v>UND</v>
      </c>
      <c r="I110"/>
    </row>
    <row r="111" spans="1:9" x14ac:dyDescent="0.25">
      <c r="A111" s="34" t="str">
        <f>'PLANILHA ORÇAMENTARIA'!C111</f>
        <v>13.3</v>
      </c>
      <c r="B111" s="34" t="str">
        <f>'PLANILHA ORÇAMENTARIA'!D111</f>
        <v>PORTAO</v>
      </c>
      <c r="C111" s="2"/>
      <c r="D111" s="3"/>
      <c r="E111" s="4"/>
      <c r="I111"/>
    </row>
    <row r="112" spans="1:9" ht="30" x14ac:dyDescent="0.25">
      <c r="A112" s="34" t="str">
        <f>'PLANILHA ORÇAMENTARIA'!C112</f>
        <v>13.3.1</v>
      </c>
      <c r="B112" s="34" t="str">
        <f>'PLANILHA ORÇAMENTARIA'!D112</f>
        <v>PORTAO DE CORRER EM CHAPA TIPO PAINEL LAMBRIL QUADRADO, COM PORTA SOCIAL COMPLETA INCLUIDA, COM REQUADRO, ACABAMENTO NATURAL, COM TRILHOS E ROLDANAS</v>
      </c>
      <c r="C112" s="2" t="s">
        <v>1002</v>
      </c>
      <c r="D112" s="3">
        <f>'PLANILHA ORÇAMENTARIA'!F112</f>
        <v>15.75</v>
      </c>
      <c r="E112" s="4" t="str">
        <f>'PLANILHA ORÇAMENTARIA'!E112</f>
        <v>M2</v>
      </c>
      <c r="I112"/>
    </row>
    <row r="113" spans="1:10" x14ac:dyDescent="0.25">
      <c r="A113" s="34" t="str">
        <f>'PLANILHA ORÇAMENTARIA'!C113</f>
        <v>13.3</v>
      </c>
      <c r="B113" s="34" t="str">
        <f>'PLANILHA ORÇAMENTARIA'!D113</f>
        <v>GRADIL</v>
      </c>
      <c r="C113" s="2"/>
      <c r="D113" s="3"/>
      <c r="E113" s="4"/>
      <c r="I113"/>
    </row>
    <row r="114" spans="1:10" ht="30" x14ac:dyDescent="0.25">
      <c r="A114" s="34" t="str">
        <f>'PLANILHA ORÇAMENTARIA'!C114</f>
        <v>13.3.1</v>
      </c>
      <c r="B114" s="34" t="str">
        <f>'PLANILHA ORÇAMENTARIA'!D114</f>
        <v>GRADIL EM METALON, H=2,00M, INCLUSIVE BROCA DE 25CM (0,80M), PINTURA EM FUNDO ANTICORROSIVO (2 DEMAOS) E ESMALTE EM 2 DEMAOS</v>
      </c>
      <c r="C114" s="2" t="s">
        <v>1002</v>
      </c>
      <c r="D114" s="3">
        <f>'PLANILHA ORÇAMENTARIA'!F114</f>
        <v>87.1</v>
      </c>
      <c r="E114" s="4" t="str">
        <f>'PLANILHA ORÇAMENTARIA'!E114</f>
        <v>UND</v>
      </c>
      <c r="I114"/>
    </row>
    <row r="115" spans="1:10" x14ac:dyDescent="0.25">
      <c r="A115" s="129" t="str">
        <f>'PLANILHA ORÇAMENTARIA'!C115</f>
        <v>14.0</v>
      </c>
      <c r="B115" s="129" t="str">
        <f>'PLANILHA ORÇAMENTARIA'!D115</f>
        <v>INSTALAÇÕES HIDROSSANITÁRIAS</v>
      </c>
      <c r="C115" s="133"/>
      <c r="D115" s="130"/>
      <c r="E115" s="132"/>
      <c r="I115"/>
    </row>
    <row r="116" spans="1:10" ht="30" x14ac:dyDescent="0.25">
      <c r="A116" s="34" t="str">
        <f>'PLANILHA ORÇAMENTARIA'!C116</f>
        <v>14.1</v>
      </c>
      <c r="B116" s="34" t="str">
        <f>'PLANILHA ORÇAMENTARIA'!D116</f>
        <v>CAIXA ENTERRADA HIDRÁULICA RETANGULAR EM ALVENARIA COM TIJOLOS CERÂMICOS MACIÇOS, DIMENSÕES INTERNAS: 0,6X0,6X0,6 M PARA REDE DE DRENAGEM. AF_12/2020</v>
      </c>
      <c r="C116" s="2" t="s">
        <v>366</v>
      </c>
      <c r="D116" s="3">
        <f>'PLANILHA ORÇAMENTARIA'!F116</f>
        <v>5</v>
      </c>
      <c r="E116" s="4" t="str">
        <f>'PLANILHA ORÇAMENTARIA'!E116</f>
        <v>UND</v>
      </c>
      <c r="I116"/>
    </row>
    <row r="117" spans="1:10" ht="30" x14ac:dyDescent="0.25">
      <c r="A117" s="34" t="str">
        <f>'PLANILHA ORÇAMENTARIA'!C117</f>
        <v>14.2</v>
      </c>
      <c r="B117" s="34" t="str">
        <f>'PLANILHA ORÇAMENTARIA'!D117</f>
        <v>CAIXA ENTERRADA HIDRÁULICA RETANGULAR EM ALVENARIA COM TIJOLOS CERÂMICOS MACIÇOS, DIMENSÕES INTERNAS: 0,6X0,6X0,6 M PARA REDE DE ESGOTO. AF_12/2020</v>
      </c>
      <c r="C117" s="2" t="s">
        <v>366</v>
      </c>
      <c r="D117" s="3">
        <f>'PLANILHA ORÇAMENTARIA'!F117</f>
        <v>11</v>
      </c>
      <c r="E117" s="4" t="str">
        <f>'PLANILHA ORÇAMENTARIA'!E117</f>
        <v>UND</v>
      </c>
      <c r="I117"/>
    </row>
    <row r="118" spans="1:10" x14ac:dyDescent="0.25">
      <c r="A118" s="34" t="str">
        <f>'PLANILHA ORÇAMENTARIA'!C118</f>
        <v>14.3</v>
      </c>
      <c r="B118" s="34" t="str">
        <f>'PLANILHA ORÇAMENTARIA'!D118</f>
        <v>SIFÃO DO TIPO GARRAFA/COPO EM PVC 1.1/4 X 1.1/2 - FORNECIMENTO E INSTALAÇÃO. AF_01/2020</v>
      </c>
      <c r="C118" s="2" t="s">
        <v>366</v>
      </c>
      <c r="D118" s="3">
        <f>'PLANILHA ORÇAMENTARIA'!F118</f>
        <v>8</v>
      </c>
      <c r="E118" s="4" t="str">
        <f>'PLANILHA ORÇAMENTARIA'!E118</f>
        <v>UND</v>
      </c>
      <c r="I118"/>
    </row>
    <row r="119" spans="1:10" ht="30" x14ac:dyDescent="0.25">
      <c r="A119" s="34" t="str">
        <f>'PLANILHA ORÇAMENTARIA'!C119</f>
        <v>14.4</v>
      </c>
      <c r="B119" s="34" t="str">
        <f>'PLANILHA ORÇAMENTARIA'!D119</f>
        <v>VÁLVULA EM PLÁSTICO 1 PARA PIA, TANQUE OU LAVATÓRIO, COM OU SEM LADRÃO - FORNECIMENTO E INSTALAÇÃO. AF_01/2020</v>
      </c>
      <c r="C119" s="2" t="s">
        <v>366</v>
      </c>
      <c r="D119" s="3">
        <f>'PLANILHA ORÇAMENTARIA'!F119</f>
        <v>8</v>
      </c>
      <c r="E119" s="4" t="str">
        <f>'PLANILHA ORÇAMENTARIA'!E119</f>
        <v>UND</v>
      </c>
      <c r="I119"/>
    </row>
    <row r="120" spans="1:10" ht="30" x14ac:dyDescent="0.25">
      <c r="A120" s="34" t="str">
        <f>'PLANILHA ORÇAMENTARIA'!C120</f>
        <v>14.5</v>
      </c>
      <c r="B120" s="34" t="str">
        <f>'PLANILHA ORÇAMENTARIA'!D120</f>
        <v>JOELHO 90 GRAUS, PVC, SERIE NORMAL, ESGOTO PREDIAL, DN 100 MM, JUNTA ELÁSTICA, FORNECIDO E INSTALADO EM RAMAL DE DESCARGA OU RAMAL DE ESGOTO SANITÁRIO. AF_12/2014</v>
      </c>
      <c r="C120" s="2" t="s">
        <v>366</v>
      </c>
      <c r="D120" s="3">
        <f>'PLANILHA ORÇAMENTARIA'!F120</f>
        <v>11</v>
      </c>
      <c r="E120" s="4" t="str">
        <f>'PLANILHA ORÇAMENTARIA'!E120</f>
        <v>UND</v>
      </c>
      <c r="I120"/>
    </row>
    <row r="121" spans="1:10" ht="30" x14ac:dyDescent="0.25">
      <c r="A121" s="34" t="str">
        <f>'PLANILHA ORÇAMENTARIA'!C121</f>
        <v>14.6</v>
      </c>
      <c r="B121" s="34" t="str">
        <f>'PLANILHA ORÇAMENTARIA'!D121</f>
        <v>JOELHO 45 GRAUS, PVC, SERIE NORMAL, ESGOTO PREDIAL, DN 100 MM, JUNTA ELÁSTICA, FORNECIDO E INSTALADO EM RAMAL DE DESCARGA OU RAMAL DE ESGOTO SANITÁRIO. AF_12/2014</v>
      </c>
      <c r="C121" s="2" t="s">
        <v>366</v>
      </c>
      <c r="D121" s="3">
        <f>'PLANILHA ORÇAMENTARIA'!F121</f>
        <v>5</v>
      </c>
      <c r="E121" s="4" t="str">
        <f>'PLANILHA ORÇAMENTARIA'!E121</f>
        <v>UND</v>
      </c>
      <c r="I121"/>
    </row>
    <row r="122" spans="1:10" ht="30" x14ac:dyDescent="0.25">
      <c r="A122" s="34" t="str">
        <f>'PLANILHA ORÇAMENTARIA'!C122</f>
        <v>14.7</v>
      </c>
      <c r="B122" s="34" t="str">
        <f>'PLANILHA ORÇAMENTARIA'!D122</f>
        <v>JOELHO 45 GRAUS, PVC, SERIE NORMAL, ESGOTO PREDIAL, DN 40 MM, JUNTA SOLDÁVEL, FORNECIDO E INSTALADO EM RAMAL DE DESCARGA OU RAMAL DE ESGOTO SANITÁRIO. AF_12/2014</v>
      </c>
      <c r="C122" s="2" t="s">
        <v>366</v>
      </c>
      <c r="D122" s="3">
        <f>'PLANILHA ORÇAMENTARIA'!F122</f>
        <v>8</v>
      </c>
      <c r="E122" s="4" t="str">
        <f>'PLANILHA ORÇAMENTARIA'!E122</f>
        <v>UND</v>
      </c>
      <c r="I122"/>
    </row>
    <row r="123" spans="1:10" ht="30" x14ac:dyDescent="0.25">
      <c r="A123" s="34" t="str">
        <f>'PLANILHA ORÇAMENTARIA'!C123</f>
        <v>14.8</v>
      </c>
      <c r="B123" s="34" t="str">
        <f>'PLANILHA ORÇAMENTARIA'!D123</f>
        <v>CURVA CURTA 90 GRAUS, PVC, SERIE NORMAL, ESGOTO PREDIAL, DN 100 MM, JUNTA ELÁSTICA, FORNECIDO E INSTALADO EM RAMAL DE DESCARGA OU RAMAL DE ESGOTO SANITÁRIO. AF_12/2014</v>
      </c>
      <c r="C123" s="2" t="s">
        <v>366</v>
      </c>
      <c r="D123" s="3">
        <f>'PLANILHA ORÇAMENTARIA'!F123</f>
        <v>7</v>
      </c>
      <c r="E123" s="4" t="str">
        <f>'PLANILHA ORÇAMENTARIA'!E123</f>
        <v>UND</v>
      </c>
      <c r="I123"/>
    </row>
    <row r="124" spans="1:10" ht="30" x14ac:dyDescent="0.25">
      <c r="A124" s="34" t="str">
        <f>'PLANILHA ORÇAMENTARIA'!C124</f>
        <v>14.9</v>
      </c>
      <c r="B124" s="34" t="str">
        <f>'PLANILHA ORÇAMENTARIA'!D124</f>
        <v>CURVA CURTA 90 GRAUS, PVC, SERIE NORMAL, ESGOTO PREDIAL, DN 40 MM, JUNTA SOLDÁVEL, FORNECIDO E INSTALADO EM RAMAL DE DESCARGA OU RAMAL DE ESGOTO SANITÁRIO. AF_12/2014</v>
      </c>
      <c r="C124" s="2" t="s">
        <v>366</v>
      </c>
      <c r="D124" s="3">
        <f>'PLANILHA ORÇAMENTARIA'!F124</f>
        <v>8</v>
      </c>
      <c r="E124" s="4" t="str">
        <f>'PLANILHA ORÇAMENTARIA'!E124</f>
        <v>UND</v>
      </c>
      <c r="I124"/>
    </row>
    <row r="125" spans="1:10" ht="30" x14ac:dyDescent="0.25">
      <c r="A125" s="34" t="str">
        <f>'PLANILHA ORÇAMENTARIA'!C125</f>
        <v>14.10</v>
      </c>
      <c r="B125" s="34" t="str">
        <f>'PLANILHA ORÇAMENTARIA'!D125</f>
        <v>JOELHO 90 GRAUS, PVC, SERIE NORMAL, ESGOTO PREDIAL, DN 40 MM, JUNTA SOLDÁVEL, FORNECIDO E INSTALADO EM RAMAL DE DESCARGA OU RAMAL DE ESGOTO SANITÁRIO. AF_12/2014</v>
      </c>
      <c r="C125" s="2" t="s">
        <v>366</v>
      </c>
      <c r="D125" s="3">
        <f>'PLANILHA ORÇAMENTARIA'!F125</f>
        <v>8</v>
      </c>
      <c r="E125" s="4" t="str">
        <f>'PLANILHA ORÇAMENTARIA'!E125</f>
        <v>UND</v>
      </c>
      <c r="F125" s="92"/>
      <c r="G125" s="92"/>
      <c r="H125" s="92"/>
      <c r="I125" s="92"/>
      <c r="J125" s="92"/>
    </row>
    <row r="126" spans="1:10" x14ac:dyDescent="0.25">
      <c r="A126" s="34" t="str">
        <f>'PLANILHA ORÇAMENTARIA'!C126</f>
        <v>14.11</v>
      </c>
      <c r="B126" s="34" t="str">
        <f>'PLANILHA ORÇAMENTARIA'!D126</f>
        <v>JUNCAO SIMPLES, PVC, SERIE R, DN 100 X 50 MM PARA ESGOTO PREDIAL - FORNECIMENTO E INSTALAÇÃO</v>
      </c>
      <c r="C126" s="2" t="s">
        <v>366</v>
      </c>
      <c r="D126" s="3">
        <f>'PLANILHA ORÇAMENTARIA'!F126</f>
        <v>2</v>
      </c>
      <c r="E126" s="4" t="str">
        <f>'PLANILHA ORÇAMENTARIA'!E126</f>
        <v>UND</v>
      </c>
      <c r="I126"/>
    </row>
    <row r="127" spans="1:10" ht="30" x14ac:dyDescent="0.25">
      <c r="A127" s="34" t="str">
        <f>'PLANILHA ORÇAMENTARIA'!C127</f>
        <v>14.12</v>
      </c>
      <c r="B127" s="34" t="str">
        <f>'PLANILHA ORÇAMENTARIA'!D127</f>
        <v>JUNÇÃO SIMPLES, PVC, SERIE NORMAL, ESGOTO PREDIAL, DN 100 X 100 MM, JUNTA ELÁSTICA, FORNECIDO E INSTALADO EM RAMAL DE DESCARGA OU RAMAL DE ESGOTO SANITÁRIO. AF_12/2014</v>
      </c>
      <c r="C127" s="2" t="s">
        <v>366</v>
      </c>
      <c r="D127" s="3">
        <f>'PLANILHA ORÇAMENTARIA'!F127</f>
        <v>5</v>
      </c>
      <c r="E127" s="4" t="str">
        <f>'PLANILHA ORÇAMENTARIA'!E127</f>
        <v>UND</v>
      </c>
      <c r="I127"/>
    </row>
    <row r="128" spans="1:10" ht="30" x14ac:dyDescent="0.25">
      <c r="A128" s="34" t="str">
        <f>'PLANILHA ORÇAMENTARIA'!C128</f>
        <v>14.13</v>
      </c>
      <c r="B128" s="34" t="str">
        <f>'PLANILHA ORÇAMENTARIA'!D128</f>
        <v>REDUÇÃO EXCÊNTRICA, PVC, SERIE NORMAL, DN 100 X 50 MM, JUNTA ELÁSTICA, FORNECIDO E INSTALADO EM REDE DE ESGOTO.</v>
      </c>
      <c r="C128" s="2" t="s">
        <v>366</v>
      </c>
      <c r="D128" s="3">
        <f>'PLANILHA ORÇAMENTARIA'!F128</f>
        <v>4</v>
      </c>
      <c r="E128" s="4" t="str">
        <f>'PLANILHA ORÇAMENTARIA'!E128</f>
        <v>UND</v>
      </c>
      <c r="I128"/>
    </row>
    <row r="129" spans="1:10" ht="30" x14ac:dyDescent="0.25">
      <c r="A129" s="34" t="str">
        <f>'PLANILHA ORÇAMENTARIA'!C129</f>
        <v>14.14</v>
      </c>
      <c r="B129" s="34" t="str">
        <f>'PLANILHA ORÇAMENTARIA'!D129</f>
        <v>TUBO PVC, SERIE NORMAL, ESGOTO PREDIAL, DN 100 MM, FORNECIDO E INSTALADO EM RAMAL DE DESCARGA OU RAMAL DE ESGOTO SANITÁRIO. AF_12/2014</v>
      </c>
      <c r="C129" s="2" t="s">
        <v>366</v>
      </c>
      <c r="D129" s="3">
        <f>'PLANILHA ORÇAMENTARIA'!F129</f>
        <v>150.26</v>
      </c>
      <c r="E129" s="4" t="str">
        <f>'PLANILHA ORÇAMENTARIA'!E129</f>
        <v>M</v>
      </c>
      <c r="I129"/>
    </row>
    <row r="130" spans="1:10" ht="30" x14ac:dyDescent="0.25">
      <c r="A130" s="34" t="str">
        <f>'PLANILHA ORÇAMENTARIA'!C130</f>
        <v>14.15</v>
      </c>
      <c r="B130" s="34" t="str">
        <f>'PLANILHA ORÇAMENTARIA'!D130</f>
        <v>TUBO PVC, SERIE NORMAL, ESGOTO PREDIAL, DN 50 MM, FORNECIDO E INSTALADO EM RAMAL DE DESCARGA OU RAMAL DE ESGOTO SANITÁRIO. AF_12/2014</v>
      </c>
      <c r="C130" s="2" t="s">
        <v>366</v>
      </c>
      <c r="D130" s="3">
        <f>'PLANILHA ORÇAMENTARIA'!F130</f>
        <v>21.18</v>
      </c>
      <c r="E130" s="4" t="str">
        <f>'PLANILHA ORÇAMENTARIA'!E130</f>
        <v>M</v>
      </c>
      <c r="F130" s="92"/>
      <c r="G130" s="92"/>
      <c r="H130" s="92"/>
      <c r="I130"/>
      <c r="J130" s="92"/>
    </row>
    <row r="131" spans="1:10" s="92" customFormat="1" ht="30" x14ac:dyDescent="0.25">
      <c r="A131" s="34" t="str">
        <f>'PLANILHA ORÇAMENTARIA'!C131</f>
        <v>14.16</v>
      </c>
      <c r="B131" s="34" t="str">
        <f>'PLANILHA ORÇAMENTARIA'!D131</f>
        <v>TUBO PVC, SERIE NORMAL, ESGOTO PREDIAL, DN 40 MM, FORNECIDO E INSTALADO EM RAMAL DE DESCARGA OU RAMAL DE ESGOTO SANITÁRIO. AF_12/2014</v>
      </c>
      <c r="C131" s="2" t="s">
        <v>366</v>
      </c>
      <c r="D131" s="3">
        <f>'PLANILHA ORÇAMENTARIA'!F131</f>
        <v>8.49</v>
      </c>
      <c r="E131" s="4" t="str">
        <f>'PLANILHA ORÇAMENTARIA'!E131</f>
        <v>M</v>
      </c>
      <c r="F131"/>
      <c r="G131"/>
      <c r="H131"/>
      <c r="I131"/>
      <c r="J131"/>
    </row>
    <row r="132" spans="1:10" ht="30" x14ac:dyDescent="0.25">
      <c r="A132" s="34" t="str">
        <f>'PLANILHA ORÇAMENTARIA'!C132</f>
        <v>14.17</v>
      </c>
      <c r="B132" s="34" t="str">
        <f>'PLANILHA ORÇAMENTARIA'!D132</f>
        <v>TUBO PVC, SERIE NORMAL, ESGOTO PREDIAL, DN 150 MM, FORNECIDO E INSTALADO EM SUBCOLETOR AÉREO DE ESGOTO SANITÁRIO. AF_12/2014</v>
      </c>
      <c r="C132" s="2" t="s">
        <v>366</v>
      </c>
      <c r="D132" s="3">
        <f>'PLANILHA ORÇAMENTARIA'!F132</f>
        <v>5</v>
      </c>
      <c r="E132" s="4" t="str">
        <f>'PLANILHA ORÇAMENTARIA'!E132</f>
        <v>M</v>
      </c>
      <c r="I132"/>
    </row>
    <row r="133" spans="1:10" ht="30" x14ac:dyDescent="0.25">
      <c r="A133" s="34" t="str">
        <f>'PLANILHA ORÇAMENTARIA'!C133</f>
        <v>14.18</v>
      </c>
      <c r="B133" s="34" t="str">
        <f>'PLANILHA ORÇAMENTARIA'!D133</f>
        <v>CAIXA SIFONADA, PVC, 150 X 150 X 50MM, COM GRELHA QUADRADA, BRANCA - FORNECIMENTO E INSTALAÇÃO</v>
      </c>
      <c r="C133" s="2" t="s">
        <v>366</v>
      </c>
      <c r="D133" s="3">
        <f>'PLANILHA ORÇAMENTARIA'!F133</f>
        <v>10</v>
      </c>
      <c r="E133" s="4" t="str">
        <f>'PLANILHA ORÇAMENTARIA'!E133</f>
        <v>UND</v>
      </c>
      <c r="I133"/>
    </row>
    <row r="134" spans="1:10" ht="30" x14ac:dyDescent="0.25">
      <c r="A134" s="34" t="str">
        <f>'PLANILHA ORÇAMENTARIA'!C134</f>
        <v>14.19</v>
      </c>
      <c r="B134" s="34" t="str">
        <f>'PLANILHA ORÇAMENTARIA'!D134</f>
        <v>CAIXA SIFONADA, PVC, DN 100 X 100 X 50 MM, FORNECIDA E INSTALADA EM RAMAIS DE ENCAMINHAMENTO DE ÁGUA PLUVIAL. AF_06/2022</v>
      </c>
      <c r="C134" s="2" t="s">
        <v>366</v>
      </c>
      <c r="D134" s="3">
        <f>'PLANILHA ORÇAMENTARIA'!F134</f>
        <v>1</v>
      </c>
      <c r="E134" s="4" t="str">
        <f>'PLANILHA ORÇAMENTARIA'!E134</f>
        <v>UND</v>
      </c>
      <c r="I134"/>
    </row>
    <row r="135" spans="1:10" ht="30" x14ac:dyDescent="0.25">
      <c r="A135" s="34" t="str">
        <f>'PLANILHA ORÇAMENTARIA'!C135</f>
        <v>14.20</v>
      </c>
      <c r="B135" s="34" t="str">
        <f>'PLANILHA ORÇAMENTARIA'!D135</f>
        <v>CAIXA SIFONADA, PVC, 100 X 150 X 50MM, COM GRELHA QUADRADA, BRANCA - FORNECIMENTO E INSTALAÇÃO</v>
      </c>
      <c r="C135" s="2" t="s">
        <v>366</v>
      </c>
      <c r="D135" s="3">
        <f>'PLANILHA ORÇAMENTARIA'!F135</f>
        <v>7</v>
      </c>
      <c r="E135" s="4" t="str">
        <f>'PLANILHA ORÇAMENTARIA'!E135</f>
        <v>UND</v>
      </c>
      <c r="I135"/>
    </row>
    <row r="136" spans="1:10" s="92" customFormat="1" ht="30" x14ac:dyDescent="0.25">
      <c r="A136" s="34" t="str">
        <f>'PLANILHA ORÇAMENTARIA'!C136</f>
        <v>14.21</v>
      </c>
      <c r="B136" s="34" t="str">
        <f>'PLANILHA ORÇAMENTARIA'!D136</f>
        <v>TUBO PVC, SÉRIE R, ÁGUA PLUVIAL, DN 100 MM, FORNECIDO E INSTALADO EM CONDUTORES VERTICAIS DE ÁGUAS PLUVIAIS. AF_06/2022</v>
      </c>
      <c r="C136" s="2" t="s">
        <v>366</v>
      </c>
      <c r="D136" s="3">
        <f>'PLANILHA ORÇAMENTARIA'!F136</f>
        <v>86.59</v>
      </c>
      <c r="E136" s="4" t="str">
        <f>'PLANILHA ORÇAMENTARIA'!E136</f>
        <v>M</v>
      </c>
      <c r="F136"/>
      <c r="G136"/>
      <c r="H136"/>
      <c r="I136"/>
      <c r="J136"/>
    </row>
    <row r="137" spans="1:10" ht="30" x14ac:dyDescent="0.25">
      <c r="A137" s="34" t="str">
        <f>'PLANILHA ORÇAMENTARIA'!C137</f>
        <v>14.22</v>
      </c>
      <c r="B137" s="34" t="str">
        <f>'PLANILHA ORÇAMENTARIA'!D137</f>
        <v>REGISTRO DE ESFERA, PVC, SOLDÁVEL, COM VOLANTE, DN 20 MM - FORNECIMENTO E INSTALAÇÃO. AF_08/2021</v>
      </c>
      <c r="C137" s="2" t="s">
        <v>366</v>
      </c>
      <c r="D137" s="3">
        <f>'PLANILHA ORÇAMENTARIA'!F137</f>
        <v>2</v>
      </c>
      <c r="E137" s="4" t="str">
        <f>'PLANILHA ORÇAMENTARIA'!E137</f>
        <v>UND</v>
      </c>
      <c r="I137"/>
    </row>
    <row r="138" spans="1:10" ht="45" x14ac:dyDescent="0.25">
      <c r="A138" s="34" t="str">
        <f>'PLANILHA ORÇAMENTARIA'!C138</f>
        <v>14.23</v>
      </c>
      <c r="B138" s="34" t="str">
        <f>'PLANILHA ORÇAMENTARIA'!D138</f>
        <v>ADAPTADOR COM FLANGE E ANEL DE VEDAÇÃO, PVC, SOLDÁVEL, DN 20 MM X 1/2, INSTALADO EM RESERVAÇÃO DE ÁGUA DE EDIFICAÇÃO QUE POSSUA RESERVATÓRIO DE FIBRA/FIBROCIMENTO FORNECIMENTO E INSTALAÇÃO. AF_06/2016</v>
      </c>
      <c r="C138" s="2" t="s">
        <v>366</v>
      </c>
      <c r="D138" s="3">
        <f>'PLANILHA ORÇAMENTARIA'!F138</f>
        <v>2</v>
      </c>
      <c r="E138" s="4" t="str">
        <f>'PLANILHA ORÇAMENTARIA'!E138</f>
        <v>UND</v>
      </c>
      <c r="I138"/>
    </row>
    <row r="139" spans="1:10" ht="30" x14ac:dyDescent="0.25">
      <c r="A139" s="34" t="str">
        <f>'PLANILHA ORÇAMENTARIA'!C139</f>
        <v>14.24</v>
      </c>
      <c r="B139" s="34" t="str">
        <f>'PLANILHA ORÇAMENTARIA'!D139</f>
        <v>JOELHO 90 GRAUS, PVC, SOLDÁVEL, DN 20MM, INSTALADO EM RAMAL DE DISTRIBUIÇÃO DE ÁGUA - FORNECIMENTO E INSTALAÇÃO. AF_06/2022</v>
      </c>
      <c r="C139" s="2" t="s">
        <v>366</v>
      </c>
      <c r="D139" s="3">
        <f>'PLANILHA ORÇAMENTARIA'!F139</f>
        <v>2</v>
      </c>
      <c r="E139" s="4" t="str">
        <f>'PLANILHA ORÇAMENTARIA'!E139</f>
        <v>UND</v>
      </c>
      <c r="I139"/>
    </row>
    <row r="140" spans="1:10" ht="30" x14ac:dyDescent="0.25">
      <c r="A140" s="34" t="str">
        <f>'PLANILHA ORÇAMENTARIA'!C140</f>
        <v>14.25</v>
      </c>
      <c r="B140" s="34" t="str">
        <f>'PLANILHA ORÇAMENTARIA'!D140</f>
        <v>JOELHO 90 GRAUS, PVC, SOLDÁVEL, DN 25MM, INSTALADO EM RAMAL DE DISTRIBUIÇÃO DE ÁGUA - FORNECIMENTO E INSTALAÇÃO. AF_06/2022</v>
      </c>
      <c r="C140" s="2" t="s">
        <v>366</v>
      </c>
      <c r="D140" s="3">
        <f>'PLANILHA ORÇAMENTARIA'!F140</f>
        <v>23</v>
      </c>
      <c r="E140" s="4" t="str">
        <f>'PLANILHA ORÇAMENTARIA'!E140</f>
        <v>UND</v>
      </c>
      <c r="I140"/>
    </row>
    <row r="141" spans="1:10" ht="30" x14ac:dyDescent="0.25">
      <c r="A141" s="34" t="str">
        <f>'PLANILHA ORÇAMENTARIA'!C141</f>
        <v>14.26</v>
      </c>
      <c r="B141" s="34" t="str">
        <f>'PLANILHA ORÇAMENTARIA'!D141</f>
        <v>LUVA, PVC, SOLDÁVEL, DN 20MM, INSTALADO EM RAMAL DE DISTRIBUIÇÃO DE ÁGUA - FORNECIMENTO E INSTALAÇÃO. AF_06/2022</v>
      </c>
      <c r="C141" s="2" t="s">
        <v>366</v>
      </c>
      <c r="D141" s="3">
        <f>'PLANILHA ORÇAMENTARIA'!F141</f>
        <v>1</v>
      </c>
      <c r="E141" s="4" t="str">
        <f>'PLANILHA ORÇAMENTARIA'!E141</f>
        <v>UND</v>
      </c>
      <c r="I141"/>
    </row>
    <row r="142" spans="1:10" ht="30" x14ac:dyDescent="0.25">
      <c r="A142" s="34" t="str">
        <f>'PLANILHA ORÇAMENTARIA'!C142</f>
        <v>14.27</v>
      </c>
      <c r="B142" s="34" t="str">
        <f>'PLANILHA ORÇAMENTARIA'!D142</f>
        <v>LUVA, PVC, SOLDÁVEL, DN 25MM, INSTALADO EM RAMAL DE DISTRIBUIÇÃO DE ÁGUA - FORNECIMENTO E INSTALAÇÃO. AF_06/2022</v>
      </c>
      <c r="C142" s="2" t="s">
        <v>366</v>
      </c>
      <c r="D142" s="3">
        <f>'PLANILHA ORÇAMENTARIA'!F142</f>
        <v>12</v>
      </c>
      <c r="E142" s="4" t="str">
        <f>'PLANILHA ORÇAMENTARIA'!E142</f>
        <v>UND</v>
      </c>
      <c r="I142"/>
    </row>
    <row r="143" spans="1:10" ht="30" x14ac:dyDescent="0.25">
      <c r="A143" s="34" t="str">
        <f>'PLANILHA ORÇAMENTARIA'!C143</f>
        <v>14.28</v>
      </c>
      <c r="B143" s="34" t="str">
        <f>'PLANILHA ORÇAMENTARIA'!D143</f>
        <v>TUBO, PVC, SOLDÁVEL, DN 20MM, INSTALADO EM RAMAL OU SUB-RAMAL DE ÁGUA - FORNECIMENTO E INSTALAÇÃO. AF_06/2022</v>
      </c>
      <c r="C143" s="2" t="s">
        <v>366</v>
      </c>
      <c r="D143" s="3">
        <f>'PLANILHA ORÇAMENTARIA'!F143</f>
        <v>52.03</v>
      </c>
      <c r="E143" s="4" t="str">
        <f>'PLANILHA ORÇAMENTARIA'!E143</f>
        <v>UND</v>
      </c>
      <c r="I143"/>
    </row>
    <row r="144" spans="1:10" x14ac:dyDescent="0.25">
      <c r="A144" s="34" t="str">
        <f>'PLANILHA ORÇAMENTARIA'!C144</f>
        <v>14.29</v>
      </c>
      <c r="B144" s="34" t="str">
        <f>'PLANILHA ORÇAMENTARIA'!D144</f>
        <v>CHUVEIRO ELÉTRICO COMUM CORPO PLÁSTICO, TIPO DUCHA FORNECIMENTO E INSTALAÇÃO. AF_01/2020</v>
      </c>
      <c r="C144" s="2" t="s">
        <v>366</v>
      </c>
      <c r="D144" s="3">
        <f>'PLANILHA ORÇAMENTARIA'!F144</f>
        <v>7</v>
      </c>
      <c r="E144" s="4" t="str">
        <f>'PLANILHA ORÇAMENTARIA'!E144</f>
        <v>UND</v>
      </c>
      <c r="I144"/>
    </row>
    <row r="145" spans="1:9" ht="30" x14ac:dyDescent="0.25">
      <c r="A145" s="34" t="str">
        <f>'PLANILHA ORÇAMENTARIA'!C145</f>
        <v>14.30</v>
      </c>
      <c r="B145" s="34" t="str">
        <f>'PLANILHA ORÇAMENTARIA'!D145</f>
        <v>TORNEIRA CROMADA DE MESA, 1/2 OU 3/4, PARA LAVATÓRIO, PADRÃO POPULAR - FORNECIMENTO E INSTALAÇÃO. AF_01/2020</v>
      </c>
      <c r="C145" s="2" t="s">
        <v>366</v>
      </c>
      <c r="D145" s="3">
        <f>'PLANILHA ORÇAMENTARIA'!F145</f>
        <v>8</v>
      </c>
      <c r="E145" s="4" t="str">
        <f>'PLANILHA ORÇAMENTARIA'!E145</f>
        <v>UND</v>
      </c>
      <c r="I145"/>
    </row>
    <row r="146" spans="1:9" ht="30" x14ac:dyDescent="0.25">
      <c r="A146" s="34" t="str">
        <f>'PLANILHA ORÇAMENTARIA'!C146</f>
        <v>14.31</v>
      </c>
      <c r="B146" s="34" t="str">
        <f>'PLANILHA ORÇAMENTARIA'!D146</f>
        <v>VASO SANITÁRIO SIFONADO COM CAIXA ACOPLADA LOUÇA BRANCA, INCLUSO ENGATE FLEXÍVEL EM PLÁSTICO BRANCO, 1/2 X 40CM - FORNECIMENTO E INSTALAÇÃO. AF_01/2020</v>
      </c>
      <c r="C146" s="2" t="s">
        <v>366</v>
      </c>
      <c r="D146" s="3">
        <f>'PLANILHA ORÇAMENTARIA'!F146</f>
        <v>7</v>
      </c>
      <c r="E146" s="4" t="str">
        <f>'PLANILHA ORÇAMENTARIA'!E146</f>
        <v>UND</v>
      </c>
      <c r="I146"/>
    </row>
    <row r="147" spans="1:9" ht="30" x14ac:dyDescent="0.25">
      <c r="A147" s="34" t="str">
        <f>'PLANILHA ORÇAMENTARIA'!C147</f>
        <v>14.32</v>
      </c>
      <c r="B147" s="34" t="str">
        <f>'PLANILHA ORÇAMENTARIA'!D147</f>
        <v>ADAPTADOR CURTO COM BOLSA E ROSCA PARA REGISTRO, PVC, SOLDÁVEL, DN 25MM X 3/4 , INSTALADO EM RAMAL OU SUB-RAMAL DE ÁGUA - FORNECIMENTO E INSTALAÇÃO. AF_06/2022</v>
      </c>
      <c r="C147" s="2" t="s">
        <v>366</v>
      </c>
      <c r="D147" s="3">
        <f>'PLANILHA ORÇAMENTARIA'!F147</f>
        <v>25</v>
      </c>
      <c r="E147" s="4" t="str">
        <f>'PLANILHA ORÇAMENTARIA'!E147</f>
        <v>UND</v>
      </c>
      <c r="I147"/>
    </row>
    <row r="148" spans="1:9" ht="30" x14ac:dyDescent="0.25">
      <c r="A148" s="34" t="str">
        <f>'PLANILHA ORÇAMENTARIA'!C148</f>
        <v>14.33</v>
      </c>
      <c r="B148" s="34" t="str">
        <f>'PLANILHA ORÇAMENTARIA'!D148</f>
        <v>REGISTRO DE ESFERA, PVC, SOLDÁVEL, COM VOLANTE, DN 50 MM - FORNECIMENTO E INSTALAÇÃO. AF_08/2021</v>
      </c>
      <c r="C148" s="2" t="s">
        <v>366</v>
      </c>
      <c r="D148" s="3">
        <f>'PLANILHA ORÇAMENTARIA'!F148</f>
        <v>4</v>
      </c>
      <c r="E148" s="4" t="str">
        <f>'PLANILHA ORÇAMENTARIA'!E148</f>
        <v>UND</v>
      </c>
      <c r="I148"/>
    </row>
    <row r="149" spans="1:9" ht="30" x14ac:dyDescent="0.25">
      <c r="A149" s="34" t="str">
        <f>'PLANILHA ORÇAMENTARIA'!C149</f>
        <v>14.34</v>
      </c>
      <c r="B149" s="34" t="str">
        <f>'PLANILHA ORÇAMENTARIA'!D149</f>
        <v>REGISTRO DE GAVETA BRUTO, LATÃO, ROSCÁVEL, 3/4", COM ACABAMENTO E CANOPLA CROMADOS - FORNECIMENTO E INSTALAÇÃO. AF_08/2021</v>
      </c>
      <c r="C149" s="2" t="s">
        <v>366</v>
      </c>
      <c r="D149" s="3">
        <f>'PLANILHA ORÇAMENTARIA'!F149</f>
        <v>9</v>
      </c>
      <c r="E149" s="4" t="str">
        <f>'PLANILHA ORÇAMENTARIA'!E149</f>
        <v>UND</v>
      </c>
      <c r="I149"/>
    </row>
    <row r="150" spans="1:9" ht="30" x14ac:dyDescent="0.25">
      <c r="A150" s="34" t="str">
        <f>'PLANILHA ORÇAMENTARIA'!C150</f>
        <v>14.35</v>
      </c>
      <c r="B150" s="34" t="str">
        <f>'PLANILHA ORÇAMENTARIA'!D150</f>
        <v>REGISTRO DE PRESSÃO BRUTO, LATÃO, ROSCÁVEL, 3/4", COM ACABAMENTO E CANOPLA CROMADOS - FORNECIMENTO E INSTALAÇÃO. AF_08/2021</v>
      </c>
      <c r="C150" s="2" t="s">
        <v>366</v>
      </c>
      <c r="D150" s="3">
        <f>'PLANILHA ORÇAMENTARIA'!F150</f>
        <v>7</v>
      </c>
      <c r="E150" s="4" t="str">
        <f>'PLANILHA ORÇAMENTARIA'!E150</f>
        <v>UND</v>
      </c>
      <c r="I150"/>
    </row>
    <row r="151" spans="1:9" ht="30" x14ac:dyDescent="0.25">
      <c r="A151" s="34" t="str">
        <f>'PLANILHA ORÇAMENTARIA'!C151</f>
        <v>14.36</v>
      </c>
      <c r="B151" s="34" t="str">
        <f>'PLANILHA ORÇAMENTARIA'!D151</f>
        <v>LUVA COM BUCHA DE LATÃO, PVC, SOLDÁVEL, DN 25MM X 3/4 , INSTALADO EM RAMAL OU SUB-RAMAL DE ÁGUA - FORNECIMENTO E INSTALAÇÃO. AF_06/2022</v>
      </c>
      <c r="C151" s="2" t="s">
        <v>366</v>
      </c>
      <c r="D151" s="3">
        <f>'PLANILHA ORÇAMENTARIA'!F151</f>
        <v>7</v>
      </c>
      <c r="E151" s="4" t="str">
        <f>'PLANILHA ORÇAMENTARIA'!E151</f>
        <v>UND</v>
      </c>
      <c r="I151"/>
    </row>
    <row r="152" spans="1:9" x14ac:dyDescent="0.25">
      <c r="A152" s="34" t="str">
        <f>'PLANILHA ORÇAMENTARIA'!C152</f>
        <v>14.37</v>
      </c>
      <c r="B152" s="34" t="str">
        <f>'PLANILHA ORÇAMENTARIA'!D152</f>
        <v>ENGATE FLEXÍVEL EM PLÁSTICO BRANCO, 1/2 X 30CM - FORNECIMENTO E INSTALAÇÃO. AF_01/2020</v>
      </c>
      <c r="C152" s="2" t="s">
        <v>366</v>
      </c>
      <c r="D152" s="3">
        <f>'PLANILHA ORÇAMENTARIA'!F152</f>
        <v>8</v>
      </c>
      <c r="E152" s="4" t="str">
        <f>'PLANILHA ORÇAMENTARIA'!E152</f>
        <v>UND</v>
      </c>
      <c r="I152"/>
    </row>
    <row r="153" spans="1:9" ht="30" x14ac:dyDescent="0.25">
      <c r="A153" s="34" t="str">
        <f>'PLANILHA ORÇAMENTARIA'!C153</f>
        <v>14.38</v>
      </c>
      <c r="B153" s="34" t="str">
        <f>'PLANILHA ORÇAMENTARIA'!D153</f>
        <v>JOELHO 90 GRAUS COM BUCHA DE LATÃO, PVC, SOLDÁVEL, DN 25MM, X 1/2 INSTALADO EM RAMAL OU SUB-RAMAL DE ÁGUA - FORNECIMENTO E INSTALAÇÃO. AF_06/2022</v>
      </c>
      <c r="C153" s="2" t="s">
        <v>366</v>
      </c>
      <c r="D153" s="3">
        <f>'PLANILHA ORÇAMENTARIA'!F153</f>
        <v>15</v>
      </c>
      <c r="E153" s="4" t="str">
        <f>'PLANILHA ORÇAMENTARIA'!E153</f>
        <v>UND</v>
      </c>
      <c r="I153"/>
    </row>
    <row r="154" spans="1:9" ht="45" x14ac:dyDescent="0.25">
      <c r="A154" s="34" t="str">
        <f>'PLANILHA ORÇAMENTARIA'!C154</f>
        <v>14.39</v>
      </c>
      <c r="B154" s="34" t="str">
        <f>'PLANILHA ORÇAMENTARIA'!D154</f>
        <v>ADAPTADOR COM FLANGE E ANEL DE VEDAÇÃO, PVC, SOLDÁVEL, DN 25 MM X 3/4, INSTALADO EM RESERVAÇÃO DE ÁGUA DE EDIFICAÇÃO QUE POSSUA RESERVATÓRIO DE FIBRA/FIBROCIMENTO FORNECIMENTO E INSTALAÇÃO. AF_06/2016</v>
      </c>
      <c r="C154" s="2" t="s">
        <v>366</v>
      </c>
      <c r="D154" s="3">
        <f>'PLANILHA ORÇAMENTARIA'!F154</f>
        <v>4</v>
      </c>
      <c r="E154" s="4" t="str">
        <f>'PLANILHA ORÇAMENTARIA'!E154</f>
        <v>UND</v>
      </c>
      <c r="I154"/>
    </row>
    <row r="155" spans="1:9" ht="45" x14ac:dyDescent="0.25">
      <c r="A155" s="34" t="str">
        <f>'PLANILHA ORÇAMENTARIA'!C155</f>
        <v>14.40</v>
      </c>
      <c r="B155" s="34" t="str">
        <f>'PLANILHA ORÇAMENTARIA'!D155</f>
        <v>ADAPTADOR COM FLANGE E ANEL DE VEDAÇÃO, PVC, SOLDÁVEL, DN 50 MM X 1 1/2 , INSTALADO EM RESERVAÇÃO DE ÁGUA DE EDIFICAÇÃO QUE POSSUA RESERVATÓRIO DE FIBRA/FIBROCIMENTO FORNECIMENTO E INSTALAÇÃO. AF_06/2016</v>
      </c>
      <c r="C155" s="2" t="s">
        <v>366</v>
      </c>
      <c r="D155" s="3">
        <f>'PLANILHA ORÇAMENTARIA'!F155</f>
        <v>4</v>
      </c>
      <c r="E155" s="4" t="str">
        <f>'PLANILHA ORÇAMENTARIA'!E155</f>
        <v>UND</v>
      </c>
      <c r="I155"/>
    </row>
    <row r="156" spans="1:9" ht="30" x14ac:dyDescent="0.25">
      <c r="A156" s="34" t="str">
        <f>'PLANILHA ORÇAMENTARIA'!C156</f>
        <v>14.41</v>
      </c>
      <c r="B156" s="34" t="str">
        <f>'PLANILHA ORÇAMENTARIA'!D156</f>
        <v>BUCHA DE REDUÇÃO, LONGA, PVC, SOLDÁVEL, DN 50 X 25 MM, INSTALADO EM PRUMADA DE ÁGUA - FORNECIMENTO E INSTALAÇÃO. AF_06/2022</v>
      </c>
      <c r="C156" s="2" t="s">
        <v>366</v>
      </c>
      <c r="D156" s="3">
        <f>'PLANILHA ORÇAMENTARIA'!F156</f>
        <v>8</v>
      </c>
      <c r="E156" s="4" t="str">
        <f>'PLANILHA ORÇAMENTARIA'!E156</f>
        <v>UND</v>
      </c>
      <c r="I156"/>
    </row>
    <row r="157" spans="1:9" ht="30" x14ac:dyDescent="0.25">
      <c r="A157" s="34" t="str">
        <f>'PLANILHA ORÇAMENTARIA'!C157</f>
        <v>14.42</v>
      </c>
      <c r="B157" s="34" t="str">
        <f>'PLANILHA ORÇAMENTARIA'!D157</f>
        <v>JOELHO 45 GRAUS, PVC, SOLDÁVEL, DN 50MM, INSTALADO EM RAMAL DE DISTRIBUIÇÃO DE ÁGUA - FORNECIMENTO E INSTALAÇÃO. AF_06/2022</v>
      </c>
      <c r="C157" s="2" t="s">
        <v>366</v>
      </c>
      <c r="D157" s="3">
        <f>'PLANILHA ORÇAMENTARIA'!F157</f>
        <v>7</v>
      </c>
      <c r="E157" s="4" t="str">
        <f>'PLANILHA ORÇAMENTARIA'!E157</f>
        <v>UND</v>
      </c>
      <c r="I157"/>
    </row>
    <row r="158" spans="1:9" ht="30" x14ac:dyDescent="0.25">
      <c r="A158" s="34" t="str">
        <f>'PLANILHA ORÇAMENTARIA'!C158</f>
        <v>14.43</v>
      </c>
      <c r="B158" s="34" t="str">
        <f>'PLANILHA ORÇAMENTARIA'!D158</f>
        <v>JOELHO 90 GRAUS, PVC, SOLDÁVEL, DN 50MM, INSTALADO EM RAMAL DE DISTRIBUIÇÃO DE ÁGUA - FORNECIMENTO E INSTALAÇÃO. AF_06/2022</v>
      </c>
      <c r="C158" s="2" t="s">
        <v>366</v>
      </c>
      <c r="D158" s="3">
        <f>'PLANILHA ORÇAMENTARIA'!F158</f>
        <v>14</v>
      </c>
      <c r="E158" s="4" t="str">
        <f>'PLANILHA ORÇAMENTARIA'!E158</f>
        <v>UND</v>
      </c>
      <c r="I158"/>
    </row>
    <row r="159" spans="1:9" ht="30" x14ac:dyDescent="0.25">
      <c r="A159" s="34" t="str">
        <f>'PLANILHA ORÇAMENTARIA'!C159</f>
        <v>14.44</v>
      </c>
      <c r="B159" s="34" t="str">
        <f>'PLANILHA ORÇAMENTARIA'!D159</f>
        <v>TUBO, PVC, SOLDÁVEL, DN 25MM, INSTALADO EM RAMAL OU SUB-RAMAL DE ÁGUA - FORNECIMENTO E INSTALAÇÃO. AF_06/2022</v>
      </c>
      <c r="C159" s="2" t="s">
        <v>366</v>
      </c>
      <c r="D159" s="3">
        <f>'PLANILHA ORÇAMENTARIA'!F159</f>
        <v>67.900000000000006</v>
      </c>
      <c r="E159" s="4" t="str">
        <f>'PLANILHA ORÇAMENTARIA'!E159</f>
        <v>UND</v>
      </c>
      <c r="I159"/>
    </row>
    <row r="160" spans="1:9" ht="30" x14ac:dyDescent="0.25">
      <c r="A160" s="34" t="str">
        <f>'PLANILHA ORÇAMENTARIA'!C160</f>
        <v>14.45</v>
      </c>
      <c r="B160" s="34" t="str">
        <f>'PLANILHA ORÇAMENTARIA'!D160</f>
        <v>TUBO, PVC, SOLDÁVEL, DN 50MM, INSTALADO EM PRUMADA DE ÁGUA - FORNECIMENTO E INSTALAÇÃO. AF_06/2022</v>
      </c>
      <c r="C160" s="2" t="s">
        <v>366</v>
      </c>
      <c r="D160" s="3">
        <f>'PLANILHA ORÇAMENTARIA'!F160</f>
        <v>54.75</v>
      </c>
      <c r="E160" s="4" t="str">
        <f>'PLANILHA ORÇAMENTARIA'!E160</f>
        <v>UND</v>
      </c>
      <c r="I160"/>
    </row>
    <row r="161" spans="1:9" ht="30" x14ac:dyDescent="0.25">
      <c r="A161" s="34" t="str">
        <f>'PLANILHA ORÇAMENTARIA'!C161</f>
        <v>14.46</v>
      </c>
      <c r="B161" s="34" t="str">
        <f>'PLANILHA ORÇAMENTARIA'!D161</f>
        <v>TE, PVC, SOLDÁVEL, DN 25MM, INSTALADO EM RAMAL OU SUB-RAMAL DE ÁGUA - FORNECIMENTO E INSTALAÇÃO. AF_06/2022</v>
      </c>
      <c r="C161" s="2" t="s">
        <v>366</v>
      </c>
      <c r="D161" s="3">
        <f>'PLANILHA ORÇAMENTARIA'!F161</f>
        <v>13</v>
      </c>
      <c r="E161" s="4" t="str">
        <f>'PLANILHA ORÇAMENTARIA'!E161</f>
        <v>UND</v>
      </c>
      <c r="I161"/>
    </row>
    <row r="162" spans="1:9" ht="30" x14ac:dyDescent="0.25">
      <c r="A162" s="34" t="str">
        <f>'PLANILHA ORÇAMENTARIA'!C162</f>
        <v>14.47</v>
      </c>
      <c r="B162" s="34" t="str">
        <f>'PLANILHA ORÇAMENTARIA'!D162</f>
        <v>TE, PVC, SOLDÁVEL, DN 50MM, INSTALADO EM PRUMADA DE ÁGUA - FORNECIMENTO E INSTALAÇÃO. AF_06/2022</v>
      </c>
      <c r="C162" s="2" t="s">
        <v>366</v>
      </c>
      <c r="D162" s="3">
        <f>'PLANILHA ORÇAMENTARIA'!F162</f>
        <v>4</v>
      </c>
      <c r="E162" s="4" t="str">
        <f>'PLANILHA ORÇAMENTARIA'!E162</f>
        <v>UND</v>
      </c>
      <c r="I162"/>
    </row>
    <row r="163" spans="1:9" ht="30" x14ac:dyDescent="0.25">
      <c r="A163" s="34" t="str">
        <f>'PLANILHA ORÇAMENTARIA'!C163</f>
        <v>14.48</v>
      </c>
      <c r="B163" s="34" t="str">
        <f>'PLANILHA ORÇAMENTARIA'!D163</f>
        <v>TÊ DE REDUÇÃO, PVC, SOLDÁVEL, DN 50MM X 25MM, INSTALADO EM RAMAL DE DISTRIBUIÇÃO DE ÁGUA - FORNECIMENTO E INSTALAÇÃO. AF_06/2022</v>
      </c>
      <c r="C163" s="2" t="s">
        <v>366</v>
      </c>
      <c r="D163" s="3">
        <f>'PLANILHA ORÇAMENTARIA'!F163</f>
        <v>4</v>
      </c>
      <c r="E163" s="4" t="str">
        <f>'PLANILHA ORÇAMENTARIA'!E163</f>
        <v>UND</v>
      </c>
      <c r="I163"/>
    </row>
    <row r="164" spans="1:9" ht="30" x14ac:dyDescent="0.25">
      <c r="A164" s="34" t="str">
        <f>'PLANILHA ORÇAMENTARIA'!C164</f>
        <v>14.49</v>
      </c>
      <c r="B164" s="34" t="str">
        <f>'PLANILHA ORÇAMENTARIA'!D164</f>
        <v>JOELHO 90 GRAUS COM BUCHA DE LATÃO, PVC, SOLDÁVEL, DN 25MM, X 3/4 INSTALADO EM RAMAL OU SUB-RAMAL DE ÁGUA - FORNECIMENTO E INSTALAÇÃO. AF_06/2022</v>
      </c>
      <c r="C164" s="2" t="s">
        <v>366</v>
      </c>
      <c r="D164" s="3">
        <f>'PLANILHA ORÇAMENTARIA'!F164</f>
        <v>7</v>
      </c>
      <c r="E164" s="4" t="str">
        <f>'PLANILHA ORÇAMENTARIA'!E164</f>
        <v>UND</v>
      </c>
      <c r="I164"/>
    </row>
    <row r="165" spans="1:9" ht="30" x14ac:dyDescent="0.25">
      <c r="A165" s="34" t="str">
        <f>'PLANILHA ORÇAMENTARIA'!C165</f>
        <v>14.50</v>
      </c>
      <c r="B165" s="34" t="str">
        <f>'PLANILHA ORÇAMENTARIA'!D165</f>
        <v>TUBO PVC, SÉRIE R, ÁGUA PLUVIAL, DN 100 MM, FORNECIDO E INSTALADO EM CONDUTORES VERTICAIS DE ÁGUAS PLUVIAIS. AF_06/2022</v>
      </c>
      <c r="C165" s="2" t="s">
        <v>952</v>
      </c>
      <c r="D165" s="3">
        <f>'PLANILHA ORÇAMENTARIA'!F165</f>
        <v>84</v>
      </c>
      <c r="E165" s="4" t="str">
        <f>'PLANILHA ORÇAMENTARIA'!E165</f>
        <v>M</v>
      </c>
      <c r="I165"/>
    </row>
    <row r="166" spans="1:9" ht="30" x14ac:dyDescent="0.25">
      <c r="A166" s="34" t="str">
        <f>'PLANILHA ORÇAMENTARIA'!C166</f>
        <v>14.51</v>
      </c>
      <c r="B166" s="34" t="str">
        <f>'PLANILHA ORÇAMENTARIA'!D166</f>
        <v>LUVA DE REDUÇÃO, PVC, SOLDÁVEL, DN 50MM X 25MM, INSTALADO EM PRUMADA DE ÁGUA FORNECIMENTO E INSTALAÇÃO. AF_06/2022</v>
      </c>
      <c r="C166" s="2" t="s">
        <v>952</v>
      </c>
      <c r="D166" s="3">
        <f>'PLANILHA ORÇAMENTARIA'!F166</f>
        <v>57</v>
      </c>
      <c r="E166" s="4" t="str">
        <f>'PLANILHA ORÇAMENTARIA'!E166</f>
        <v>UND</v>
      </c>
      <c r="I166"/>
    </row>
    <row r="167" spans="1:9" x14ac:dyDescent="0.25">
      <c r="A167" s="129" t="str">
        <f>'PLANILHA ORÇAMENTARIA'!C167</f>
        <v>15.0</v>
      </c>
      <c r="B167" s="129" t="str">
        <f>'PLANILHA ORÇAMENTARIA'!D167</f>
        <v>INSTALAÇÕES ELÉTRICAS</v>
      </c>
      <c r="C167" s="131"/>
      <c r="D167" s="130"/>
      <c r="E167" s="132"/>
      <c r="I167"/>
    </row>
    <row r="168" spans="1:9" x14ac:dyDescent="0.25">
      <c r="A168" s="34" t="str">
        <f>'PLANILHA ORÇAMENTARIA'!C168</f>
        <v>15.1</v>
      </c>
      <c r="B168" s="34" t="str">
        <f>'PLANILHA ORÇAMENTARIA'!D168</f>
        <v>ARRUELA EM ALUMINIO, COM ROSCA, DE 1 1/2", PARA ELETRODUTO</v>
      </c>
      <c r="C168" s="2" t="s">
        <v>367</v>
      </c>
      <c r="D168" s="3">
        <f>'PLANILHA ORÇAMENTARIA'!F168</f>
        <v>2</v>
      </c>
      <c r="E168" s="4" t="str">
        <f>'PLANILHA ORÇAMENTARIA'!E168</f>
        <v>UND</v>
      </c>
      <c r="I168"/>
    </row>
    <row r="169" spans="1:9" x14ac:dyDescent="0.25">
      <c r="A169" s="34" t="str">
        <f>'PLANILHA ORÇAMENTARIA'!C169</f>
        <v>15.2</v>
      </c>
      <c r="B169" s="34" t="str">
        <f>'PLANILHA ORÇAMENTARIA'!D169</f>
        <v xml:space="preserve">ARRUELA EM ALUMINIO, COM ROSCA, DE 3/4", PARA ELETRODUTO </v>
      </c>
      <c r="C169" s="2" t="s">
        <v>367</v>
      </c>
      <c r="D169" s="3">
        <f>'PLANILHA ORÇAMENTARIA'!F169</f>
        <v>1</v>
      </c>
      <c r="E169" s="4" t="str">
        <f>'PLANILHA ORÇAMENTARIA'!E169</f>
        <v>UND</v>
      </c>
      <c r="I169"/>
    </row>
    <row r="170" spans="1:9" x14ac:dyDescent="0.25">
      <c r="A170" s="34" t="str">
        <f>'PLANILHA ORÇAMENTARIA'!C177</f>
        <v>15.10</v>
      </c>
      <c r="B170" s="34" t="str">
        <f>'PLANILHA ORÇAMENTARIA'!D177</f>
        <v>BUCHA EM ALUMINIO, COM ROSCA, DE 1 1/2", PARA ELETRODUTO</v>
      </c>
      <c r="C170" s="2" t="s">
        <v>367</v>
      </c>
      <c r="D170" s="3">
        <f>'PLANILHA ORÇAMENTARIA'!F177</f>
        <v>2</v>
      </c>
      <c r="E170" s="4" t="str">
        <f>'PLANILHA ORÇAMENTARIA'!E177</f>
        <v>UND</v>
      </c>
      <c r="I170"/>
    </row>
    <row r="171" spans="1:9" x14ac:dyDescent="0.25">
      <c r="A171" s="34" t="str">
        <f>'PLANILHA ORÇAMENTARIA'!C178</f>
        <v>15.11</v>
      </c>
      <c r="B171" s="34" t="str">
        <f>'PLANILHA ORÇAMENTARIA'!D178</f>
        <v xml:space="preserve">BUCHA EM ALUMINIO, COM ROSCA, DE 3/4", PARA ELETRODUTO </v>
      </c>
      <c r="C171" s="2" t="s">
        <v>367</v>
      </c>
      <c r="D171" s="3">
        <f>'PLANILHA ORÇAMENTARIA'!F178</f>
        <v>1</v>
      </c>
      <c r="E171" s="4" t="str">
        <f>'PLANILHA ORÇAMENTARIA'!E178</f>
        <v>UND</v>
      </c>
      <c r="I171"/>
    </row>
    <row r="172" spans="1:9" ht="30" x14ac:dyDescent="0.25">
      <c r="A172" s="34" t="str">
        <f>'PLANILHA ORÇAMENTARIA'!C179</f>
        <v>15.12</v>
      </c>
      <c r="B172" s="34" t="str">
        <f>'PLANILHA ORÇAMENTARIA'!D179</f>
        <v>CAIXA RETANGULAR 4" X 2" MÉDIA (1,30 M DO PISO), PVC, INSTALADA EM PAREDE - FORNECIMENTO E INSTALAÇÃO. AF_12/2015</v>
      </c>
      <c r="C172" s="2" t="s">
        <v>367</v>
      </c>
      <c r="D172" s="3">
        <f>'PLANILHA ORÇAMENTARIA'!F179</f>
        <v>26</v>
      </c>
      <c r="E172" s="4" t="str">
        <f>'PLANILHA ORÇAMENTARIA'!E179</f>
        <v>UND</v>
      </c>
      <c r="I172"/>
    </row>
    <row r="173" spans="1:9" ht="30" x14ac:dyDescent="0.25">
      <c r="A173" s="34" t="str">
        <f>'PLANILHA ORÇAMENTARIA'!C180</f>
        <v>15.13</v>
      </c>
      <c r="B173" s="34" t="str">
        <f>'PLANILHA ORÇAMENTARIA'!D180</f>
        <v>CAIXA RETANGULAR 4" X 2" BAIXA (0,30 M DO PISO), PVC, INSTALADA EM PAREDE - FORNECIMENTO E INSTALAÇÃO. AF_12/2016</v>
      </c>
      <c r="C173" s="2" t="s">
        <v>367</v>
      </c>
      <c r="D173" s="3">
        <f>'PLANILHA ORÇAMENTARIA'!F180</f>
        <v>242</v>
      </c>
      <c r="E173" s="4" t="str">
        <f>'PLANILHA ORÇAMENTARIA'!E180</f>
        <v>UND</v>
      </c>
      <c r="I173"/>
    </row>
    <row r="174" spans="1:9" ht="30" x14ac:dyDescent="0.25">
      <c r="A174" s="34" t="str">
        <f>'PLANILHA ORÇAMENTARIA'!C181</f>
        <v>15.14</v>
      </c>
      <c r="B174" s="34" t="str">
        <f>'PLANILHA ORÇAMENTARIA'!D181</f>
        <v>CAIXA RETANGULAR 4" X 2" ALTA (2,00 M DO PISO), PVC, INSTALADA EM PAREDE - FORNECIMENTO E INSTALAÇÃO. AF_12/2015</v>
      </c>
      <c r="C174" s="2" t="s">
        <v>367</v>
      </c>
      <c r="D174" s="3">
        <f>'PLANILHA ORÇAMENTARIA'!F181</f>
        <v>12</v>
      </c>
      <c r="E174" s="4" t="str">
        <f>'PLANILHA ORÇAMENTARIA'!E181</f>
        <v>UND</v>
      </c>
      <c r="I174"/>
    </row>
    <row r="175" spans="1:9" ht="30" x14ac:dyDescent="0.25">
      <c r="A175" s="34" t="str">
        <f>'PLANILHA ORÇAMENTARIA'!C184</f>
        <v>15.17</v>
      </c>
      <c r="B175" s="34" t="str">
        <f>'PLANILHA ORÇAMENTARIA'!D184</f>
        <v>CURVA 90 GRAUS PARA ELETRODUTO, PVC, ROSCÁVEL, DN 50 MM (1 1/2"), PARA REDE ENTERRADA DE DISTRIBUIÇÃO DE ENERGIA ELÉTRICA - FORNECIMENTO E INSTALAÇÃO. AF_12/2021</v>
      </c>
      <c r="C175" s="2" t="s">
        <v>367</v>
      </c>
      <c r="D175" s="3">
        <f>'PLANILHA ORÇAMENTARIA'!F184</f>
        <v>1</v>
      </c>
      <c r="E175" s="4" t="str">
        <f>'PLANILHA ORÇAMENTARIA'!E184</f>
        <v>UND</v>
      </c>
      <c r="I175"/>
    </row>
    <row r="176" spans="1:9" ht="30" x14ac:dyDescent="0.25">
      <c r="A176" s="34" t="str">
        <f>'PLANILHA ORÇAMENTARIA'!C185</f>
        <v>15.18</v>
      </c>
      <c r="B176" s="34" t="str">
        <f>'PLANILHA ORÇAMENTARIA'!D185</f>
        <v>LUVA PARA ELETRODUTO, PVC, ROSCÁVEL, DN 50 MM (1 1/2"), PARA REDE ENTERRADA DE DISTRIBUIÇÃO DE ENERGIA ELÉTRICA - FORNECIMENTO E INSTALAÇÃO.AF_12/2021</v>
      </c>
      <c r="C176" s="2" t="s">
        <v>367</v>
      </c>
      <c r="D176" s="3">
        <f>'PLANILHA ORÇAMENTARIA'!F185</f>
        <v>3</v>
      </c>
      <c r="E176" s="4" t="str">
        <f>'PLANILHA ORÇAMENTARIA'!E185</f>
        <v>UND</v>
      </c>
      <c r="I176"/>
    </row>
    <row r="177" spans="1:9" x14ac:dyDescent="0.25">
      <c r="A177" s="34" t="str">
        <f>'PLANILHA ORÇAMENTARIA'!C186</f>
        <v>15.19</v>
      </c>
      <c r="B177" s="34" t="str">
        <f>'PLANILHA ORÇAMENTARIA'!D186</f>
        <v>PARAFUSO DE ACO TIPO CHUMBADOR PARABOLT, DIAMETRO 3/8", COMPRIMENTO 75 MM</v>
      </c>
      <c r="C177" s="2" t="s">
        <v>367</v>
      </c>
      <c r="D177" s="3">
        <f>'PLANILHA ORÇAMENTARIA'!F186</f>
        <v>1</v>
      </c>
      <c r="E177" s="4" t="str">
        <f>'PLANILHA ORÇAMENTARIA'!E186</f>
        <v>UND</v>
      </c>
      <c r="I177"/>
    </row>
    <row r="178" spans="1:9" x14ac:dyDescent="0.25">
      <c r="A178" s="34" t="str">
        <f>'PLANILHA ORÇAMENTARIA'!C187</f>
        <v>15.20</v>
      </c>
      <c r="B178" s="34" t="str">
        <f>'PLANILHA ORÇAMENTARIA'!D187</f>
        <v xml:space="preserve">FITA ISOLANTE DE BORRACHA AUTOFUSAO, USO ATE 69 KV (ALTA TENSAO) </v>
      </c>
      <c r="C178" s="2" t="s">
        <v>367</v>
      </c>
      <c r="D178" s="3">
        <f>'PLANILHA ORÇAMENTARIA'!F187</f>
        <v>20</v>
      </c>
      <c r="E178" s="4" t="str">
        <f>'PLANILHA ORÇAMENTARIA'!E187</f>
        <v>M</v>
      </c>
      <c r="I178"/>
    </row>
    <row r="179" spans="1:9" x14ac:dyDescent="0.25">
      <c r="A179" s="34" t="e">
        <f>'PLANILHA ORÇAMENTARIA'!#REF!</f>
        <v>#REF!</v>
      </c>
      <c r="B179" s="34" t="e">
        <f>'PLANILHA ORÇAMENTARIA'!#REF!</f>
        <v>#REF!</v>
      </c>
      <c r="C179" s="2" t="s">
        <v>367</v>
      </c>
      <c r="D179" s="3" t="e">
        <f>'PLANILHA ORÇAMENTARIA'!#REF!</f>
        <v>#REF!</v>
      </c>
      <c r="E179" s="4" t="e">
        <f>'PLANILHA ORÇAMENTARIA'!#REF!</f>
        <v>#REF!</v>
      </c>
      <c r="I179"/>
    </row>
    <row r="180" spans="1:9" ht="30" x14ac:dyDescent="0.25">
      <c r="A180" s="34" t="str">
        <f>'PLANILHA ORÇAMENTARIA'!C188</f>
        <v>15.21</v>
      </c>
      <c r="B180" s="34" t="str">
        <f>'PLANILHA ORÇAMENTARIA'!D188</f>
        <v>CABO DE COBRE FLEXÍVEL ISOLADO, 2,5 MM², ANTI-CHAMA 0,6/1,0 KV, PARA CIRCUITOS TERMINAIS - FORNECIMENTO E INSTALAÇÃO. AF_12/2015</v>
      </c>
      <c r="C180" s="2" t="s">
        <v>367</v>
      </c>
      <c r="D180" s="3">
        <f>'PLANILHA ORÇAMENTARIA'!F188</f>
        <v>6924.9</v>
      </c>
      <c r="E180" s="4" t="str">
        <f>'PLANILHA ORÇAMENTARIA'!E188</f>
        <v xml:space="preserve">M </v>
      </c>
      <c r="I180"/>
    </row>
    <row r="181" spans="1:9" ht="30" x14ac:dyDescent="0.25">
      <c r="A181" s="34" t="str">
        <f>'PLANILHA ORÇAMENTARIA'!C189</f>
        <v>15.22</v>
      </c>
      <c r="B181" s="34" t="str">
        <f>'PLANILHA ORÇAMENTARIA'!D189</f>
        <v>CABO DE COBRE FLEXÍVEL ISOLADO, 4 MM², ANTI-CHAMA 0,6/1,0 KV, PARA CIRCUITOS TERMINAIS - FORNECIMENTO E INSTALAÇÃO. AF_12/2015</v>
      </c>
      <c r="C181" s="2" t="s">
        <v>367</v>
      </c>
      <c r="D181" s="3">
        <f>'PLANILHA ORÇAMENTARIA'!F189</f>
        <v>667.5</v>
      </c>
      <c r="E181" s="4" t="str">
        <f>'PLANILHA ORÇAMENTARIA'!E189</f>
        <v>M</v>
      </c>
    </row>
    <row r="182" spans="1:9" ht="30" x14ac:dyDescent="0.25">
      <c r="A182" s="34" t="str">
        <f>'PLANILHA ORÇAMENTARIA'!C190</f>
        <v>15.23</v>
      </c>
      <c r="B182" s="34" t="str">
        <f>'PLANILHA ORÇAMENTARIA'!D190</f>
        <v>CABO DE COBRE FLEXÍVEL ISOLADO, 6 MM², ANTI-CHAMA 0,6/1,0 KV, PARA CIRCUITOS TERMINAIS - FORNECIMENTO E INSTALAÇÃO. AF_12/2015</v>
      </c>
      <c r="C182" s="2" t="s">
        <v>367</v>
      </c>
      <c r="D182" s="3">
        <f>'PLANILHA ORÇAMENTARIA'!F190</f>
        <v>808.3</v>
      </c>
      <c r="E182" s="4" t="str">
        <f>'PLANILHA ORÇAMENTARIA'!E190</f>
        <v>M</v>
      </c>
    </row>
    <row r="183" spans="1:9" ht="30" x14ac:dyDescent="0.25">
      <c r="A183" s="34" t="str">
        <f>'PLANILHA ORÇAMENTARIA'!C191</f>
        <v>15.24</v>
      </c>
      <c r="B183" s="34" t="str">
        <f>'PLANILHA ORÇAMENTARIA'!D191</f>
        <v>CABO DE COBRE FLEXÍVEL ISOLADO, 10 MM², ANTI-CHAMA 0,6/1,0 KV, PARA CIRCUITOS TERMINAIS - FORNECIMENTO E INSTALAÇÃO. AF_12/2015</v>
      </c>
      <c r="C183" s="2" t="s">
        <v>367</v>
      </c>
      <c r="D183" s="3">
        <f>'PLANILHA ORÇAMENTARIA'!F191</f>
        <v>789.2</v>
      </c>
      <c r="E183" s="4" t="str">
        <f>'PLANILHA ORÇAMENTARIA'!E191</f>
        <v>M</v>
      </c>
    </row>
    <row r="184" spans="1:9" ht="30" x14ac:dyDescent="0.25">
      <c r="A184" s="34" t="str">
        <f>'PLANILHA ORÇAMENTARIA'!C193</f>
        <v>15.26</v>
      </c>
      <c r="B184" s="34" t="str">
        <f>'PLANILHA ORÇAMENTARIA'!D193</f>
        <v>CABO DE COBRE FLEXÍVEL ISOLADO, 25 MM², ANTI-CHAMA 0,6/1,0 KV, PARA REDE ENTERRADA DE DISTRIBUIÇÃO DE ENERGIA ELÉTRICA - FORNECIMENTO E INSTALAÇÃO. AF_12/2021</v>
      </c>
      <c r="C184" s="2" t="s">
        <v>367</v>
      </c>
      <c r="D184" s="3">
        <f>'PLANILHA ORÇAMENTARIA'!F193</f>
        <v>132.6</v>
      </c>
      <c r="E184" s="4" t="str">
        <f>'PLANILHA ORÇAMENTARIA'!E193</f>
        <v>M</v>
      </c>
    </row>
    <row r="185" spans="1:9" ht="30" x14ac:dyDescent="0.25">
      <c r="A185" s="34" t="str">
        <f>'PLANILHA ORÇAMENTARIA'!C194</f>
        <v>15.27</v>
      </c>
      <c r="B185" s="34" t="str">
        <f>'PLANILHA ORÇAMENTARIA'!D194</f>
        <v>CABO DE COBRE FLEXÍVEL ISOLADO, 35 MM², ANTI-CHAMA 0,6/1,0 KV, PARA REDE ENTERRADA DE DISTRIBUIÇÃO DE ENERGIA ELÉTRICA - FORNECIMENTO E INSTALAÇÃO. AF_12/2021</v>
      </c>
      <c r="C185" s="2" t="s">
        <v>367</v>
      </c>
      <c r="D185" s="3">
        <f>'PLANILHA ORÇAMENTARIA'!F194</f>
        <v>106.7</v>
      </c>
      <c r="E185" s="4" t="str">
        <f>'PLANILHA ORÇAMENTARIA'!E194</f>
        <v>M</v>
      </c>
    </row>
    <row r="186" spans="1:9" ht="30" x14ac:dyDescent="0.25">
      <c r="A186" s="34" t="str">
        <f>'PLANILHA ORÇAMENTARIA'!C195</f>
        <v>15.28</v>
      </c>
      <c r="B186" s="34" t="str">
        <f>'PLANILHA ORÇAMENTARIA'!D195</f>
        <v>CABO DE COBRE FLEXÍVEL ISOLADO, 50 MM², ANTI-CHAMA 0,6/1,0 KV, PARA REDE ENTERRADA DE DISTRIBUIÇÃO DE ENERGIA ELÉTRICA - FORNECIMENTO E INSTALAÇÃO. AF_12/2021</v>
      </c>
      <c r="C186" s="2" t="s">
        <v>367</v>
      </c>
      <c r="D186" s="3">
        <f>'PLANILHA ORÇAMENTARIA'!F195</f>
        <v>243.8</v>
      </c>
      <c r="E186" s="4" t="str">
        <f>'PLANILHA ORÇAMENTARIA'!E195</f>
        <v>M</v>
      </c>
    </row>
    <row r="187" spans="1:9" ht="30" x14ac:dyDescent="0.25">
      <c r="A187" s="34" t="str">
        <f>'PLANILHA ORÇAMENTARIA'!C196</f>
        <v>15.29</v>
      </c>
      <c r="B187" s="34" t="str">
        <f>'PLANILHA ORÇAMENTARIA'!D196</f>
        <v>CABO DE COBRE FLEXÍVEL ISOLADO, 70 MM², ANTI-CHAMA 0,6/1,0 KV, PARA REDE ENTERRADA DE DISTRIBUIÇÃO DE ENERGIA ELÉTRICA - FORNECIMENTO E INSTALAÇÃO. AF_12/2021</v>
      </c>
      <c r="C187" s="2" t="s">
        <v>367</v>
      </c>
      <c r="D187" s="3">
        <f>'PLANILHA ORÇAMENTARIA'!F196</f>
        <v>1.5</v>
      </c>
      <c r="E187" s="4" t="str">
        <f>'PLANILHA ORÇAMENTARIA'!E196</f>
        <v>M</v>
      </c>
    </row>
    <row r="188" spans="1:9" ht="30" x14ac:dyDescent="0.25">
      <c r="A188" s="34" t="str">
        <f>'PLANILHA ORÇAMENTARIA'!C199</f>
        <v>15.32</v>
      </c>
      <c r="B188" s="34" t="str">
        <f>'PLANILHA ORÇAMENTARIA'!D199</f>
        <v>CAIXA DE PASSAGEM METALICA DE SOBREPOR COM TAMPA PARAFUSADA, DIMENSOES 40 X40 X 15 CM - FORNECIMENTO E INSTALAÇÃO</v>
      </c>
      <c r="C188" s="2" t="s">
        <v>367</v>
      </c>
      <c r="D188" s="3">
        <f>'PLANILHA ORÇAMENTARIA'!F199</f>
        <v>11</v>
      </c>
      <c r="E188" s="4" t="str">
        <f>'PLANILHA ORÇAMENTARIA'!E199</f>
        <v>UND</v>
      </c>
    </row>
    <row r="189" spans="1:9" x14ac:dyDescent="0.25">
      <c r="A189" s="34" t="str">
        <f>'PLANILHA ORÇAMENTARIA'!C200</f>
        <v>15.33</v>
      </c>
      <c r="B189" s="34" t="str">
        <f>'PLANILHA ORÇAMENTARIA'!D200</f>
        <v>CANALETA PVC 50X80MM, 2 METROS - FORNECIMENTO E INSTALAÇÃO</v>
      </c>
      <c r="C189" s="2" t="s">
        <v>367</v>
      </c>
      <c r="D189" s="3">
        <f>'PLANILHA ORÇAMENTARIA'!F200</f>
        <v>2</v>
      </c>
      <c r="E189" s="4" t="str">
        <f>'PLANILHA ORÇAMENTARIA'!E200</f>
        <v>UND</v>
      </c>
    </row>
    <row r="190" spans="1:9" ht="30" x14ac:dyDescent="0.25">
      <c r="A190" s="34" t="str">
        <f>'PLANILHA ORÇAMENTARIA'!C201</f>
        <v>15.34</v>
      </c>
      <c r="B190" s="34" t="str">
        <f>'PLANILHA ORÇAMENTARIA'!D201</f>
        <v>INTERRUPTOR PARALELO (1 MÓDULO), 10A/250V, INCLUINDO SUPORTE E PLACA - FORNECIMENTO E INSTALAÇÃO. AF_12/2015</v>
      </c>
      <c r="C190" s="2" t="s">
        <v>367</v>
      </c>
      <c r="D190" s="3">
        <f>'PLANILHA ORÇAMENTARIA'!F201</f>
        <v>10</v>
      </c>
      <c r="E190" s="4" t="str">
        <f>'PLANILHA ORÇAMENTARIA'!E201</f>
        <v>UND</v>
      </c>
    </row>
    <row r="191" spans="1:9" ht="30" x14ac:dyDescent="0.25">
      <c r="A191" s="34" t="str">
        <f>'PLANILHA ORÇAMENTARIA'!C202</f>
        <v>15.35</v>
      </c>
      <c r="B191" s="34" t="str">
        <f>'PLANILHA ORÇAMENTARIA'!D202</f>
        <v>SUPORTE PARAFUSADO COM PLACA DE ENCAIXE 4" X 2" ALTO (2,00 M DO PISO) PARA PONTO ELÉTRICO - FORNECIMENTO E INSTALAÇÃO. AF_12/2015</v>
      </c>
      <c r="C191" s="2" t="s">
        <v>367</v>
      </c>
      <c r="D191" s="3">
        <f>'PLANILHA ORÇAMENTARIA'!F202</f>
        <v>6</v>
      </c>
      <c r="E191" s="4" t="str">
        <f>'PLANILHA ORÇAMENTARIA'!E202</f>
        <v>UND</v>
      </c>
    </row>
    <row r="192" spans="1:9" ht="30" x14ac:dyDescent="0.25">
      <c r="A192" s="34" t="str">
        <f>'PLANILHA ORÇAMENTARIA'!C203</f>
        <v>15.36</v>
      </c>
      <c r="B192" s="34" t="str">
        <f>'PLANILHA ORÇAMENTARIA'!D203</f>
        <v>TOMADA MÉDIA DE EMBUTIR (1 MÓDULO), 2P+T 20 A, INCLUINDO SUPORTE E PLACA - FORNECIMENTO E INSTALAÇÃO. AF_12/2015</v>
      </c>
      <c r="C192" s="2" t="s">
        <v>367</v>
      </c>
      <c r="D192" s="3">
        <f>'PLANILHA ORÇAMENTARIA'!F203</f>
        <v>4</v>
      </c>
      <c r="E192" s="4" t="str">
        <f>'PLANILHA ORÇAMENTARIA'!E203</f>
        <v>UND</v>
      </c>
    </row>
    <row r="193" spans="1:5" ht="30" x14ac:dyDescent="0.25">
      <c r="A193" s="34" t="str">
        <f>'PLANILHA ORÇAMENTARIA'!C204</f>
        <v>15.37</v>
      </c>
      <c r="B193" s="34" t="str">
        <f>'PLANILHA ORÇAMENTARIA'!D204</f>
        <v>INTERRUPTOR SIMPLES (1 MÓDULO), 10A/250V, INCLUINDO SUPORTE E PLACA - FORNECIMENTO E INSTALAÇÃO. AF_12/2015</v>
      </c>
      <c r="C193" s="2" t="s">
        <v>367</v>
      </c>
      <c r="D193" s="3">
        <f>'PLANILHA ORÇAMENTARIA'!F204</f>
        <v>50</v>
      </c>
      <c r="E193" s="4" t="str">
        <f>'PLANILHA ORÇAMENTARIA'!E204</f>
        <v>UND</v>
      </c>
    </row>
    <row r="194" spans="1:5" ht="30" x14ac:dyDescent="0.25">
      <c r="A194" s="34" t="str">
        <f>'PLANILHA ORÇAMENTARIA'!C207</f>
        <v>15.40</v>
      </c>
      <c r="B194" s="34" t="str">
        <f>'PLANILHA ORÇAMENTARIA'!D207</f>
        <v>INTERRUPTOR SIMPLES (1 MÓDULO) COM 1 TOMADA DE EMBUTIR 2P+T 10 A, INCLUINDO SUPORTE E PLACA - FORNECIMENTO E INSTALAÇÃO. AF_12/2015</v>
      </c>
      <c r="C194" s="2" t="s">
        <v>367</v>
      </c>
      <c r="D194" s="3">
        <f>'PLANILHA ORÇAMENTARIA'!F207</f>
        <v>8</v>
      </c>
      <c r="E194" s="4" t="str">
        <f>'PLANILHA ORÇAMENTARIA'!E207</f>
        <v>UND</v>
      </c>
    </row>
    <row r="195" spans="1:5" ht="30" x14ac:dyDescent="0.25">
      <c r="A195" s="34" t="str">
        <f>'PLANILHA ORÇAMENTARIA'!C208</f>
        <v>15.41</v>
      </c>
      <c r="B195" s="34" t="str">
        <f>'PLANILHA ORÇAMENTARIA'!D208</f>
        <v>TOMADA ALTA DE EMBUTIR (1 MÓDULO), 2P+T 20 A, INCLUINDO SUPORTE E PLACA - FORNECIMENTO E INSTALAÇÃO. AF_12/2015</v>
      </c>
      <c r="C195" s="2" t="s">
        <v>367</v>
      </c>
      <c r="D195" s="3">
        <f>'PLANILHA ORÇAMENTARIA'!F208</f>
        <v>27</v>
      </c>
      <c r="E195" s="4" t="str">
        <f>'PLANILHA ORÇAMENTARIA'!E208</f>
        <v>UND</v>
      </c>
    </row>
    <row r="196" spans="1:5" ht="30" x14ac:dyDescent="0.25">
      <c r="A196" s="34" t="str">
        <f>'PLANILHA ORÇAMENTARIA'!C209</f>
        <v>15.42</v>
      </c>
      <c r="B196" s="34" t="str">
        <f>'PLANILHA ORÇAMENTARIA'!D209</f>
        <v>TOMADA BAIXA DE EMBUTIR (1 MÓDULO), 2P+T 10 A, INCLUINDO SUPORTE E PLACA - FORNECIMENTO E INSTALAÇÃO. AF_12/2015</v>
      </c>
      <c r="C196" s="2" t="s">
        <v>367</v>
      </c>
      <c r="D196" s="3">
        <f>'PLANILHA ORÇAMENTARIA'!F209</f>
        <v>164</v>
      </c>
      <c r="E196" s="4" t="str">
        <f>'PLANILHA ORÇAMENTARIA'!E209</f>
        <v>UND</v>
      </c>
    </row>
    <row r="197" spans="1:5" x14ac:dyDescent="0.25">
      <c r="A197" s="34" t="str">
        <f>'PLANILHA ORÇAMENTARIA'!C210</f>
        <v>15.43</v>
      </c>
      <c r="B197" s="34" t="str">
        <f>'PLANILHA ORÇAMENTARIA'!D210</f>
        <v>SENSOR DE PRESENÇA SEM FOTOCÉLULA, FIXAÇÃO EM PAREDE - FORNECIMENTO E INSTALAÇÃO. AF_02/2020</v>
      </c>
      <c r="C197" s="2" t="s">
        <v>367</v>
      </c>
      <c r="D197" s="3">
        <f>'PLANILHA ORÇAMENTARIA'!F210</f>
        <v>6</v>
      </c>
      <c r="E197" s="4" t="str">
        <f>'PLANILHA ORÇAMENTARIA'!E210</f>
        <v>UND</v>
      </c>
    </row>
    <row r="198" spans="1:5" ht="30" x14ac:dyDescent="0.25">
      <c r="A198" s="34" t="str">
        <f>'PLANILHA ORÇAMENTARIA'!C211</f>
        <v>15.44</v>
      </c>
      <c r="B198" s="34" t="str">
        <f>'PLANILHA ORÇAMENTARIA'!D211</f>
        <v>RELÉ FOTOELÉTRICO PARA COMANDO DE ILUMINAÇÃO EXTERNA 1000 W - FORNECIMENTO E INSTALAÇÃO. AF_08/2020</v>
      </c>
      <c r="C198" s="2" t="s">
        <v>367</v>
      </c>
      <c r="D198" s="3">
        <f>'PLANILHA ORÇAMENTARIA'!F211</f>
        <v>15</v>
      </c>
      <c r="E198" s="4" t="str">
        <f>'PLANILHA ORÇAMENTARIA'!E211</f>
        <v>UND</v>
      </c>
    </row>
    <row r="199" spans="1:5" ht="30" x14ac:dyDescent="0.25">
      <c r="A199" s="34" t="str">
        <f>'PLANILHA ORÇAMENTARIA'!C212</f>
        <v>15.45</v>
      </c>
      <c r="B199" s="34" t="str">
        <f>'PLANILHA ORÇAMENTARIA'!D212</f>
        <v>DISJUNTOR MONOPOLAR TIPO DIN, CORRENTE NOMINAL DE 10A - FORNECIMENTO E INSTALAÇÃO. AF_10/2020</v>
      </c>
      <c r="C199" s="2" t="s">
        <v>367</v>
      </c>
      <c r="D199" s="3">
        <f>'PLANILHA ORÇAMENTARIA'!F212</f>
        <v>42</v>
      </c>
      <c r="E199" s="4" t="str">
        <f>'PLANILHA ORÇAMENTARIA'!E212</f>
        <v>UND</v>
      </c>
    </row>
    <row r="200" spans="1:5" ht="30" x14ac:dyDescent="0.25">
      <c r="A200" s="34" t="str">
        <f>'PLANILHA ORÇAMENTARIA'!C213</f>
        <v>15.46</v>
      </c>
      <c r="B200" s="34" t="str">
        <f>'PLANILHA ORÇAMENTARIA'!D213</f>
        <v>DISJUNTOR MONOPOLAR TIPO DIN, CORRENTE NOMINAL DE 16A - FORNECIMENTO E INSTALAÇÃO. AF_10/2020</v>
      </c>
      <c r="C200" s="2" t="s">
        <v>367</v>
      </c>
      <c r="D200" s="3">
        <f>'PLANILHA ORÇAMENTARIA'!F213</f>
        <v>5</v>
      </c>
      <c r="E200" s="4" t="str">
        <f>'PLANILHA ORÇAMENTARIA'!E213</f>
        <v>UND</v>
      </c>
    </row>
    <row r="201" spans="1:5" ht="30" x14ac:dyDescent="0.25">
      <c r="A201" s="34" t="str">
        <f>'PLANILHA ORÇAMENTARIA'!C214</f>
        <v>15.47</v>
      </c>
      <c r="B201" s="34" t="str">
        <f>'PLANILHA ORÇAMENTARIA'!D214</f>
        <v>DISJUNTOR MONOPOLAR TIPO DIN, CORRENTE NOMINAL DE 20A - FORNECIMENTO E INSTALAÇÃO. AF_10/2020</v>
      </c>
      <c r="C201" s="2" t="s">
        <v>367</v>
      </c>
      <c r="D201" s="3">
        <f>'PLANILHA ORÇAMENTARIA'!F214</f>
        <v>11</v>
      </c>
      <c r="E201" s="4" t="str">
        <f>'PLANILHA ORÇAMENTARIA'!E214</f>
        <v>UND</v>
      </c>
    </row>
    <row r="202" spans="1:5" ht="30" x14ac:dyDescent="0.25">
      <c r="A202" s="34" t="str">
        <f>'PLANILHA ORÇAMENTARIA'!C215</f>
        <v>15.48</v>
      </c>
      <c r="B202" s="34" t="str">
        <f>'PLANILHA ORÇAMENTARIA'!D215</f>
        <v>DISJUNTOR MONOPOLAR TIPO DIN, CORRENTE NOMINAL DE 25A - FORNECIMENTO E INSTALAÇÃO. AF_10/2020</v>
      </c>
      <c r="C202" s="2" t="s">
        <v>367</v>
      </c>
      <c r="D202" s="3">
        <f>'PLANILHA ORÇAMENTARIA'!F215</f>
        <v>3</v>
      </c>
      <c r="E202" s="4" t="str">
        <f>'PLANILHA ORÇAMENTARIA'!E215</f>
        <v>UND</v>
      </c>
    </row>
    <row r="203" spans="1:5" x14ac:dyDescent="0.25">
      <c r="A203" s="34" t="str">
        <f>'PLANILHA ORÇAMENTARIA'!C217</f>
        <v>15.50</v>
      </c>
      <c r="B203" s="34" t="str">
        <f>'PLANILHA ORÇAMENTARIA'!D217</f>
        <v>DISJUNTOR BIPOLAR TIPO DIN, CORRENTE NOMINAL DE 25A - FORNECIMENTO E INSTALAÇÃO. AF_10/2020</v>
      </c>
      <c r="C203" s="2" t="s">
        <v>367</v>
      </c>
      <c r="D203" s="3">
        <f>'PLANILHA ORÇAMENTARIA'!F217</f>
        <v>3</v>
      </c>
      <c r="E203" s="4" t="str">
        <f>'PLANILHA ORÇAMENTARIA'!E217</f>
        <v>UND</v>
      </c>
    </row>
    <row r="204" spans="1:5" x14ac:dyDescent="0.25">
      <c r="A204" s="34" t="str">
        <f>'PLANILHA ORÇAMENTARIA'!C218</f>
        <v>15.51</v>
      </c>
      <c r="B204" s="34" t="str">
        <f>'PLANILHA ORÇAMENTARIA'!D218</f>
        <v>DISJUNTOR BIPOLAR TIPO DIN, CORRENTE NOMINAL DE 32A - FORNECIMENTO E INSTALAÇÃO. AF_10/2020</v>
      </c>
      <c r="C204" s="2" t="s">
        <v>367</v>
      </c>
      <c r="D204" s="3">
        <f>'PLANILHA ORÇAMENTARIA'!F218</f>
        <v>14</v>
      </c>
      <c r="E204" s="4" t="str">
        <f>'PLANILHA ORÇAMENTARIA'!E218</f>
        <v>UND</v>
      </c>
    </row>
    <row r="205" spans="1:5" x14ac:dyDescent="0.25">
      <c r="A205" s="34" t="str">
        <f>'PLANILHA ORÇAMENTARIA'!C219</f>
        <v>15.52</v>
      </c>
      <c r="B205" s="34" t="str">
        <f>'PLANILHA ORÇAMENTARIA'!D219</f>
        <v>DISJUNTOR BIPOLAR TIPO DIN, CORRENTE NOMINAL DE 40A - FORNECIMENTO E INSTALAÇÃO. AF_10/2020</v>
      </c>
      <c r="C205" s="2" t="s">
        <v>367</v>
      </c>
      <c r="D205" s="3">
        <f>'PLANILHA ORÇAMENTARIA'!F219</f>
        <v>3</v>
      </c>
      <c r="E205" s="4" t="str">
        <f>'PLANILHA ORÇAMENTARIA'!E219</f>
        <v>UND</v>
      </c>
    </row>
    <row r="206" spans="1:5" x14ac:dyDescent="0.25">
      <c r="A206" s="34" t="str">
        <f>'PLANILHA ORÇAMENTARIA'!C220</f>
        <v>15.53</v>
      </c>
      <c r="B206" s="34" t="str">
        <f>'PLANILHA ORÇAMENTARIA'!D220</f>
        <v>DISJUNTOR BIPOLAR TIPO DIN, CORRENTE NOMINAL DE 50A - FORNECIMENTO E INSTALAÇÃO. AF_10/2020</v>
      </c>
      <c r="C206" s="2" t="s">
        <v>367</v>
      </c>
      <c r="D206" s="3">
        <f>'PLANILHA ORÇAMENTARIA'!F220</f>
        <v>1</v>
      </c>
      <c r="E206" s="4" t="str">
        <f>'PLANILHA ORÇAMENTARIA'!E220</f>
        <v>UND</v>
      </c>
    </row>
    <row r="207" spans="1:5" x14ac:dyDescent="0.25">
      <c r="A207" s="34" t="str">
        <f>'PLANILHA ORÇAMENTARIA'!C221</f>
        <v>15.54</v>
      </c>
      <c r="B207" s="34" t="str">
        <f>'PLANILHA ORÇAMENTARIA'!D221</f>
        <v>DISJUNTOR TRIPOLAR TIPO DIN, CORRENTE NOMINAL DE 10A - FORNECIMENTO E INSTALAÇÃO. AF_10/2020</v>
      </c>
      <c r="C207" s="2" t="s">
        <v>367</v>
      </c>
      <c r="D207" s="3">
        <f>'PLANILHA ORÇAMENTARIA'!F221</f>
        <v>4</v>
      </c>
      <c r="E207" s="4" t="str">
        <f>'PLANILHA ORÇAMENTARIA'!E221</f>
        <v>UND</v>
      </c>
    </row>
    <row r="208" spans="1:5" x14ac:dyDescent="0.25">
      <c r="A208" s="34" t="str">
        <f>'PLANILHA ORÇAMENTARIA'!C224</f>
        <v>15.57</v>
      </c>
      <c r="B208" s="34" t="str">
        <f>'PLANILHA ORÇAMENTARIA'!D224</f>
        <v>DISJUNTOR BIPOLAR TIPO DIN, CORRENTE NOMINAL DE 63A - FORNECIMENTO E INSTALAÇÃO</v>
      </c>
      <c r="C208" s="2" t="s">
        <v>367</v>
      </c>
      <c r="D208" s="3">
        <f>'PLANILHA ORÇAMENTARIA'!F224</f>
        <v>2</v>
      </c>
      <c r="E208" s="4" t="str">
        <f>'PLANILHA ORÇAMENTARIA'!E224</f>
        <v>UND</v>
      </c>
    </row>
    <row r="209" spans="1:5" ht="30" x14ac:dyDescent="0.25">
      <c r="A209" s="34" t="str">
        <f>'PLANILHA ORÇAMENTARIA'!C225</f>
        <v>15.58</v>
      </c>
      <c r="B209" s="34" t="str">
        <f>'PLANILHA ORÇAMENTARIA'!D225</f>
        <v>FORNECIMENTO E INSTALAÇÃO DE DISPOSITIVO DPS CLASSE II, 1 POLO, TENSÃO MAXIMA DE 275 V, CORRENTE MAXIMA DE 90 KA (TIPO AC)</v>
      </c>
      <c r="C209" s="2" t="s">
        <v>367</v>
      </c>
      <c r="D209" s="3">
        <f>'PLANILHA ORÇAMENTARIA'!F225</f>
        <v>4</v>
      </c>
      <c r="E209" s="4" t="str">
        <f>'PLANILHA ORÇAMENTARIA'!E225</f>
        <v>UND</v>
      </c>
    </row>
    <row r="210" spans="1:5" ht="30" x14ac:dyDescent="0.25">
      <c r="A210" s="34" t="str">
        <f>'PLANILHA ORÇAMENTARIA'!C227</f>
        <v>15.60</v>
      </c>
      <c r="B210" s="34" t="str">
        <f>'PLANILHA ORÇAMENTARIA'!D227</f>
        <v>DISPOSITIVO DR, 4 POLOS, SENSIBILIDADE DE 30 MA, CORRENTE DE 125 A, TIPO AC - FORNECIMENTO E INSTALAÇÃO</v>
      </c>
      <c r="C210" s="2" t="s">
        <v>367</v>
      </c>
      <c r="D210" s="3">
        <f>'PLANILHA ORÇAMENTARIA'!F227</f>
        <v>2</v>
      </c>
      <c r="E210" s="4" t="str">
        <f>'PLANILHA ORÇAMENTARIA'!E227</f>
        <v>UND</v>
      </c>
    </row>
    <row r="211" spans="1:5" ht="30" x14ac:dyDescent="0.25">
      <c r="A211" s="34" t="str">
        <f>'PLANILHA ORÇAMENTARIA'!C229</f>
        <v>15.62</v>
      </c>
      <c r="B211" s="34" t="str">
        <f>'PLANILHA ORÇAMENTARIA'!D229</f>
        <v>ELETRODUTO FLEXÍVEL CORRUGADO, PVC, DN 32 MM (1"), PARA CIRCUITOS TERMINAIS, INSTALADO EM PAREDE - FORNECIMENTO E INSTALAÇÃO. AF_12/2015</v>
      </c>
      <c r="C211" s="2" t="s">
        <v>367</v>
      </c>
      <c r="D211" s="3">
        <f>'PLANILHA ORÇAMENTARIA'!F229</f>
        <v>109.8</v>
      </c>
      <c r="E211" s="4" t="str">
        <f>'PLANILHA ORÇAMENTARIA'!E229</f>
        <v>M</v>
      </c>
    </row>
    <row r="212" spans="1:5" ht="30" x14ac:dyDescent="0.25">
      <c r="A212" s="34" t="str">
        <f>'PLANILHA ORÇAMENTARIA'!C230</f>
        <v>15.63</v>
      </c>
      <c r="B212" s="34" t="str">
        <f>'PLANILHA ORÇAMENTARIA'!D230</f>
        <v>ELETRODUTO FLEXÍVEL CORRUGADO, PVC, DN 25 MM (3/4"), PARA CIRCUITOS TERMINAIS, INSTALADO EM PAREDE - FORNECIMENTO E INSTALAÇÃO. AF_12/201</v>
      </c>
      <c r="C212" s="2" t="s">
        <v>367</v>
      </c>
      <c r="D212" s="3">
        <f>'PLANILHA ORÇAMENTARIA'!F230</f>
        <v>1454.5</v>
      </c>
      <c r="E212" s="4" t="str">
        <f>'PLANILHA ORÇAMENTARIA'!E230</f>
        <v>M</v>
      </c>
    </row>
    <row r="213" spans="1:5" ht="30" x14ac:dyDescent="0.25">
      <c r="A213" s="34" t="str">
        <f>'PLANILHA ORÇAMENTARIA'!C231</f>
        <v>15.64</v>
      </c>
      <c r="B213" s="34" t="str">
        <f>'PLANILHA ORÇAMENTARIA'!D231</f>
        <v>ELETRODUTO FLEXÍVEL CORRUGADO, PEAD, DN 50 (1 1/2"), PARA REDE ENTERRADA DE DISTRIBUIÇÃO DE ENERGIA ELÉTRICA - FORNECIMENTO E INSTALAÇÃO. AF_12/2021</v>
      </c>
      <c r="C213" s="2" t="s">
        <v>367</v>
      </c>
      <c r="D213" s="3">
        <f>'PLANILHA ORÇAMENTARIA'!F231</f>
        <v>49.4</v>
      </c>
      <c r="E213" s="4" t="str">
        <f>'PLANILHA ORÇAMENTARIA'!E231</f>
        <v>M</v>
      </c>
    </row>
    <row r="214" spans="1:5" ht="30" x14ac:dyDescent="0.25">
      <c r="A214" s="34" t="str">
        <f>'PLANILHA ORÇAMENTARIA'!C232</f>
        <v>15.65</v>
      </c>
      <c r="B214" s="34" t="str">
        <f>'PLANILHA ORÇAMENTARIA'!D232</f>
        <v>ELETRODUTO FLEXÍVEL CORRUGADO, PEAD, DN 90 (3"), PARA REDE ENTERRADA DE DISTRIBUIÇÃO DE ENERGIA ELÉTRICA - FORNECIMENTO E INSTALAÇÃO. AF_12/2021</v>
      </c>
      <c r="C214" s="2" t="s">
        <v>367</v>
      </c>
      <c r="D214" s="3">
        <f>'PLANILHA ORÇAMENTARIA'!F232</f>
        <v>113</v>
      </c>
      <c r="E214" s="4" t="str">
        <f>'PLANILHA ORÇAMENTARIA'!E232</f>
        <v>M</v>
      </c>
    </row>
    <row r="215" spans="1:5" ht="30" x14ac:dyDescent="0.25">
      <c r="A215" s="34" t="str">
        <f>'PLANILHA ORÇAMENTARIA'!C233</f>
        <v>15.66</v>
      </c>
      <c r="B215" s="34" t="str">
        <f>'PLANILHA ORÇAMENTARIA'!D233</f>
        <v>ELETRODUTO FLEXÍVEL CORRUGADO, PEAD, DN 100 (4"), PARA REDE ENTERRADA DE DISTRIBUIÇÃO DE ENERGIA ELÉTRICA - FORNECIMENTO E INSTALAÇÃO. AF_12/2021</v>
      </c>
      <c r="C215" s="2" t="s">
        <v>367</v>
      </c>
      <c r="D215" s="3">
        <f>'PLANILHA ORÇAMENTARIA'!F233</f>
        <v>57.3</v>
      </c>
      <c r="E215" s="4" t="str">
        <f>'PLANILHA ORÇAMENTARIA'!E233</f>
        <v>M</v>
      </c>
    </row>
    <row r="216" spans="1:5" ht="30" x14ac:dyDescent="0.25">
      <c r="A216" s="34" t="str">
        <f>'PLANILHA ORÇAMENTARIA'!C234</f>
        <v>15.67</v>
      </c>
      <c r="B216" s="34" t="str">
        <f>'PLANILHA ORÇAMENTARIA'!D234</f>
        <v>ELETRODUTO RÍGIDO ROSCÁVEL, PVC, DN 25 MM (3/4"), PARA CIRCUITOS TERMINAIS, INSTALADO EM PAREDE - FORNECIMENTO E INSTALAÇÃO. AF_12/201</v>
      </c>
      <c r="C216" s="2" t="s">
        <v>367</v>
      </c>
      <c r="D216" s="3">
        <f>'PLANILHA ORÇAMENTARIA'!F234</f>
        <v>2</v>
      </c>
      <c r="E216" s="4" t="str">
        <f>'PLANILHA ORÇAMENTARIA'!E234</f>
        <v>M</v>
      </c>
    </row>
    <row r="217" spans="1:5" ht="30" x14ac:dyDescent="0.25">
      <c r="A217" s="34" t="str">
        <f>'PLANILHA ORÇAMENTARIA'!C235</f>
        <v>15.68</v>
      </c>
      <c r="B217" s="34" t="str">
        <f>'PLANILHA ORÇAMENTARIA'!D235</f>
        <v>LUMINÁRIA ARANDELA TIPO MEIA LUA, DE SOBREPOR, COM 1 LÂMPADA LED DE 6 W, SEM REATOR - FORNECIMENTO E INSTALAÇÃO. AF_02/2020</v>
      </c>
      <c r="C217" s="2" t="s">
        <v>367</v>
      </c>
      <c r="D217" s="3">
        <f>'PLANILHA ORÇAMENTARIA'!F235</f>
        <v>21</v>
      </c>
      <c r="E217" s="4" t="str">
        <f>'PLANILHA ORÇAMENTARIA'!E235</f>
        <v>UND</v>
      </c>
    </row>
    <row r="218" spans="1:5" x14ac:dyDescent="0.25">
      <c r="A218" s="34" t="str">
        <f>'PLANILHA ORÇAMENTARIA'!C236</f>
        <v>15.69</v>
      </c>
      <c r="B218" s="34" t="str">
        <f>'PLANILHA ORÇAMENTARIA'!D236</f>
        <v>LUMINÁRIA TIPO PLAFON RETANGULAR, DE SOBREPOR, COM LED DE 30 W - FORNECIMENTO E INSTALAÇÃO.</v>
      </c>
      <c r="C218" s="2" t="s">
        <v>367</v>
      </c>
      <c r="D218" s="3">
        <f>'PLANILHA ORÇAMENTARIA'!F236</f>
        <v>6</v>
      </c>
      <c r="E218" s="4" t="str">
        <f>'PLANILHA ORÇAMENTARIA'!E236</f>
        <v>UND</v>
      </c>
    </row>
    <row r="219" spans="1:5" ht="30" x14ac:dyDescent="0.25">
      <c r="A219" s="34" t="str">
        <f>'PLANILHA ORÇAMENTARIA'!C237</f>
        <v>15.70</v>
      </c>
      <c r="B219" s="34" t="str">
        <f>'PLANILHA ORÇAMENTARIA'!D237</f>
        <v>LUMINÁRIA PARA 1 LAMPADAS LED DE 18W, BASE G13, EM CHAPA DE AÇO, INCLUSO LAMPADA. INSTALAÇÃO E FORNECIMENTO.</v>
      </c>
      <c r="C219" s="2" t="s">
        <v>367</v>
      </c>
      <c r="D219" s="3">
        <f>'PLANILHA ORÇAMENTARIA'!F237</f>
        <v>34</v>
      </c>
      <c r="E219" s="4" t="str">
        <f>'PLANILHA ORÇAMENTARIA'!E237</f>
        <v>UND</v>
      </c>
    </row>
    <row r="220" spans="1:5" ht="30" x14ac:dyDescent="0.25">
      <c r="A220" s="34" t="str">
        <f>'PLANILHA ORÇAMENTARIA'!C238</f>
        <v>15.71</v>
      </c>
      <c r="B220" s="34" t="str">
        <f>'PLANILHA ORÇAMENTARIA'!D238</f>
        <v>LUMINÁRIA PARA 1 LAMPADAS LED DE 36W, BASE G13, EM CHAPA DE AÇO, INCLUSO LAMPADA. INSTALAÇÃO E FORNECIMENTO.</v>
      </c>
      <c r="C220" s="2" t="s">
        <v>367</v>
      </c>
      <c r="D220" s="3">
        <f>'PLANILHA ORÇAMENTARIA'!F238</f>
        <v>12</v>
      </c>
      <c r="E220" s="4" t="str">
        <f>'PLANILHA ORÇAMENTARIA'!E238</f>
        <v>UND</v>
      </c>
    </row>
    <row r="221" spans="1:5" ht="30" x14ac:dyDescent="0.25">
      <c r="A221" s="34" t="str">
        <f>'PLANILHA ORÇAMENTARIA'!C239</f>
        <v>15.72</v>
      </c>
      <c r="B221" s="34" t="str">
        <f>'PLANILHA ORÇAMENTARIA'!D239</f>
        <v>LUMINÁRIA PARA 2 LAMPADAS LED DE 36W, BASE G13, EM CHAPA DE AÇO, INCLUSO LAMPADA. INSTALAÇÃO E FORNECIMENTO.</v>
      </c>
      <c r="C221" s="2" t="s">
        <v>367</v>
      </c>
      <c r="D221" s="3">
        <f>'PLANILHA ORÇAMENTARIA'!F239</f>
        <v>45</v>
      </c>
      <c r="E221" s="4" t="str">
        <f>'PLANILHA ORÇAMENTARIA'!E239</f>
        <v>UND</v>
      </c>
    </row>
    <row r="222" spans="1:5" x14ac:dyDescent="0.25">
      <c r="A222" s="34" t="str">
        <f>'PLANILHA ORÇAMENTARIA'!C243</f>
        <v>15.76</v>
      </c>
      <c r="B222" s="34" t="str">
        <f>'PLANILHA ORÇAMENTARIA'!D243</f>
        <v>HASTE DE ATERRAMENTO 5/8 PARA SPDA - FORNECIMENTO E INSTALAÇÃO. AF_12/2017</v>
      </c>
      <c r="C222" s="2" t="s">
        <v>367</v>
      </c>
      <c r="D222" s="3">
        <f>'PLANILHA ORÇAMENTARIA'!F243</f>
        <v>1</v>
      </c>
      <c r="E222" s="4" t="str">
        <f>'PLANILHA ORÇAMENTARIA'!E243</f>
        <v>UND</v>
      </c>
    </row>
    <row r="223" spans="1:5" x14ac:dyDescent="0.25">
      <c r="A223" s="34" t="str">
        <f>'PLANILHA ORÇAMENTARIA'!C244</f>
        <v>15.77</v>
      </c>
      <c r="B223" s="34" t="str">
        <f>'PLANILHA ORÇAMENTARIA'!D244</f>
        <v>ISOLADOR, TIPO ROLDANA, PARA BAIXA TENSÃO - FORNECIMENTO E INSTALAÇÃO. AF_07/2020</v>
      </c>
      <c r="C223" s="2" t="s">
        <v>367</v>
      </c>
      <c r="D223" s="3">
        <f>'PLANILHA ORÇAMENTARIA'!F244</f>
        <v>1</v>
      </c>
      <c r="E223" s="4" t="str">
        <f>'PLANILHA ORÇAMENTARIA'!E244</f>
        <v>UND</v>
      </c>
    </row>
    <row r="224" spans="1:5" ht="30" x14ac:dyDescent="0.25">
      <c r="A224" s="34" t="str">
        <f>'PLANILHA ORÇAMENTARIA'!C245</f>
        <v>15.78</v>
      </c>
      <c r="B224" s="34" t="str">
        <f>'PLANILHA ORÇAMENTARIA'!D245</f>
        <v>TUBO DE AÇO GALVANIZADO COM COSTURA, CLASSE MÉDIA, DN 100 (4"), CONEXÃO ROSQUEADA, INSTALADO EM PRUMADAS - FORNECIMENTO E INSTALAÇÃO. AF_10/2020</v>
      </c>
      <c r="C224" s="2" t="s">
        <v>367</v>
      </c>
      <c r="D224" s="3">
        <f>'PLANILHA ORÇAMENTARIA'!F245</f>
        <v>6</v>
      </c>
      <c r="E224" s="4" t="str">
        <f>'PLANILHA ORÇAMENTARIA'!E245</f>
        <v>M</v>
      </c>
    </row>
    <row r="225" spans="1:5" ht="30" x14ac:dyDescent="0.25">
      <c r="A225" s="34" t="str">
        <f>'PLANILHA ORÇAMENTARIA'!C246</f>
        <v>15.79</v>
      </c>
      <c r="B225" s="34" t="str">
        <f>'PLANILHA ORÇAMENTARIA'!D246</f>
        <v>QUADRO DE DISTRIBUIÇÃO TRIFÁSICO, EM PVC, PARA 36 DISJUNTORES DIN, SOBREPOR. INSTALAÇÃO E FORNECIMENTO.</v>
      </c>
      <c r="C225" s="2" t="s">
        <v>367</v>
      </c>
      <c r="D225" s="3">
        <f>'PLANILHA ORÇAMENTARIA'!F246</f>
        <v>1</v>
      </c>
      <c r="E225" s="4" t="str">
        <f>'PLANILHA ORÇAMENTARIA'!E246</f>
        <v>UND</v>
      </c>
    </row>
    <row r="226" spans="1:5" x14ac:dyDescent="0.25">
      <c r="A226" s="34" t="str">
        <f>'PLANILHA ORÇAMENTARIA'!C250</f>
        <v>15.83</v>
      </c>
      <c r="B226" s="34" t="str">
        <f>'PLANILHA ORÇAMENTARIA'!D250</f>
        <v>FORNECIMENTO E INSTALAÇÃO DE PLACA DE SINALIZAÇÃO DE ENERGIA (20X20CM)</v>
      </c>
      <c r="C226" s="2" t="s">
        <v>367</v>
      </c>
      <c r="D226" s="3">
        <f>'PLANILHA ORÇAMENTARIA'!F250</f>
        <v>1</v>
      </c>
      <c r="E226" s="4" t="str">
        <f>'PLANILHA ORÇAMENTARIA'!E250</f>
        <v>UND.</v>
      </c>
    </row>
    <row r="227" spans="1:5" x14ac:dyDescent="0.25">
      <c r="A227" s="183" t="str">
        <f>'PLANILHA ORÇAMENTARIA'!C251</f>
        <v>16.0</v>
      </c>
      <c r="B227" s="183" t="str">
        <f>'PLANILHA ORÇAMENTARIA'!D251</f>
        <v>DEMOLIÇÕES E RETIRADAS</v>
      </c>
      <c r="C227" s="9"/>
      <c r="D227" s="130"/>
      <c r="E227" s="132"/>
    </row>
    <row r="228" spans="1:5" x14ac:dyDescent="0.25">
      <c r="A228" s="34" t="str">
        <f>'PLANILHA ORÇAMENTARIA'!C252</f>
        <v>16.1</v>
      </c>
      <c r="B228" s="34" t="str">
        <f>'PLANILHA ORÇAMENTARIA'!D252</f>
        <v>DEMOLIÇÃO DE ARGAMASSAS, DE FORMA MANUAL, SEM REAPROVEITAMENTO. AF_12/2017</v>
      </c>
      <c r="C228" s="16" t="s">
        <v>953</v>
      </c>
      <c r="D228" s="3">
        <f>'PLANILHA ORÇAMENTARIA'!F252</f>
        <v>752.51</v>
      </c>
      <c r="E228" s="4" t="str">
        <f>'PLANILHA ORÇAMENTARIA'!E252</f>
        <v>M2</v>
      </c>
    </row>
    <row r="229" spans="1:5" x14ac:dyDescent="0.25">
      <c r="A229" s="34" t="str">
        <f>'PLANILHA ORÇAMENTARIA'!C253</f>
        <v>16.2</v>
      </c>
      <c r="B229" s="34" t="str">
        <f>'PLANILHA ORÇAMENTARIA'!D253</f>
        <v>DEMOLIÇÃO DE RODAPÉ CERÂMICO, DE FORMA MANUAL, SEM REAPROVEITAMENTO. AF_12/2017</v>
      </c>
      <c r="C229" s="16" t="s">
        <v>953</v>
      </c>
      <c r="D229" s="3">
        <f>'PLANILHA ORÇAMENTARIA'!F253</f>
        <v>758.15</v>
      </c>
      <c r="E229" s="4" t="str">
        <f>'PLANILHA ORÇAMENTARIA'!E253</f>
        <v>M2</v>
      </c>
    </row>
    <row r="230" spans="1:5" x14ac:dyDescent="0.25">
      <c r="A230" s="34" t="str">
        <f>'PLANILHA ORÇAMENTARIA'!C254</f>
        <v>16.3</v>
      </c>
      <c r="B230" s="34" t="str">
        <f>'PLANILHA ORÇAMENTARIA'!D254</f>
        <v>REMOÇÃO DE PORTAS, DE FORMA MANUAL, SEM REAPROVEITAMENTO. AF_12/2017</v>
      </c>
      <c r="C230" s="16" t="s">
        <v>953</v>
      </c>
      <c r="D230" s="3">
        <f>'PLANILHA ORÇAMENTARIA'!F254</f>
        <v>27.51</v>
      </c>
      <c r="E230" s="4" t="str">
        <f>'PLANILHA ORÇAMENTARIA'!E254</f>
        <v>M2</v>
      </c>
    </row>
    <row r="231" spans="1:5" x14ac:dyDescent="0.25">
      <c r="A231" s="34" t="str">
        <f>'PLANILHA ORÇAMENTARIA'!C255</f>
        <v>16.4</v>
      </c>
      <c r="B231" s="34" t="str">
        <f>'PLANILHA ORÇAMENTARIA'!D255</f>
        <v>RETIRADA DE CALHA</v>
      </c>
      <c r="C231" s="16" t="s">
        <v>953</v>
      </c>
      <c r="D231" s="3">
        <f>'PLANILHA ORÇAMENTARIA'!F255</f>
        <v>135.5</v>
      </c>
      <c r="E231" s="4" t="str">
        <f>'PLANILHA ORÇAMENTARIA'!E255</f>
        <v>M</v>
      </c>
    </row>
    <row r="232" spans="1:5" x14ac:dyDescent="0.25">
      <c r="A232" s="34" t="str">
        <f>'PLANILHA ORÇAMENTARIA'!C256</f>
        <v>16.5</v>
      </c>
      <c r="B232" s="34" t="str">
        <f>'PLANILHA ORÇAMENTARIA'!D256</f>
        <v>RETIRADA DE RUFO</v>
      </c>
      <c r="C232" s="16" t="s">
        <v>953</v>
      </c>
      <c r="D232" s="3">
        <f>'PLANILHA ORÇAMENTARIA'!F256</f>
        <v>197.77</v>
      </c>
      <c r="E232" s="4" t="str">
        <f>'PLANILHA ORÇAMENTARIA'!E256</f>
        <v>M</v>
      </c>
    </row>
    <row r="233" spans="1:5" ht="30" x14ac:dyDescent="0.25">
      <c r="A233" s="34" t="str">
        <f>'PLANILHA ORÇAMENTARIA'!C257</f>
        <v>16.6</v>
      </c>
      <c r="B233" s="34" t="str">
        <f>'PLANILHA ORÇAMENTARIA'!D257</f>
        <v>REMOÇÃO DE TELHAS DE FIBROCIMENTO, METÁLICA E CERÂMICA, DE FORMA MECANIZADA, COM USO DE GUINDASTE, SEM REAPROVEITAMENTO. AF_12/2017</v>
      </c>
      <c r="C233" s="2" t="s">
        <v>953</v>
      </c>
      <c r="D233" s="3">
        <f>'PLANILHA ORÇAMENTARIA'!F257</f>
        <v>198.77</v>
      </c>
      <c r="E233" s="4" t="str">
        <f>'PLANILHA ORÇAMENTARIA'!E257</f>
        <v>M2</v>
      </c>
    </row>
    <row r="234" spans="1:5" ht="30" x14ac:dyDescent="0.25">
      <c r="A234" s="34" t="str">
        <f>'PLANILHA ORÇAMENTARIA'!C258</f>
        <v>16.7</v>
      </c>
      <c r="B234" s="34" t="str">
        <f>'PLANILHA ORÇAMENTARIA'!D258</f>
        <v>REMOÇÃO DE TRAMA DE MADEIRA PARA COBERTURA, DE FORMA MANUAL, SEM REAPROVEITAMENTO. AF_12/2017</v>
      </c>
      <c r="C234" s="2" t="s">
        <v>953</v>
      </c>
      <c r="D234" s="3">
        <f>'PLANILHA ORÇAMENTARIA'!F258</f>
        <v>662.18</v>
      </c>
      <c r="E234" s="4" t="str">
        <f>'PLANILHA ORÇAMENTARIA'!E258</f>
        <v>M2</v>
      </c>
    </row>
    <row r="235" spans="1:5" x14ac:dyDescent="0.25">
      <c r="A235" s="34" t="str">
        <f>'PLANILHA ORÇAMENTARIA'!C259</f>
        <v>16.8</v>
      </c>
      <c r="B235" s="34" t="str">
        <f>'PLANILHA ORÇAMENTARIA'!D259</f>
        <v>RASPO SPDA / AGUA FRIA / AR CONDICIONADO</v>
      </c>
      <c r="C235" s="2"/>
      <c r="D235" s="3"/>
      <c r="E235" s="4"/>
    </row>
    <row r="236" spans="1:5" ht="30" x14ac:dyDescent="0.25">
      <c r="A236" s="34" t="str">
        <f>'PLANILHA ORÇAMENTARIA'!C260</f>
        <v>16.8.1</v>
      </c>
      <c r="B236" s="34" t="str">
        <f>'PLANILHA ORÇAMENTARIA'!D260</f>
        <v>RASGO EM ALVENARIA PARA RAMAIS/ DISTRIBUIÇÃO COM DIAMETROS MENORES OU IGUAIS A 40 MM. AF_05/2015</v>
      </c>
      <c r="C236" s="2" t="s">
        <v>953</v>
      </c>
      <c r="D236" s="3">
        <f>'PLANILHA ORÇAMENTARIA'!F260</f>
        <v>20</v>
      </c>
      <c r="E236" s="4" t="str">
        <f>'PLANILHA ORÇAMENTARIA'!E260</f>
        <v>M</v>
      </c>
    </row>
    <row r="237" spans="1:5" ht="30" x14ac:dyDescent="0.25">
      <c r="A237" s="34" t="str">
        <f>'PLANILHA ORÇAMENTARIA'!C261</f>
        <v>16.8.2</v>
      </c>
      <c r="B237" s="34" t="str">
        <f>'PLANILHA ORÇAMENTARIA'!D261</f>
        <v>TUBO, PVC, SOLDÁVEL, DN 25MM, INSTALADO EM DRENO DE AR-CONDICIONADO - FORNECIMENTO E INSTALAÇÃO. AF_12/2014</v>
      </c>
      <c r="C237" s="2" t="s">
        <v>953</v>
      </c>
      <c r="D237" s="3">
        <f>'PLANILHA ORÇAMENTARIA'!F261</f>
        <v>60</v>
      </c>
      <c r="E237" s="4" t="str">
        <f>'PLANILHA ORÇAMENTARIA'!E261</f>
        <v>M</v>
      </c>
    </row>
    <row r="238" spans="1:5" x14ac:dyDescent="0.25">
      <c r="A238" s="34" t="str">
        <f>'PLANILHA ORÇAMENTARIA'!C262</f>
        <v>16.9</v>
      </c>
      <c r="B238" s="34" t="str">
        <f>'PLANILHA ORÇAMENTARIA'!D262</f>
        <v>AR CONDICIONADO DO CPD</v>
      </c>
      <c r="C238" s="2"/>
      <c r="D238" s="3"/>
      <c r="E238" s="4"/>
    </row>
    <row r="239" spans="1:5" x14ac:dyDescent="0.25">
      <c r="A239" s="34" t="str">
        <f>'PLANILHA ORÇAMENTARIA'!C263</f>
        <v>16.9.1</v>
      </c>
      <c r="B239" s="34" t="str">
        <f>'PLANILHA ORÇAMENTARIA'!D263</f>
        <v>RASGO E CHUMBAMENTO EM ALVENARIA PARA TUBOS DE SPLIT PAREDE DE 9000 A 24000 BTUS/H. AF_11/2021</v>
      </c>
      <c r="C239" s="2" t="s">
        <v>953</v>
      </c>
      <c r="D239" s="3">
        <f>'PLANILHA ORÇAMENTARIA'!F263</f>
        <v>12</v>
      </c>
      <c r="E239" s="4" t="str">
        <f>'PLANILHA ORÇAMENTARIA'!E263</f>
        <v>UND</v>
      </c>
    </row>
    <row r="240" spans="1:5" x14ac:dyDescent="0.25">
      <c r="A240" s="184" t="str">
        <f>'PLANILHA ORÇAMENTARIA'!C264</f>
        <v>17.0</v>
      </c>
      <c r="B240" s="184" t="str">
        <f>'PLANILHA ORÇAMENTARIA'!D264</f>
        <v>RECUPERAÇÃO ESTRUTURAL</v>
      </c>
      <c r="C240" s="182"/>
      <c r="D240" s="130"/>
      <c r="E240" s="132"/>
    </row>
    <row r="241" spans="1:5" ht="30" x14ac:dyDescent="0.25">
      <c r="A241" s="34" t="str">
        <f>'PLANILHA ORÇAMENTARIA'!C265</f>
        <v>17.1</v>
      </c>
      <c r="B241" s="34" t="str">
        <f>'PLANILHA ORÇAMENTARIA'!D265</f>
        <v>CONCRETO FCK = 25MPA, TRAÇO 1:2,3:2,7 (EM MASSA SECA DE CIMENTO/ AREIA MÉDIA/ BRITA 1) - PREPARO MECÂNICO COM BETONEIRA 400 L. AF_05/2021</v>
      </c>
      <c r="C241" s="2" t="s">
        <v>953</v>
      </c>
      <c r="D241" s="3">
        <f>'PLANILHA ORÇAMENTARIA'!F265</f>
        <v>3.01</v>
      </c>
      <c r="E241" s="4" t="str">
        <f>'PLANILHA ORÇAMENTARIA'!E265</f>
        <v>M3</v>
      </c>
    </row>
    <row r="242" spans="1:5" ht="30" x14ac:dyDescent="0.25">
      <c r="A242" s="34" t="str">
        <f>'PLANILHA ORÇAMENTARIA'!C266</f>
        <v>17.2</v>
      </c>
      <c r="B242" s="34" t="str">
        <f>'PLANILHA ORÇAMENTARIA'!D266</f>
        <v>LANÇAMENTO COM USO DE BALDES, ADENSAMENTO E ACABAMENTO DE CONCRETO EM ESTRUTURAS. AF_02/2022</v>
      </c>
      <c r="C242" s="2" t="s">
        <v>953</v>
      </c>
      <c r="D242" s="3">
        <f>'PLANILHA ORÇAMENTARIA'!F266</f>
        <v>3.01</v>
      </c>
      <c r="E242" s="4" t="str">
        <f>'PLANILHA ORÇAMENTARIA'!E266</f>
        <v>M3</v>
      </c>
    </row>
    <row r="243" spans="1:5" ht="30" x14ac:dyDescent="0.25">
      <c r="A243" s="34" t="str">
        <f>'PLANILHA ORÇAMENTARIA'!C267</f>
        <v>17.3</v>
      </c>
      <c r="B243" s="34" t="str">
        <f>'PLANILHA ORÇAMENTARIA'!D267</f>
        <v>MONTAGEM E DESMONTAGEM DE FÔRMA DE PILARES RETANGULARES E ESTRUTURAS SIMILARES, PÉ-DIREITO SIMPLES, EM MADEIRA SERRADA, 2 UTILIZAÇÕES. AF_09/2020</v>
      </c>
      <c r="C243" s="2" t="s">
        <v>953</v>
      </c>
      <c r="D243" s="3">
        <f>'PLANILHA ORÇAMENTARIA'!F267</f>
        <v>14.2</v>
      </c>
      <c r="E243" s="4" t="str">
        <f>'PLANILHA ORÇAMENTARIA'!E267</f>
        <v>M2</v>
      </c>
    </row>
    <row r="244" spans="1:5" ht="30" x14ac:dyDescent="0.25">
      <c r="A244" s="34" t="str">
        <f>'PLANILHA ORÇAMENTARIA'!C268</f>
        <v>17.4</v>
      </c>
      <c r="B244" s="34" t="str">
        <f>'PLANILHA ORÇAMENTARIA'!D268</f>
        <v>ARMAÇÃO DE PILAR OU VIGA DE ESTRUTURA CONVENCIONAL DE CONCRETO ARMADO UTILIZANDO AÇO CA-60 DE 5,0 MM - MONTAGEM. AF_06/2022</v>
      </c>
      <c r="C244" s="2" t="s">
        <v>953</v>
      </c>
      <c r="D244" s="3">
        <f>'PLANILHA ORÇAMENTARIA'!F268</f>
        <v>100</v>
      </c>
      <c r="E244" s="4" t="str">
        <f>'PLANILHA ORÇAMENTARIA'!E268</f>
        <v>KG</v>
      </c>
    </row>
    <row r="245" spans="1:5" ht="30" x14ac:dyDescent="0.25">
      <c r="A245" s="34" t="str">
        <f>'PLANILHA ORÇAMENTARIA'!C269</f>
        <v>17.5</v>
      </c>
      <c r="B245" s="34" t="str">
        <f>'PLANILHA ORÇAMENTARIA'!D269</f>
        <v>ARMAÇÃO DE PILAR OU VIGA DE ESTRUTURA CONVENCIONAL DE CONCRETO ARMADO UTILIZANDO AÇO CA-50 DE 10,0 MM - MONTAGEM. AF_06/2022</v>
      </c>
      <c r="C245" s="2" t="s">
        <v>953</v>
      </c>
      <c r="D245" s="3">
        <f>'PLANILHA ORÇAMENTARIA'!F269</f>
        <v>200</v>
      </c>
      <c r="E245" s="4" t="str">
        <f>'PLANILHA ORÇAMENTARIA'!E269</f>
        <v>KG</v>
      </c>
    </row>
    <row r="246" spans="1:5" x14ac:dyDescent="0.25">
      <c r="A246" s="183" t="str">
        <f>'PLANILHA ORÇAMENTARIA'!C270</f>
        <v>18.0</v>
      </c>
      <c r="B246" s="183" t="str">
        <f>'PLANILHA ORÇAMENTARIA'!D270</f>
        <v>REVESTIMENTO</v>
      </c>
      <c r="C246" s="9"/>
      <c r="D246" s="130"/>
      <c r="E246" s="132"/>
    </row>
    <row r="247" spans="1:5" x14ac:dyDescent="0.25">
      <c r="A247" s="34" t="str">
        <f>'PLANILHA ORÇAMENTARIA'!C271</f>
        <v>18.1</v>
      </c>
      <c r="B247" s="34" t="str">
        <f>'PLANILHA ORÇAMENTARIA'!D271</f>
        <v>PAREDES INTERNA</v>
      </c>
      <c r="C247" s="2"/>
      <c r="D247" s="3"/>
      <c r="E247" s="4">
        <f>'PLANILHA ORÇAMENTARIA'!E271</f>
        <v>0</v>
      </c>
    </row>
    <row r="248" spans="1:5" ht="30" x14ac:dyDescent="0.25">
      <c r="A248" s="34" t="str">
        <f>'PLANILHA ORÇAMENTARIA'!C272</f>
        <v>18.1.1</v>
      </c>
      <c r="B248" s="34" t="str">
        <f>'PLANILHA ORÇAMENTARIA'!D272</f>
        <v>REVESTIMENTO CERÂMICO PARA PAREDES EXTERNAS EM PASTILHAS DE PORCELANA 2,5 X 2,5 CM (PLACAS DE 30 X 30 CM), ALINHADAS A PRUMO, APLICADO EM PANOS SEM VÃOS. AF_10/2014</v>
      </c>
      <c r="C248" s="2" t="s">
        <v>953</v>
      </c>
      <c r="D248" s="3">
        <f>'PLANILHA ORÇAMENTARIA'!F272</f>
        <v>568.29999999999995</v>
      </c>
      <c r="E248" s="4" t="str">
        <f>'PLANILHA ORÇAMENTARIA'!E272</f>
        <v>M2</v>
      </c>
    </row>
    <row r="249" spans="1:5" x14ac:dyDescent="0.25">
      <c r="A249" s="34" t="str">
        <f>'PLANILHA ORÇAMENTARIA'!C273</f>
        <v>18.2</v>
      </c>
      <c r="B249" s="34" t="str">
        <f>'PLANILHA ORÇAMENTARIA'!D273</f>
        <v>PAREDES EXTERNAS</v>
      </c>
      <c r="C249" s="2"/>
      <c r="D249" s="3"/>
      <c r="E249" s="4">
        <f>'PLANILHA ORÇAMENTARIA'!E273</f>
        <v>0</v>
      </c>
    </row>
    <row r="250" spans="1:5" ht="30" x14ac:dyDescent="0.25">
      <c r="A250" s="34" t="str">
        <f>'PLANILHA ORÇAMENTARIA'!C274</f>
        <v>18.2.1</v>
      </c>
      <c r="B250" s="34" t="str">
        <f>'PLANILHA ORÇAMENTARIA'!D274</f>
        <v>REVESTIMENTO CERÂMICO PARA PAREDES EXTERNAS EM PASTILHAS DE PORCELANA 5 X 5 CM (PLACAS DE 30 X 30 CM), ALINHADAS A PRUMO, APLICADO EM PANOS SEM VÃOS. AF_06/2014</v>
      </c>
      <c r="C250" s="2" t="s">
        <v>953</v>
      </c>
      <c r="D250" s="3">
        <f>'PLANILHA ORÇAMENTARIA'!F274</f>
        <v>184.21</v>
      </c>
      <c r="E250" s="4" t="str">
        <f>'PLANILHA ORÇAMENTARIA'!E274</f>
        <v>M2</v>
      </c>
    </row>
    <row r="251" spans="1:5" x14ac:dyDescent="0.25">
      <c r="A251" s="129" t="str">
        <f>'PLANILHA ORÇAMENTARIA'!C275</f>
        <v>19.0</v>
      </c>
      <c r="B251" s="129" t="str">
        <f>'PLANILHA ORÇAMENTARIA'!D275</f>
        <v xml:space="preserve">SERVIÇOS FINAIS COMPLEMENTARES </v>
      </c>
      <c r="C251" s="133"/>
      <c r="D251" s="130"/>
      <c r="E251" s="132"/>
    </row>
    <row r="252" spans="1:5" ht="30" x14ac:dyDescent="0.25">
      <c r="A252" s="34" t="str">
        <f>'PLANILHA ORÇAMENTARIA'!C276</f>
        <v>16.1</v>
      </c>
      <c r="B252" s="34" t="str">
        <f>'PLANILHA ORÇAMENTARIA'!D276</f>
        <v>LIMPEZA DE PISO CERÂMICO OU PORCELANATO COM PANO ÚMIDO. AF_04/2019</v>
      </c>
      <c r="C252" s="34" t="s">
        <v>364</v>
      </c>
      <c r="D252" s="3">
        <f>'PLANILHA ORÇAMENTARIA'!F276</f>
        <v>253.08</v>
      </c>
      <c r="E252" s="4" t="str">
        <f>'PLANILHA ORÇAMENTARIA'!E276</f>
        <v>M2</v>
      </c>
    </row>
    <row r="253" spans="1:5" x14ac:dyDescent="0.25">
      <c r="A253" s="34" t="str">
        <f>'PLANILHA ORÇAMENTARIA'!C277</f>
        <v>16.2</v>
      </c>
      <c r="B253" s="34" t="str">
        <f>'PLANILHA ORÇAMENTARIA'!D277</f>
        <v>FORNECIMENTO E INSTALAÇÃO DE BATE MACA H=20 COR BRANCA</v>
      </c>
      <c r="C253" s="16" t="s">
        <v>951</v>
      </c>
      <c r="D253" s="3">
        <f>'PLANILHA ORÇAMENTARIA'!F277</f>
        <v>338.21</v>
      </c>
      <c r="E253" s="4" t="str">
        <f>'PLANILHA ORÇAMENTARIA'!E277</f>
        <v>M</v>
      </c>
    </row>
    <row r="254" spans="1:5" x14ac:dyDescent="0.25">
      <c r="A254" s="34" t="str">
        <f>'PLANILHA ORÇAMENTARIA'!C278</f>
        <v>16.3</v>
      </c>
      <c r="B254" s="34" t="str">
        <f>'PLANILHA ORÇAMENTARIA'!D278</f>
        <v>FORNECIMENTO E INSTALAÇÃO DE RODAPÉ CURVO VINÍLICO HOSPITALAR</v>
      </c>
      <c r="C254" s="16" t="s">
        <v>953</v>
      </c>
      <c r="D254" s="3">
        <f>'PLANILHA ORÇAMENTARIA'!F278</f>
        <v>540</v>
      </c>
      <c r="E254" s="4" t="str">
        <f>'PLANILHA ORÇAMENTARIA'!E278</f>
        <v>M</v>
      </c>
    </row>
    <row r="255" spans="1:5" x14ac:dyDescent="0.25">
      <c r="A255" s="181" t="str">
        <f>'PLANILHA ORÇAMENTARIA'!C279</f>
        <v>16.4</v>
      </c>
      <c r="B255" s="34" t="str">
        <f>'PLANILHA ORÇAMENTARIA'!D279</f>
        <v>LIMPEZA DE REVESTIMENTO CERÂMICO EM PAREDE COM PANO ÚMIDO AF_04/2019</v>
      </c>
      <c r="C255" s="16" t="s">
        <v>953</v>
      </c>
      <c r="D255" s="3">
        <f>'PLANILHA ORÇAMENTARIA'!F279</f>
        <v>752.51</v>
      </c>
      <c r="E255" s="4" t="str">
        <f>'PLANILHA ORÇAMENTARIA'!E279</f>
        <v>M2</v>
      </c>
    </row>
    <row r="256" spans="1:5" x14ac:dyDescent="0.25">
      <c r="A256" s="34" t="str">
        <f>'PLANILHA ORÇAMENTARIA'!C280</f>
        <v>16.5</v>
      </c>
      <c r="B256" s="150" t="str">
        <f>'PLANILHA ORÇAMENTARIA'!D280</f>
        <v>LIMPEZA DE PISO CERÂMICO OU PORCELANATO COM VASSOURA A SECO. AF_04/2019</v>
      </c>
      <c r="C256" s="16" t="s">
        <v>953</v>
      </c>
      <c r="D256" s="3">
        <f>'PLANILHA ORÇAMENTARIA'!F280</f>
        <v>1048.98</v>
      </c>
      <c r="E256" s="4" t="str">
        <f>'PLANILHA ORÇAMENTARIA'!E280</f>
        <v>M2</v>
      </c>
    </row>
    <row r="257" spans="1:1" x14ac:dyDescent="0.25">
      <c r="A257" s="32"/>
    </row>
  </sheetData>
  <mergeCells count="12">
    <mergeCell ref="E8:E9"/>
    <mergeCell ref="A8:A9"/>
    <mergeCell ref="B8:B9"/>
    <mergeCell ref="C8:C9"/>
    <mergeCell ref="D8:D9"/>
    <mergeCell ref="A1:E1"/>
    <mergeCell ref="B2:E2"/>
    <mergeCell ref="B3:E3"/>
    <mergeCell ref="A6:E6"/>
    <mergeCell ref="A7:E7"/>
    <mergeCell ref="B4:E4"/>
    <mergeCell ref="B5:E5"/>
  </mergeCells>
  <phoneticPr fontId="8" type="noConversion"/>
  <printOptions horizontalCentered="1"/>
  <pageMargins left="0.51181102362204722" right="0.51181102362204722" top="0.78740157480314965" bottom="0.78740157480314965" header="0.11811023622047245" footer="0.31496062992125984"/>
  <pageSetup paperSize="9" scale="44" fitToHeight="0" orientation="portrait" r:id="rId1"/>
  <rowBreaks count="4" manualBreakCount="4">
    <brk id="61" max="5" man="1"/>
    <brk id="119" max="5" man="1"/>
    <brk id="166" max="16383" man="1"/>
    <brk id="223"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
    <pageSetUpPr fitToPage="1"/>
  </sheetPr>
  <dimension ref="A1:Q37"/>
  <sheetViews>
    <sheetView tabSelected="1" view="pageBreakPreview" zoomScale="98" zoomScaleNormal="100" zoomScaleSheetLayoutView="98" workbookViewId="0">
      <selection activeCell="L40" sqref="L40"/>
    </sheetView>
  </sheetViews>
  <sheetFormatPr defaultRowHeight="15" x14ac:dyDescent="0.25"/>
  <cols>
    <col min="2" max="2" width="78.5703125" customWidth="1"/>
    <col min="3" max="3" width="20.5703125" bestFit="1" customWidth="1"/>
    <col min="4" max="4" width="15.5703125" customWidth="1"/>
  </cols>
  <sheetData>
    <row r="1" spans="1:10" ht="61.5" customHeight="1" x14ac:dyDescent="0.25">
      <c r="A1" s="302" t="s">
        <v>736</v>
      </c>
      <c r="B1" s="302"/>
      <c r="C1" s="302"/>
      <c r="D1" s="302"/>
      <c r="E1" s="18"/>
      <c r="F1" s="18"/>
      <c r="G1" s="18"/>
      <c r="H1" s="18"/>
      <c r="I1" s="18"/>
      <c r="J1" s="18"/>
    </row>
    <row r="2" spans="1:10" x14ac:dyDescent="0.25">
      <c r="A2" s="28" t="s">
        <v>12</v>
      </c>
      <c r="B2" s="375" t="str">
        <f>'PLANILHA ORÇAMENTARIA'!B2:E2</f>
        <v>UNIDADE BÁSICA DE SAÚDE</v>
      </c>
      <c r="C2" s="375"/>
      <c r="D2" s="375"/>
    </row>
    <row r="3" spans="1:10" x14ac:dyDescent="0.25">
      <c r="A3" s="28" t="s">
        <v>13</v>
      </c>
      <c r="B3" s="375" t="str">
        <f>'PLANILHA ORÇAMENTARIA'!B3:E3</f>
        <v>SANTO ANTONIO DO LESTE - MT</v>
      </c>
      <c r="C3" s="375"/>
      <c r="D3" s="375"/>
    </row>
    <row r="4" spans="1:10" x14ac:dyDescent="0.25">
      <c r="A4" s="28" t="s">
        <v>14</v>
      </c>
      <c r="B4" s="375" t="str">
        <f>'PLANILHA ORÇAMENTARIA'!B4:E4</f>
        <v>PREFEITURA MUNICIPAL DE SANTO ANTONIO DO LESTE - MT</v>
      </c>
      <c r="C4" s="375"/>
      <c r="D4" s="375"/>
    </row>
    <row r="5" spans="1:10" x14ac:dyDescent="0.25">
      <c r="A5" s="28" t="s">
        <v>15</v>
      </c>
      <c r="B5" s="303">
        <f>'PLANILHA ORÇAMENTARIA'!B5:E5</f>
        <v>44880</v>
      </c>
      <c r="C5" s="303"/>
      <c r="D5" s="303"/>
    </row>
    <row r="6" spans="1:10" x14ac:dyDescent="0.25">
      <c r="A6" s="368"/>
      <c r="B6" s="368"/>
      <c r="C6" s="368"/>
      <c r="D6" s="368"/>
    </row>
    <row r="7" spans="1:10" ht="19.5" x14ac:dyDescent="0.25">
      <c r="A7" s="369" t="s">
        <v>57</v>
      </c>
      <c r="B7" s="370"/>
      <c r="C7" s="370"/>
      <c r="D7" s="371"/>
    </row>
    <row r="8" spans="1:10" x14ac:dyDescent="0.25">
      <c r="A8" s="372" t="s">
        <v>3</v>
      </c>
      <c r="B8" s="373" t="s">
        <v>4</v>
      </c>
      <c r="C8" s="373" t="s">
        <v>58</v>
      </c>
      <c r="D8" s="374" t="s">
        <v>59</v>
      </c>
    </row>
    <row r="9" spans="1:10" x14ac:dyDescent="0.25">
      <c r="A9" s="372"/>
      <c r="B9" s="373"/>
      <c r="C9" s="373"/>
      <c r="D9" s="374"/>
    </row>
    <row r="10" spans="1:10" x14ac:dyDescent="0.25">
      <c r="A10" s="70" t="str">
        <f>'PLANILHA ORÇAMENTARIA'!C10</f>
        <v>1.0</v>
      </c>
      <c r="B10" s="11" t="str">
        <f>'PLANILHA ORÇAMENTARIA'!D10</f>
        <v>SERVIÇOS PRELIMINÁRES</v>
      </c>
      <c r="C10" s="8">
        <f>'PLANILHA ORÇAMENTARIA'!J10</f>
        <v>174206.15430585999</v>
      </c>
      <c r="D10" s="148">
        <f t="shared" ref="D10:D28" si="0">C10/C$29</f>
        <v>7.5533616829030426E-2</v>
      </c>
    </row>
    <row r="11" spans="1:10" x14ac:dyDescent="0.25">
      <c r="A11" s="70" t="str">
        <f>'PLANILHA ORÇAMENTARIA'!C18</f>
        <v>2.0</v>
      </c>
      <c r="B11" s="11" t="str">
        <f>'PLANILHA ORÇAMENTARIA'!D18</f>
        <v>MOVIMENTO DE TERRA - FUNDAÇÃO E VIGAS BALDRAME</v>
      </c>
      <c r="C11" s="8">
        <f>'PLANILHA ORÇAMENTARIA'!J18</f>
        <v>13828.002864795235</v>
      </c>
      <c r="D11" s="148">
        <f t="shared" si="0"/>
        <v>5.9956496603808208E-3</v>
      </c>
    </row>
    <row r="12" spans="1:10" x14ac:dyDescent="0.25">
      <c r="A12" s="70" t="str">
        <f>'PLANILHA ORÇAMENTARIA'!C23</f>
        <v>3.0</v>
      </c>
      <c r="B12" s="11" t="str">
        <f>'PLANILHA ORÇAMENTARIA'!D23</f>
        <v>FUNDAÇÃO  - SAPATA E VIGAS BALDRAME</v>
      </c>
      <c r="C12" s="8">
        <f>'PLANILHA ORÇAMENTARIA'!J23</f>
        <v>81795.327380768606</v>
      </c>
      <c r="D12" s="148">
        <f t="shared" si="0"/>
        <v>3.5465434280448092E-2</v>
      </c>
    </row>
    <row r="13" spans="1:10" x14ac:dyDescent="0.25">
      <c r="A13" s="70" t="str">
        <f>'PLANILHA ORÇAMENTARIA'!C34</f>
        <v>4.0</v>
      </c>
      <c r="B13" s="11" t="str">
        <f>'PLANILHA ORÇAMENTARIA'!D34</f>
        <v>PILAR</v>
      </c>
      <c r="C13" s="8">
        <f>'PLANILHA ORÇAMENTARIA'!J34</f>
        <v>70123.883833200001</v>
      </c>
      <c r="D13" s="148">
        <f t="shared" si="0"/>
        <v>3.0404841856050309E-2</v>
      </c>
    </row>
    <row r="14" spans="1:10" x14ac:dyDescent="0.25">
      <c r="A14" s="70" t="str">
        <f>'PLANILHA ORÇAMENTARIA'!C40</f>
        <v>5.0</v>
      </c>
      <c r="B14" s="11" t="str">
        <f>'PLANILHA ORÇAMENTARIA'!D40</f>
        <v>VIGAS</v>
      </c>
      <c r="C14" s="8">
        <f>'PLANILHA ORÇAMENTARIA'!J40</f>
        <v>144497.73152020003</v>
      </c>
      <c r="D14" s="148">
        <f t="shared" si="0"/>
        <v>6.2652415058471675E-2</v>
      </c>
    </row>
    <row r="15" spans="1:10" x14ac:dyDescent="0.25">
      <c r="A15" s="70" t="str">
        <f>'PLANILHA ORÇAMENTARIA'!C48</f>
        <v>6.0</v>
      </c>
      <c r="B15" s="262" t="str">
        <f>'PLANILHA ORÇAMENTARIA'!D48</f>
        <v>LAJES</v>
      </c>
      <c r="C15" s="8">
        <f>'PLANILHA ORÇAMENTARIA'!J48</f>
        <v>116711.9368</v>
      </c>
      <c r="D15" s="148">
        <f t="shared" si="0"/>
        <v>5.0604840849349207E-2</v>
      </c>
    </row>
    <row r="16" spans="1:10" x14ac:dyDescent="0.25">
      <c r="A16" s="70" t="str">
        <f>'PLANILHA ORÇAMENTARIA'!C50</f>
        <v>7.0</v>
      </c>
      <c r="B16" s="11" t="str">
        <f>'PLANILHA ORÇAMENTARIA'!D50</f>
        <v>IMPERMEABILIZAÇÃO - VIGAS BALDRAMES</v>
      </c>
      <c r="C16" s="8">
        <f>'PLANILHA ORÇAMENTARIA'!J50</f>
        <v>9120.8095336799997</v>
      </c>
      <c r="D16" s="148">
        <f t="shared" si="0"/>
        <v>3.9546693125317358E-3</v>
      </c>
    </row>
    <row r="17" spans="1:17" x14ac:dyDescent="0.25">
      <c r="A17" s="70" t="str">
        <f>'PLANILHA ORÇAMENTARIA'!C52</f>
        <v>8.0</v>
      </c>
      <c r="B17" s="11" t="str">
        <f>'PLANILHA ORÇAMENTARIA'!D52</f>
        <v>VERGAS E CONTRAVERGAS</v>
      </c>
      <c r="C17" s="8">
        <f>'PLANILHA ORÇAMENTARIA'!J52</f>
        <v>11261.75138876</v>
      </c>
      <c r="D17" s="148">
        <f t="shared" si="0"/>
        <v>4.882955011617434E-3</v>
      </c>
    </row>
    <row r="18" spans="1:17" x14ac:dyDescent="0.25">
      <c r="A18" s="70" t="str">
        <f>'PLANILHA ORÇAMENTARIA'!C59</f>
        <v>9.0</v>
      </c>
      <c r="B18" s="11" t="str">
        <f>'PLANILHA ORÇAMENTARIA'!D59</f>
        <v>SISTEMA DE VEDAÇÃO (ALVENARIA)</v>
      </c>
      <c r="C18" s="8">
        <f>'PLANILHA ORÇAMENTARIA'!J59</f>
        <v>205591.59060632341</v>
      </c>
      <c r="D18" s="148">
        <f t="shared" si="0"/>
        <v>8.9141950753725774E-2</v>
      </c>
    </row>
    <row r="19" spans="1:17" x14ac:dyDescent="0.25">
      <c r="A19" s="70" t="str">
        <f>'PLANILHA ORÇAMENTARIA'!C63</f>
        <v>10.0</v>
      </c>
      <c r="B19" s="11" t="str">
        <f>'PLANILHA ORÇAMENTARIA'!D63</f>
        <v>PINTURA</v>
      </c>
      <c r="C19" s="8">
        <f>'PLANILHA ORÇAMENTARIA'!J63</f>
        <v>238908.79768247224</v>
      </c>
      <c r="D19" s="148">
        <f t="shared" si="0"/>
        <v>0.1035878764050369</v>
      </c>
    </row>
    <row r="20" spans="1:17" x14ac:dyDescent="0.25">
      <c r="A20" s="70" t="str">
        <f>'PLANILHA ORÇAMENTARIA'!C82</f>
        <v>11.0</v>
      </c>
      <c r="B20" s="11" t="str">
        <f>'PLANILHA ORÇAMENTARIA'!D82</f>
        <v>SISTEMA DE COBERTURA</v>
      </c>
      <c r="C20" s="8">
        <f>'PLANILHA ORÇAMENTARIA'!J82</f>
        <v>415766.50436145999</v>
      </c>
      <c r="D20" s="148">
        <f t="shared" si="0"/>
        <v>0.18027117328843725</v>
      </c>
    </row>
    <row r="21" spans="1:17" x14ac:dyDescent="0.25">
      <c r="A21" s="70" t="str">
        <f>'PLANILHA ORÇAMENTARIA'!C100</f>
        <v>12.0</v>
      </c>
      <c r="B21" s="11" t="str">
        <f>'PLANILHA ORÇAMENTARIA'!D100</f>
        <v>PISOS E CONTRAPISOS</v>
      </c>
      <c r="C21" s="8">
        <f>'PLANILHA ORÇAMENTARIA'!J100</f>
        <v>43498.79464968</v>
      </c>
      <c r="D21" s="148">
        <f t="shared" si="0"/>
        <v>1.886053509811671E-2</v>
      </c>
    </row>
    <row r="22" spans="1:17" x14ac:dyDescent="0.25">
      <c r="A22" s="70" t="str">
        <f>'PLANILHA ORÇAMENTARIA'!C103</f>
        <v>13.0</v>
      </c>
      <c r="B22" s="11" t="str">
        <f>'PLANILHA ORÇAMENTARIA'!D103</f>
        <v>ESQUADRIAS</v>
      </c>
      <c r="C22" s="8">
        <f>'PLANILHA ORÇAMENTARIA'!J103</f>
        <v>143151.44870312</v>
      </c>
      <c r="D22" s="148">
        <f t="shared" si="0"/>
        <v>6.2068683611933385E-2</v>
      </c>
    </row>
    <row r="23" spans="1:17" x14ac:dyDescent="0.25">
      <c r="A23" s="70" t="str">
        <f>'PLANILHA ORÇAMENTARIA'!C115</f>
        <v>14.0</v>
      </c>
      <c r="B23" s="11" t="str">
        <f>'PLANILHA ORÇAMENTARIA'!D115</f>
        <v>INSTALAÇÕES HIDROSSANITÁRIAS</v>
      </c>
      <c r="C23" s="8">
        <f>'PLANILHA ORÇAMENTARIA'!J115</f>
        <v>54217.809122766004</v>
      </c>
      <c r="D23" s="148">
        <f t="shared" si="0"/>
        <v>2.3508166148931284E-2</v>
      </c>
    </row>
    <row r="24" spans="1:17" x14ac:dyDescent="0.25">
      <c r="A24" s="70" t="str">
        <f>'PLANILHA ORÇAMENTARIA'!C167</f>
        <v>15.0</v>
      </c>
      <c r="B24" s="11" t="str">
        <f>'PLANILHA ORÇAMENTARIA'!D167</f>
        <v>INSTALAÇÕES ELÉTRICAS</v>
      </c>
      <c r="C24" s="8">
        <f>'PLANILHA ORÇAMENTARIA'!J167</f>
        <v>222752.97771869597</v>
      </c>
      <c r="D24" s="148">
        <f t="shared" si="0"/>
        <v>9.65829142694275E-2</v>
      </c>
    </row>
    <row r="25" spans="1:17" x14ac:dyDescent="0.25">
      <c r="A25" s="70" t="str">
        <f>'PLANILHA ORÇAMENTARIA'!C251</f>
        <v>16.0</v>
      </c>
      <c r="B25" s="264" t="str">
        <f>'PLANILHA ORÇAMENTARIA'!D251</f>
        <v>DEMOLIÇÕES E RETIRADAS</v>
      </c>
      <c r="C25" s="8">
        <f>'PLANILHA ORÇAMENTARIA'!J251</f>
        <v>16145.757422792001</v>
      </c>
      <c r="D25" s="148">
        <f t="shared" si="0"/>
        <v>7.0005991432796439E-3</v>
      </c>
    </row>
    <row r="26" spans="1:17" x14ac:dyDescent="0.25">
      <c r="A26" s="70" t="str">
        <f>'PLANILHA ORÇAMENTARIA'!C264</f>
        <v>17.0</v>
      </c>
      <c r="B26" s="262" t="str">
        <f>'PLANILHA ORÇAMENTARIA'!D264</f>
        <v>RECUPERAÇÃO ESTRUTURAL</v>
      </c>
      <c r="C26" s="8">
        <f>'PLANILHA ORÇAMENTARIA'!J264</f>
        <v>11778.7779983</v>
      </c>
      <c r="D26" s="148">
        <f t="shared" si="0"/>
        <v>5.1071313041888234E-3</v>
      </c>
    </row>
    <row r="27" spans="1:17" x14ac:dyDescent="0.25">
      <c r="A27" s="70" t="str">
        <f>'PLANILHA ORÇAMENTARIA'!C270</f>
        <v>18.0</v>
      </c>
      <c r="B27" s="262" t="str">
        <f>'PLANILHA ORÇAMENTARIA'!D270</f>
        <v>REVESTIMENTO</v>
      </c>
      <c r="C27" s="8">
        <f>'PLANILHA ORÇAMENTARIA'!J270</f>
        <v>254516.52932092</v>
      </c>
      <c r="D27" s="148">
        <f t="shared" si="0"/>
        <v>0.11035519427532865</v>
      </c>
    </row>
    <row r="28" spans="1:17" x14ac:dyDescent="0.25">
      <c r="A28" s="70" t="str">
        <f>'PLANILHA ORÇAMENTARIA'!C275</f>
        <v>19.0</v>
      </c>
      <c r="B28" s="11" t="str">
        <f>'PLANILHA ORÇAMENTARIA'!D275</f>
        <v xml:space="preserve">SERVIÇOS FINAIS COMPLEMENTARES </v>
      </c>
      <c r="C28" s="8">
        <f>'PLANILHA ORÇAMENTARIA'!J275</f>
        <v>78464.785508699992</v>
      </c>
      <c r="D28" s="148">
        <f t="shared" si="0"/>
        <v>3.4021352843714311E-2</v>
      </c>
    </row>
    <row r="29" spans="1:17" x14ac:dyDescent="0.25">
      <c r="A29" s="366" t="s">
        <v>60</v>
      </c>
      <c r="B29" s="367"/>
      <c r="C29" s="12">
        <f>SUM(C10:C28)</f>
        <v>2306339.3707224936</v>
      </c>
      <c r="D29" s="149">
        <f>(SUM(D10:D28))</f>
        <v>1</v>
      </c>
      <c r="E29" s="94"/>
    </row>
    <row r="30" spans="1:17" x14ac:dyDescent="0.25">
      <c r="A30" s="147"/>
      <c r="D30" s="88"/>
      <c r="Q30" t="s">
        <v>1066</v>
      </c>
    </row>
    <row r="31" spans="1:17" x14ac:dyDescent="0.25">
      <c r="A31" s="363" t="str">
        <f>'PLANILHA ORÇAMENTARIA'!A283:D283</f>
        <v>SANTO ANTONIO DO LESTE - MT, 15 de Novembro de 2022</v>
      </c>
      <c r="B31" s="364"/>
      <c r="C31" s="364"/>
      <c r="D31" s="365"/>
    </row>
    <row r="32" spans="1:17" x14ac:dyDescent="0.25">
      <c r="A32" s="1"/>
      <c r="D32" s="88"/>
    </row>
    <row r="33" spans="1:4" x14ac:dyDescent="0.25">
      <c r="A33" s="1"/>
      <c r="D33" s="88"/>
    </row>
    <row r="34" spans="1:4" x14ac:dyDescent="0.25">
      <c r="A34" s="1"/>
      <c r="D34" s="88"/>
    </row>
    <row r="35" spans="1:4" x14ac:dyDescent="0.25">
      <c r="A35" s="321" t="s">
        <v>298</v>
      </c>
      <c r="B35" s="322"/>
      <c r="C35" s="322"/>
      <c r="D35" s="323"/>
    </row>
    <row r="36" spans="1:4" x14ac:dyDescent="0.25">
      <c r="A36" s="321" t="s">
        <v>56</v>
      </c>
      <c r="B36" s="322"/>
      <c r="C36" s="322"/>
      <c r="D36" s="323"/>
    </row>
    <row r="37" spans="1:4" ht="15.75" thickBot="1" x14ac:dyDescent="0.3">
      <c r="A37" s="360" t="s">
        <v>305</v>
      </c>
      <c r="B37" s="361"/>
      <c r="C37" s="361"/>
      <c r="D37" s="362"/>
    </row>
  </sheetData>
  <mergeCells count="16">
    <mergeCell ref="A1:D1"/>
    <mergeCell ref="A35:D35"/>
    <mergeCell ref="A37:D37"/>
    <mergeCell ref="A31:D31"/>
    <mergeCell ref="A29:B29"/>
    <mergeCell ref="A6:D6"/>
    <mergeCell ref="A7:D7"/>
    <mergeCell ref="A8:A9"/>
    <mergeCell ref="B8:B9"/>
    <mergeCell ref="C8:C9"/>
    <mergeCell ref="D8:D9"/>
    <mergeCell ref="A36:D36"/>
    <mergeCell ref="B2:D2"/>
    <mergeCell ref="B3:D3"/>
    <mergeCell ref="B4:D4"/>
    <mergeCell ref="B5:D5"/>
  </mergeCells>
  <phoneticPr fontId="8" type="noConversion"/>
  <printOptions horizontalCentered="1"/>
  <pageMargins left="0.51181102362204722" right="0.51181102362204722" top="0.78740157480314965" bottom="0.78740157480314965" header="0.11811023622047245" footer="0.31496062992125984"/>
  <pageSetup paperSize="9" scale="3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
    <pageSetUpPr fitToPage="1"/>
  </sheetPr>
  <dimension ref="A1:Q295"/>
  <sheetViews>
    <sheetView tabSelected="1" view="pageBreakPreview" zoomScale="112" zoomScaleNormal="98" zoomScaleSheetLayoutView="112" workbookViewId="0">
      <selection activeCell="L40" sqref="L40"/>
    </sheetView>
  </sheetViews>
  <sheetFormatPr defaultRowHeight="15" x14ac:dyDescent="0.25"/>
  <cols>
    <col min="1" max="1" width="13.42578125" customWidth="1"/>
    <col min="2" max="2" width="11.7109375" customWidth="1"/>
    <col min="3" max="3" width="6.140625" bestFit="1" customWidth="1"/>
    <col min="4" max="4" width="85.28515625" bestFit="1" customWidth="1"/>
    <col min="5" max="5" width="5.7109375" bestFit="1" customWidth="1"/>
    <col min="6" max="6" width="13.140625" bestFit="1" customWidth="1"/>
    <col min="7" max="7" width="13.85546875" bestFit="1" customWidth="1"/>
    <col min="8" max="8" width="17.7109375" bestFit="1" customWidth="1"/>
    <col min="9" max="9" width="18" style="25" customWidth="1"/>
    <col min="10" max="10" width="25.42578125" bestFit="1" customWidth="1"/>
  </cols>
  <sheetData>
    <row r="1" spans="1:10" ht="72" customHeight="1" x14ac:dyDescent="0.25">
      <c r="A1" s="538" t="s">
        <v>591</v>
      </c>
      <c r="B1" s="539"/>
      <c r="C1" s="539"/>
      <c r="D1" s="539"/>
      <c r="E1" s="539"/>
      <c r="F1" s="539"/>
      <c r="G1" s="539"/>
      <c r="H1" s="539"/>
      <c r="I1" s="539"/>
      <c r="J1" s="540"/>
    </row>
    <row r="2" spans="1:10" x14ac:dyDescent="0.25">
      <c r="A2" s="541" t="s">
        <v>12</v>
      </c>
      <c r="B2" s="376" t="s">
        <v>1063</v>
      </c>
      <c r="C2" s="376"/>
      <c r="D2" s="376"/>
      <c r="E2" s="376"/>
      <c r="F2" s="377" t="s">
        <v>16</v>
      </c>
      <c r="G2" s="377"/>
      <c r="H2" s="377" t="s">
        <v>313</v>
      </c>
      <c r="I2" s="377"/>
      <c r="J2" s="542"/>
    </row>
    <row r="3" spans="1:10" x14ac:dyDescent="0.25">
      <c r="A3" s="541" t="s">
        <v>13</v>
      </c>
      <c r="B3" s="376" t="s">
        <v>592</v>
      </c>
      <c r="C3" s="376"/>
      <c r="D3" s="376"/>
      <c r="E3" s="376"/>
      <c r="F3" s="377"/>
      <c r="G3" s="377"/>
      <c r="H3" s="377"/>
      <c r="I3" s="377"/>
      <c r="J3" s="542"/>
    </row>
    <row r="4" spans="1:10" x14ac:dyDescent="0.25">
      <c r="A4" s="541" t="s">
        <v>14</v>
      </c>
      <c r="B4" s="376" t="s">
        <v>591</v>
      </c>
      <c r="C4" s="376"/>
      <c r="D4" s="376"/>
      <c r="E4" s="376"/>
      <c r="F4" s="377" t="s">
        <v>17</v>
      </c>
      <c r="G4" s="377"/>
      <c r="H4" s="379">
        <v>0.21579999999999999</v>
      </c>
      <c r="I4" s="379"/>
      <c r="J4" s="543"/>
    </row>
    <row r="5" spans="1:10" x14ac:dyDescent="0.25">
      <c r="A5" s="541" t="s">
        <v>15</v>
      </c>
      <c r="B5" s="303">
        <v>44880</v>
      </c>
      <c r="C5" s="376"/>
      <c r="D5" s="376"/>
      <c r="E5" s="376"/>
      <c r="F5" s="377"/>
      <c r="G5" s="377"/>
      <c r="H5" s="379"/>
      <c r="I5" s="379"/>
      <c r="J5" s="543"/>
    </row>
    <row r="6" spans="1:10" x14ac:dyDescent="0.25">
      <c r="A6" s="544"/>
      <c r="B6" s="368"/>
      <c r="C6" s="368"/>
      <c r="D6" s="368"/>
      <c r="E6" s="368"/>
      <c r="F6" s="368"/>
      <c r="G6" s="368"/>
      <c r="H6" s="368"/>
      <c r="I6" s="368"/>
      <c r="J6" s="545"/>
    </row>
    <row r="7" spans="1:10" ht="19.5" x14ac:dyDescent="0.25">
      <c r="A7" s="546" t="s">
        <v>0</v>
      </c>
      <c r="B7" s="378"/>
      <c r="C7" s="378"/>
      <c r="D7" s="378"/>
      <c r="E7" s="378"/>
      <c r="F7" s="378"/>
      <c r="G7" s="378"/>
      <c r="H7" s="378"/>
      <c r="I7" s="378"/>
      <c r="J7" s="547"/>
    </row>
    <row r="8" spans="1:10" x14ac:dyDescent="0.25">
      <c r="A8" s="372" t="s">
        <v>1</v>
      </c>
      <c r="B8" s="373" t="s">
        <v>2</v>
      </c>
      <c r="C8" s="373" t="s">
        <v>3</v>
      </c>
      <c r="D8" s="373" t="s">
        <v>4</v>
      </c>
      <c r="E8" s="373" t="s">
        <v>5</v>
      </c>
      <c r="F8" s="373" t="s">
        <v>6</v>
      </c>
      <c r="G8" s="373" t="s">
        <v>7</v>
      </c>
      <c r="H8" s="373"/>
      <c r="I8" s="373"/>
      <c r="J8" s="374"/>
    </row>
    <row r="9" spans="1:10" ht="30" x14ac:dyDescent="0.25">
      <c r="A9" s="372"/>
      <c r="B9" s="373"/>
      <c r="C9" s="373"/>
      <c r="D9" s="373"/>
      <c r="E9" s="373"/>
      <c r="F9" s="373"/>
      <c r="G9" s="268" t="s">
        <v>8</v>
      </c>
      <c r="H9" s="268" t="s">
        <v>9</v>
      </c>
      <c r="I9" s="23" t="s">
        <v>10</v>
      </c>
      <c r="J9" s="269" t="s">
        <v>11</v>
      </c>
    </row>
    <row r="10" spans="1:10" x14ac:dyDescent="0.25">
      <c r="A10" s="267"/>
      <c r="B10" s="268"/>
      <c r="C10" s="268" t="s">
        <v>18</v>
      </c>
      <c r="D10" s="268" t="s">
        <v>19</v>
      </c>
      <c r="E10" s="268"/>
      <c r="F10" s="268"/>
      <c r="G10" s="268"/>
      <c r="H10" s="268"/>
      <c r="I10" s="24">
        <f>(J10/J$281)</f>
        <v>7.5533616829030426E-2</v>
      </c>
      <c r="J10" s="548">
        <f>SUM(J11:J17)</f>
        <v>174206.15430585999</v>
      </c>
    </row>
    <row r="11" spans="1:10" x14ac:dyDescent="0.25">
      <c r="A11" s="82" t="s">
        <v>20</v>
      </c>
      <c r="B11" s="271" t="s">
        <v>29</v>
      </c>
      <c r="C11" s="271" t="s">
        <v>21</v>
      </c>
      <c r="D11" s="30" t="s">
        <v>71</v>
      </c>
      <c r="E11" s="271" t="s">
        <v>36</v>
      </c>
      <c r="F11" s="3">
        <v>1</v>
      </c>
      <c r="G11" s="4">
        <f>COMPADM!H14</f>
        <v>80300.88</v>
      </c>
      <c r="H11" s="4">
        <f>G11*1.2158</f>
        <v>97629.809904000009</v>
      </c>
      <c r="I11" s="29">
        <f t="shared" ref="I11:I33" si="0">J11/J$281</f>
        <v>4.2331068507674159E-2</v>
      </c>
      <c r="J11" s="549">
        <v>97629.809903999994</v>
      </c>
    </row>
    <row r="12" spans="1:10" ht="30" x14ac:dyDescent="0.25">
      <c r="A12" s="82" t="s">
        <v>20</v>
      </c>
      <c r="B12" s="271" t="s">
        <v>193</v>
      </c>
      <c r="C12" s="271" t="s">
        <v>153</v>
      </c>
      <c r="D12" s="30" t="str">
        <f>COMPADM!A18</f>
        <v>PLACA DE OBRA *2,4 X 1,2* M COM POSTE DE MADEIRA PARA FIXAÇÃO. INSTALAÇÃO E FORNECIMENTO.</v>
      </c>
      <c r="E12" s="271" t="s">
        <v>22</v>
      </c>
      <c r="F12" s="3">
        <v>8</v>
      </c>
      <c r="G12" s="4">
        <f>COMPADM!H26</f>
        <v>550.02200000000005</v>
      </c>
      <c r="H12" s="4">
        <f>G12*1.2158</f>
        <v>668.71674760000008</v>
      </c>
      <c r="I12" s="29">
        <f t="shared" si="0"/>
        <v>2.3195779635518778E-3</v>
      </c>
      <c r="J12" s="549">
        <f t="shared" ref="J12" si="1">H12*F12</f>
        <v>5349.7339808000006</v>
      </c>
    </row>
    <row r="13" spans="1:10" ht="30" x14ac:dyDescent="0.25">
      <c r="A13" s="82" t="s">
        <v>20</v>
      </c>
      <c r="B13" s="271">
        <v>93584</v>
      </c>
      <c r="C13" s="271" t="s">
        <v>155</v>
      </c>
      <c r="D13" s="30" t="s">
        <v>839</v>
      </c>
      <c r="E13" s="271" t="s">
        <v>22</v>
      </c>
      <c r="F13" s="3">
        <v>6</v>
      </c>
      <c r="G13" s="4">
        <v>912.82</v>
      </c>
      <c r="H13" s="4">
        <f>G13*1.2158</f>
        <v>1109.806556</v>
      </c>
      <c r="I13" s="29">
        <f t="shared" si="0"/>
        <v>2.8871897260783542E-3</v>
      </c>
      <c r="J13" s="549">
        <f t="shared" ref="J13" si="2">H13*F13</f>
        <v>6658.839336</v>
      </c>
    </row>
    <row r="14" spans="1:10" ht="30" x14ac:dyDescent="0.25">
      <c r="A14" s="82" t="s">
        <v>20</v>
      </c>
      <c r="B14" s="271">
        <v>93208</v>
      </c>
      <c r="C14" s="271" t="s">
        <v>281</v>
      </c>
      <c r="D14" s="30" t="s">
        <v>840</v>
      </c>
      <c r="E14" s="271" t="s">
        <v>22</v>
      </c>
      <c r="F14" s="3">
        <v>20</v>
      </c>
      <c r="G14" s="4">
        <v>939.29</v>
      </c>
      <c r="H14" s="4">
        <f>G14*1.2158</f>
        <v>1141.9887819999999</v>
      </c>
      <c r="I14" s="29">
        <f t="shared" si="0"/>
        <v>9.9030419937049911E-3</v>
      </c>
      <c r="J14" s="549">
        <f t="shared" ref="J14" si="3">H14*F14</f>
        <v>22839.77564</v>
      </c>
    </row>
    <row r="15" spans="1:10" ht="30" x14ac:dyDescent="0.25">
      <c r="A15" s="82" t="s">
        <v>20</v>
      </c>
      <c r="B15" s="271">
        <v>93212</v>
      </c>
      <c r="C15" s="271" t="s">
        <v>842</v>
      </c>
      <c r="D15" s="30" t="s">
        <v>841</v>
      </c>
      <c r="E15" s="271" t="s">
        <v>22</v>
      </c>
      <c r="F15" s="3">
        <v>4.5</v>
      </c>
      <c r="G15" s="4">
        <v>1043.72</v>
      </c>
      <c r="H15" s="4">
        <f>G15*1.2158</f>
        <v>1268.954776</v>
      </c>
      <c r="I15" s="29">
        <f t="shared" si="0"/>
        <v>2.4759133735861123E-3</v>
      </c>
      <c r="J15" s="549">
        <f>H15*F15</f>
        <v>5710.2964920000004</v>
      </c>
    </row>
    <row r="16" spans="1:10" x14ac:dyDescent="0.25">
      <c r="A16" s="82" t="s">
        <v>20</v>
      </c>
      <c r="B16" s="271">
        <v>98458</v>
      </c>
      <c r="C16" s="271" t="s">
        <v>954</v>
      </c>
      <c r="D16" s="30" t="s">
        <v>956</v>
      </c>
      <c r="E16" s="271" t="s">
        <v>22</v>
      </c>
      <c r="F16" s="3">
        <f>67.63*2</f>
        <v>135.26</v>
      </c>
      <c r="G16" s="4">
        <v>146.16</v>
      </c>
      <c r="H16" s="4">
        <f>G16*1.2158</f>
        <v>177.70132799999999</v>
      </c>
      <c r="I16" s="29">
        <f t="shared" si="0"/>
        <v>1.0421658638099913E-2</v>
      </c>
      <c r="J16" s="549">
        <f t="shared" ref="J16" si="4">H16*F16</f>
        <v>24035.881625279995</v>
      </c>
    </row>
    <row r="17" spans="1:17" ht="30" x14ac:dyDescent="0.25">
      <c r="A17" s="82" t="s">
        <v>20</v>
      </c>
      <c r="B17" s="271">
        <v>99059</v>
      </c>
      <c r="C17" s="271" t="s">
        <v>955</v>
      </c>
      <c r="D17" s="30" t="s">
        <v>156</v>
      </c>
      <c r="E17" s="271" t="s">
        <v>24</v>
      </c>
      <c r="F17" s="3">
        <v>185.91</v>
      </c>
      <c r="G17" s="4">
        <v>53.01</v>
      </c>
      <c r="H17" s="4">
        <f>G17*1.2158</f>
        <v>64.449557999999996</v>
      </c>
      <c r="I17" s="29">
        <f t="shared" si="0"/>
        <v>5.1951666263350153E-3</v>
      </c>
      <c r="J17" s="549">
        <f>H17*F17</f>
        <v>11981.81732778</v>
      </c>
    </row>
    <row r="18" spans="1:17" x14ac:dyDescent="0.25">
      <c r="A18" s="267"/>
      <c r="B18" s="268"/>
      <c r="C18" s="268" t="s">
        <v>25</v>
      </c>
      <c r="D18" s="268" t="s">
        <v>101</v>
      </c>
      <c r="E18" s="268"/>
      <c r="F18" s="268"/>
      <c r="G18" s="268"/>
      <c r="H18" s="268"/>
      <c r="I18" s="24">
        <f t="shared" si="0"/>
        <v>5.9956496603808208E-3</v>
      </c>
      <c r="J18" s="548">
        <f>SUM(J19:J22)</f>
        <v>13828.002864795235</v>
      </c>
    </row>
    <row r="19" spans="1:17" ht="30" x14ac:dyDescent="0.25">
      <c r="A19" s="82" t="s">
        <v>20</v>
      </c>
      <c r="B19" s="271">
        <v>101616</v>
      </c>
      <c r="C19" s="271" t="s">
        <v>26</v>
      </c>
      <c r="D19" s="30" t="s">
        <v>73</v>
      </c>
      <c r="E19" s="271" t="s">
        <v>22</v>
      </c>
      <c r="F19" s="3">
        <f>MEMCALFUND!G70</f>
        <v>28.636900000000004</v>
      </c>
      <c r="G19" s="4">
        <v>5.15</v>
      </c>
      <c r="H19" s="4">
        <f>G19*1.2158</f>
        <v>6.2613700000000003</v>
      </c>
      <c r="I19" s="59">
        <f t="shared" si="0"/>
        <v>7.7744944577185017E-5</v>
      </c>
      <c r="J19" s="549">
        <f t="shared" ref="J19:J22" si="5">H19*F19</f>
        <v>179.30622655300004</v>
      </c>
    </row>
    <row r="20" spans="1:17" ht="30" x14ac:dyDescent="0.25">
      <c r="A20" s="82" t="s">
        <v>20</v>
      </c>
      <c r="B20" s="271">
        <v>96523</v>
      </c>
      <c r="C20" s="271" t="s">
        <v>27</v>
      </c>
      <c r="D20" s="30" t="s">
        <v>129</v>
      </c>
      <c r="E20" s="271" t="s">
        <v>23</v>
      </c>
      <c r="F20" s="3">
        <f>MEMCALFUND!I25</f>
        <v>68.647499999999994</v>
      </c>
      <c r="G20" s="4">
        <v>81.040000000000006</v>
      </c>
      <c r="H20" s="4">
        <f>G20*1.2158</f>
        <v>98.528432000000009</v>
      </c>
      <c r="I20" s="29">
        <f t="shared" si="0"/>
        <v>2.9326692426887573E-3</v>
      </c>
      <c r="J20" s="549">
        <f t="shared" si="5"/>
        <v>6763.7305357200003</v>
      </c>
    </row>
    <row r="21" spans="1:17" ht="30" x14ac:dyDescent="0.25">
      <c r="A21" s="82" t="s">
        <v>20</v>
      </c>
      <c r="B21" s="271">
        <v>96527</v>
      </c>
      <c r="C21" s="271" t="s">
        <v>70</v>
      </c>
      <c r="D21" s="30" t="s">
        <v>130</v>
      </c>
      <c r="E21" s="271" t="s">
        <v>23</v>
      </c>
      <c r="F21" s="3">
        <f>MEMCALFUND!I69</f>
        <v>19.802160000000001</v>
      </c>
      <c r="G21" s="4">
        <v>106.42</v>
      </c>
      <c r="H21" s="4">
        <f>G21*1.2158</f>
        <v>129.385436</v>
      </c>
      <c r="I21" s="29">
        <f t="shared" si="0"/>
        <v>1.110899435645129E-3</v>
      </c>
      <c r="J21" s="549">
        <f t="shared" si="5"/>
        <v>2562.1111053417599</v>
      </c>
    </row>
    <row r="22" spans="1:17" x14ac:dyDescent="0.25">
      <c r="A22" s="82" t="s">
        <v>20</v>
      </c>
      <c r="B22" s="271">
        <v>96995</v>
      </c>
      <c r="C22" s="271" t="s">
        <v>255</v>
      </c>
      <c r="D22" s="30" t="s">
        <v>72</v>
      </c>
      <c r="E22" s="271" t="s">
        <v>23</v>
      </c>
      <c r="F22" s="3">
        <f>MEMCALFUND!H76</f>
        <v>83.190552999999994</v>
      </c>
      <c r="G22" s="4">
        <v>42.74</v>
      </c>
      <c r="H22" s="4">
        <f>G22*1.2158</f>
        <v>51.963292000000003</v>
      </c>
      <c r="I22" s="29">
        <f t="shared" si="0"/>
        <v>1.8743360374697503E-3</v>
      </c>
      <c r="J22" s="549">
        <f t="shared" si="5"/>
        <v>4322.8549971804759</v>
      </c>
    </row>
    <row r="23" spans="1:17" x14ac:dyDescent="0.25">
      <c r="A23" s="267"/>
      <c r="B23" s="268"/>
      <c r="C23" s="268" t="s">
        <v>38</v>
      </c>
      <c r="D23" s="268" t="s">
        <v>104</v>
      </c>
      <c r="E23" s="268"/>
      <c r="F23" s="268"/>
      <c r="G23" s="268"/>
      <c r="H23" s="268"/>
      <c r="I23" s="24">
        <f t="shared" si="0"/>
        <v>3.5465434280448092E-2</v>
      </c>
      <c r="J23" s="548">
        <f>SUM(J24:J33)</f>
        <v>81795.327380768606</v>
      </c>
    </row>
    <row r="24" spans="1:17" ht="30" x14ac:dyDescent="0.25">
      <c r="A24" s="82" t="s">
        <v>20</v>
      </c>
      <c r="B24" s="271">
        <v>96617</v>
      </c>
      <c r="C24" s="271" t="s">
        <v>40</v>
      </c>
      <c r="D24" s="30" t="s">
        <v>131</v>
      </c>
      <c r="E24" s="271" t="s">
        <v>22</v>
      </c>
      <c r="F24" s="3">
        <f>MEMCALFUND!G70</f>
        <v>28.636900000000004</v>
      </c>
      <c r="G24" s="4">
        <v>18.93</v>
      </c>
      <c r="H24" s="4">
        <f>G24*1.2158</f>
        <v>23.015094000000001</v>
      </c>
      <c r="I24" s="29">
        <f t="shared" si="0"/>
        <v>2.8576928171769172E-4</v>
      </c>
      <c r="J24" s="549">
        <f t="shared" ref="J24:J33" si="6">H24*F24</f>
        <v>659.08094536860017</v>
      </c>
    </row>
    <row r="25" spans="1:17" ht="30" x14ac:dyDescent="0.25">
      <c r="A25" s="82" t="s">
        <v>20</v>
      </c>
      <c r="B25" s="271">
        <v>94965</v>
      </c>
      <c r="C25" s="271" t="s">
        <v>41</v>
      </c>
      <c r="D25" s="30" t="s">
        <v>74</v>
      </c>
      <c r="E25" s="271" t="s">
        <v>23</v>
      </c>
      <c r="F25" s="273">
        <v>24.2</v>
      </c>
      <c r="G25" s="4">
        <v>531.28</v>
      </c>
      <c r="H25" s="4">
        <f>G25*1.2158</f>
        <v>645.93022399999995</v>
      </c>
      <c r="I25" s="29">
        <f t="shared" si="0"/>
        <v>6.7776284874776277E-3</v>
      </c>
      <c r="J25" s="549">
        <f t="shared" si="6"/>
        <v>15631.511420799998</v>
      </c>
    </row>
    <row r="26" spans="1:17" ht="30" x14ac:dyDescent="0.25">
      <c r="A26" s="82" t="s">
        <v>20</v>
      </c>
      <c r="B26" s="271">
        <v>103670</v>
      </c>
      <c r="C26" s="271" t="s">
        <v>42</v>
      </c>
      <c r="D26" s="30" t="s">
        <v>75</v>
      </c>
      <c r="E26" s="271" t="s">
        <v>23</v>
      </c>
      <c r="F26" s="273">
        <v>24.2</v>
      </c>
      <c r="G26" s="4">
        <v>243.37</v>
      </c>
      <c r="H26" s="4">
        <f>G26*1.2158</f>
        <v>295.88924600000001</v>
      </c>
      <c r="I26" s="29">
        <f t="shared" si="0"/>
        <v>3.104712100958874E-3</v>
      </c>
      <c r="J26" s="549">
        <f t="shared" si="6"/>
        <v>7160.5197532000002</v>
      </c>
    </row>
    <row r="27" spans="1:17" ht="30" x14ac:dyDescent="0.25">
      <c r="A27" s="82" t="s">
        <v>20</v>
      </c>
      <c r="B27" s="271">
        <v>96535</v>
      </c>
      <c r="C27" s="271" t="s">
        <v>43</v>
      </c>
      <c r="D27" s="27" t="s">
        <v>182</v>
      </c>
      <c r="E27" s="271" t="s">
        <v>22</v>
      </c>
      <c r="F27" s="3">
        <v>87.1</v>
      </c>
      <c r="G27" s="4">
        <v>135.05000000000001</v>
      </c>
      <c r="H27" s="4">
        <f>G27*1.2158</f>
        <v>164.19379000000001</v>
      </c>
      <c r="I27" s="29">
        <f t="shared" si="0"/>
        <v>6.2008563399409515E-3</v>
      </c>
      <c r="J27" s="549">
        <f t="shared" si="6"/>
        <v>14301.279108999999</v>
      </c>
    </row>
    <row r="28" spans="1:17" ht="30" x14ac:dyDescent="0.25">
      <c r="A28" s="82" t="s">
        <v>20</v>
      </c>
      <c r="B28" s="271">
        <v>96536</v>
      </c>
      <c r="C28" s="271" t="s">
        <v>80</v>
      </c>
      <c r="D28" s="27" t="s">
        <v>183</v>
      </c>
      <c r="E28" s="271" t="s">
        <v>22</v>
      </c>
      <c r="F28" s="3">
        <v>157.80000000000001</v>
      </c>
      <c r="G28" s="4">
        <v>70.650000000000006</v>
      </c>
      <c r="H28" s="4">
        <f>G28*1.2158</f>
        <v>85.896270000000001</v>
      </c>
      <c r="I28" s="29">
        <f t="shared" si="0"/>
        <v>5.8770324862268139E-3</v>
      </c>
      <c r="J28" s="549">
        <f t="shared" si="6"/>
        <v>13554.431406000002</v>
      </c>
    </row>
    <row r="29" spans="1:17" ht="30" x14ac:dyDescent="0.25">
      <c r="A29" s="82" t="s">
        <v>20</v>
      </c>
      <c r="B29" s="271">
        <v>96544</v>
      </c>
      <c r="C29" s="271" t="s">
        <v>256</v>
      </c>
      <c r="D29" s="30" t="s">
        <v>375</v>
      </c>
      <c r="E29" s="271" t="s">
        <v>28</v>
      </c>
      <c r="F29" s="3">
        <v>215.3</v>
      </c>
      <c r="G29" s="4">
        <v>19.62</v>
      </c>
      <c r="H29" s="4">
        <f>G29*1.2158</f>
        <v>23.853996000000002</v>
      </c>
      <c r="I29" s="29">
        <f t="shared" si="0"/>
        <v>2.2268038277433338E-3</v>
      </c>
      <c r="J29" s="549">
        <f t="shared" si="6"/>
        <v>5135.7653388000008</v>
      </c>
    </row>
    <row r="30" spans="1:17" ht="30" x14ac:dyDescent="0.25">
      <c r="A30" s="82" t="s">
        <v>20</v>
      </c>
      <c r="B30" s="271">
        <v>96545</v>
      </c>
      <c r="C30" s="271" t="s">
        <v>113</v>
      </c>
      <c r="D30" s="30" t="s">
        <v>76</v>
      </c>
      <c r="E30" s="271" t="s">
        <v>28</v>
      </c>
      <c r="F30" s="3">
        <v>441</v>
      </c>
      <c r="G30" s="4">
        <v>18.73</v>
      </c>
      <c r="H30" s="4">
        <f>G30*1.2158</f>
        <v>22.771934000000002</v>
      </c>
      <c r="I30" s="29">
        <f t="shared" si="0"/>
        <v>4.3542693766069947E-3</v>
      </c>
      <c r="J30" s="549">
        <f t="shared" si="6"/>
        <v>10042.422894000001</v>
      </c>
      <c r="Q30" t="s">
        <v>1066</v>
      </c>
    </row>
    <row r="31" spans="1:17" ht="30" x14ac:dyDescent="0.25">
      <c r="A31" s="82" t="s">
        <v>20</v>
      </c>
      <c r="B31" s="271">
        <v>96546</v>
      </c>
      <c r="C31" s="271" t="s">
        <v>114</v>
      </c>
      <c r="D31" s="30" t="s">
        <v>77</v>
      </c>
      <c r="E31" s="271" t="s">
        <v>28</v>
      </c>
      <c r="F31" s="3">
        <v>479.8</v>
      </c>
      <c r="G31" s="4">
        <v>16.920000000000002</v>
      </c>
      <c r="H31" s="4">
        <f>G31*1.2158</f>
        <v>20.571336000000002</v>
      </c>
      <c r="I31" s="29">
        <f t="shared" si="0"/>
        <v>4.2795640303829371E-3</v>
      </c>
      <c r="J31" s="549">
        <f t="shared" si="6"/>
        <v>9870.1270128000015</v>
      </c>
    </row>
    <row r="32" spans="1:17" ht="30" x14ac:dyDescent="0.25">
      <c r="A32" s="82" t="s">
        <v>20</v>
      </c>
      <c r="B32" s="271">
        <v>96547</v>
      </c>
      <c r="C32" s="271" t="s">
        <v>195</v>
      </c>
      <c r="D32" s="30" t="s">
        <v>98</v>
      </c>
      <c r="E32" s="271" t="s">
        <v>28</v>
      </c>
      <c r="F32" s="3">
        <v>18.8</v>
      </c>
      <c r="G32" s="4">
        <v>14.39</v>
      </c>
      <c r="H32" s="4">
        <f>G32*1.2158</f>
        <v>17.495362</v>
      </c>
      <c r="I32" s="29">
        <f t="shared" si="0"/>
        <v>1.4261249223567797E-4</v>
      </c>
      <c r="J32" s="549">
        <f t="shared" si="6"/>
        <v>328.91280560000001</v>
      </c>
    </row>
    <row r="33" spans="1:10" ht="30" x14ac:dyDescent="0.25">
      <c r="A33" s="82" t="s">
        <v>20</v>
      </c>
      <c r="B33" s="271">
        <v>96543</v>
      </c>
      <c r="C33" s="271" t="s">
        <v>306</v>
      </c>
      <c r="D33" s="30" t="s">
        <v>115</v>
      </c>
      <c r="E33" s="271" t="s">
        <v>28</v>
      </c>
      <c r="F33" s="3">
        <v>207.3</v>
      </c>
      <c r="G33" s="4">
        <v>20.28</v>
      </c>
      <c r="H33" s="4">
        <f>G33*1.2158</f>
        <v>24.656424000000001</v>
      </c>
      <c r="I33" s="29">
        <f t="shared" si="0"/>
        <v>2.2161858571571884E-3</v>
      </c>
      <c r="J33" s="549">
        <f t="shared" si="6"/>
        <v>5111.2766952000002</v>
      </c>
    </row>
    <row r="34" spans="1:10" x14ac:dyDescent="0.25">
      <c r="A34" s="267"/>
      <c r="B34" s="268"/>
      <c r="C34" s="268" t="s">
        <v>44</v>
      </c>
      <c r="D34" s="268" t="s">
        <v>102</v>
      </c>
      <c r="E34" s="268"/>
      <c r="F34" s="268"/>
      <c r="G34" s="268"/>
      <c r="H34" s="268"/>
      <c r="I34" s="24">
        <f>(J34/J$281)</f>
        <v>3.0404841856050309E-2</v>
      </c>
      <c r="J34" s="548">
        <f>SUM(J35:J39)</f>
        <v>70123.883833200001</v>
      </c>
    </row>
    <row r="35" spans="1:10" ht="30" x14ac:dyDescent="0.25">
      <c r="A35" s="82" t="s">
        <v>20</v>
      </c>
      <c r="B35" s="271">
        <v>103669</v>
      </c>
      <c r="C35" s="271" t="s">
        <v>136</v>
      </c>
      <c r="D35" s="30" t="s">
        <v>78</v>
      </c>
      <c r="E35" s="271" t="s">
        <v>23</v>
      </c>
      <c r="F35" s="3">
        <v>12.4</v>
      </c>
      <c r="G35" s="4">
        <v>992.95</v>
      </c>
      <c r="H35" s="4">
        <f>G35*1.2158</f>
        <v>1207.2286100000001</v>
      </c>
      <c r="I35" s="29">
        <f>J35/J$281</f>
        <v>6.4906470201350078E-3</v>
      </c>
      <c r="J35" s="549">
        <f t="shared" ref="J35:J39" si="7">H35*F35</f>
        <v>14969.634764000002</v>
      </c>
    </row>
    <row r="36" spans="1:10" ht="45" x14ac:dyDescent="0.25">
      <c r="A36" s="82" t="s">
        <v>20</v>
      </c>
      <c r="B36" s="271">
        <v>92419</v>
      </c>
      <c r="C36" s="271" t="s">
        <v>137</v>
      </c>
      <c r="D36" s="30" t="s">
        <v>79</v>
      </c>
      <c r="E36" s="271" t="s">
        <v>22</v>
      </c>
      <c r="F36" s="3">
        <v>246</v>
      </c>
      <c r="G36" s="4">
        <v>88.78</v>
      </c>
      <c r="H36" s="4">
        <f>G36*1.2158</f>
        <v>107.93872400000001</v>
      </c>
      <c r="I36" s="29">
        <f>J36/J$281</f>
        <v>1.1513017746248645E-2</v>
      </c>
      <c r="J36" s="549">
        <f t="shared" si="7"/>
        <v>26552.926104000002</v>
      </c>
    </row>
    <row r="37" spans="1:10" ht="30" customHeight="1" x14ac:dyDescent="0.25">
      <c r="A37" s="82" t="s">
        <v>20</v>
      </c>
      <c r="B37" s="271">
        <v>104108</v>
      </c>
      <c r="C37" s="271" t="s">
        <v>138</v>
      </c>
      <c r="D37" s="30" t="s">
        <v>196</v>
      </c>
      <c r="E37" s="271" t="s">
        <v>28</v>
      </c>
      <c r="F37" s="3">
        <v>914.4</v>
      </c>
      <c r="G37" s="4">
        <v>16.829999999999998</v>
      </c>
      <c r="H37" s="4">
        <f>G37*1.2158</f>
        <v>20.461913999999997</v>
      </c>
      <c r="I37" s="29">
        <f>J37/J$281</f>
        <v>8.1125849903601593E-3</v>
      </c>
      <c r="J37" s="549">
        <f t="shared" si="7"/>
        <v>18710.374161599997</v>
      </c>
    </row>
    <row r="38" spans="1:10" ht="30" customHeight="1" x14ac:dyDescent="0.25">
      <c r="A38" s="82" t="s">
        <v>20</v>
      </c>
      <c r="B38" s="271">
        <v>104107</v>
      </c>
      <c r="C38" s="271" t="s">
        <v>257</v>
      </c>
      <c r="D38" s="30" t="s">
        <v>307</v>
      </c>
      <c r="E38" s="271" t="s">
        <v>28</v>
      </c>
      <c r="F38" s="3">
        <v>65.400000000000006</v>
      </c>
      <c r="G38" s="4">
        <v>14.37</v>
      </c>
      <c r="H38" s="4">
        <f>G38*1.2158</f>
        <v>17.471045999999998</v>
      </c>
      <c r="I38" s="29">
        <f>J38/J$281</f>
        <v>4.9541989479287357E-4</v>
      </c>
      <c r="J38" s="549">
        <f t="shared" si="7"/>
        <v>1142.6064084</v>
      </c>
    </row>
    <row r="39" spans="1:10" ht="30" customHeight="1" x14ac:dyDescent="0.25">
      <c r="A39" s="82" t="s">
        <v>20</v>
      </c>
      <c r="B39" s="271">
        <v>104111</v>
      </c>
      <c r="C39" s="271" t="s">
        <v>308</v>
      </c>
      <c r="D39" s="30" t="s">
        <v>185</v>
      </c>
      <c r="E39" s="271" t="s">
        <v>28</v>
      </c>
      <c r="F39" s="3">
        <v>320.8</v>
      </c>
      <c r="G39" s="4">
        <v>22.43</v>
      </c>
      <c r="H39" s="4">
        <f>G39*1.2158</f>
        <v>27.270394</v>
      </c>
      <c r="I39" s="29">
        <f>J39/J$281</f>
        <v>3.7931722045136214E-3</v>
      </c>
      <c r="J39" s="549">
        <f t="shared" si="7"/>
        <v>8748.3423951999994</v>
      </c>
    </row>
    <row r="40" spans="1:10" x14ac:dyDescent="0.25">
      <c r="A40" s="267"/>
      <c r="B40" s="268"/>
      <c r="C40" s="268" t="s">
        <v>45</v>
      </c>
      <c r="D40" s="268" t="s">
        <v>103</v>
      </c>
      <c r="E40" s="268"/>
      <c r="F40" s="268"/>
      <c r="G40" s="268"/>
      <c r="H40" s="268"/>
      <c r="I40" s="24">
        <f>(J40/J$281)</f>
        <v>6.2652415058471675E-2</v>
      </c>
      <c r="J40" s="548">
        <f>SUM(J41:J47)</f>
        <v>144497.73152020003</v>
      </c>
    </row>
    <row r="41" spans="1:10" ht="30" customHeight="1" x14ac:dyDescent="0.25">
      <c r="A41" s="82" t="s">
        <v>20</v>
      </c>
      <c r="B41" s="271">
        <v>103682</v>
      </c>
      <c r="C41" s="271" t="s">
        <v>81</v>
      </c>
      <c r="D41" s="30" t="s">
        <v>187</v>
      </c>
      <c r="E41" s="271" t="s">
        <v>23</v>
      </c>
      <c r="F41" s="3">
        <v>25.1</v>
      </c>
      <c r="G41" s="4">
        <v>1007.3</v>
      </c>
      <c r="H41" s="4">
        <f>G41*1.2158</f>
        <v>1224.67534</v>
      </c>
      <c r="I41" s="29">
        <f t="shared" ref="I41:I47" si="8">J41/J$281</f>
        <v>1.3328199407345011E-2</v>
      </c>
      <c r="J41" s="549">
        <f t="shared" ref="J41:J47" si="9">H41*F41</f>
        <v>30739.351034000003</v>
      </c>
    </row>
    <row r="42" spans="1:10" ht="30" x14ac:dyDescent="0.25">
      <c r="A42" s="82" t="s">
        <v>20</v>
      </c>
      <c r="B42" s="271">
        <v>92448</v>
      </c>
      <c r="C42" s="271" t="s">
        <v>106</v>
      </c>
      <c r="D42" s="30" t="s">
        <v>186</v>
      </c>
      <c r="E42" s="271" t="s">
        <v>22</v>
      </c>
      <c r="F42" s="3">
        <v>416.6</v>
      </c>
      <c r="G42" s="4">
        <v>148.96</v>
      </c>
      <c r="H42" s="4">
        <f>G42*1.2158</f>
        <v>181.10556800000001</v>
      </c>
      <c r="I42" s="29">
        <f t="shared" si="8"/>
        <v>3.271356357462895E-2</v>
      </c>
      <c r="J42" s="549">
        <f t="shared" si="9"/>
        <v>75448.579628800013</v>
      </c>
    </row>
    <row r="43" spans="1:10" ht="30" customHeight="1" x14ac:dyDescent="0.25">
      <c r="A43" s="82" t="s">
        <v>20</v>
      </c>
      <c r="B43" s="271">
        <v>104110</v>
      </c>
      <c r="C43" s="271" t="s">
        <v>106</v>
      </c>
      <c r="D43" s="30" t="s">
        <v>733</v>
      </c>
      <c r="E43" s="271" t="s">
        <v>28</v>
      </c>
      <c r="F43" s="3">
        <v>3.7</v>
      </c>
      <c r="G43" s="4">
        <v>21.09</v>
      </c>
      <c r="H43" s="4">
        <f>G43*1.2158</f>
        <v>25.641221999999999</v>
      </c>
      <c r="I43" s="29">
        <f t="shared" si="8"/>
        <v>4.1135542585079241E-5</v>
      </c>
      <c r="J43" s="549">
        <f t="shared" si="9"/>
        <v>94.872521399999997</v>
      </c>
    </row>
    <row r="44" spans="1:10" ht="30" customHeight="1" x14ac:dyDescent="0.25">
      <c r="A44" s="82" t="s">
        <v>20</v>
      </c>
      <c r="B44" s="271">
        <v>104109</v>
      </c>
      <c r="C44" s="271" t="s">
        <v>107</v>
      </c>
      <c r="D44" s="30" t="s">
        <v>184</v>
      </c>
      <c r="E44" s="271" t="s">
        <v>28</v>
      </c>
      <c r="F44" s="3">
        <v>905.4</v>
      </c>
      <c r="G44" s="4">
        <v>19.600000000000001</v>
      </c>
      <c r="H44" s="4">
        <f>G44*1.2158</f>
        <v>23.829680000000003</v>
      </c>
      <c r="I44" s="29">
        <f t="shared" si="8"/>
        <v>9.3548211273179645E-3</v>
      </c>
      <c r="J44" s="549">
        <f t="shared" si="9"/>
        <v>21575.392272000001</v>
      </c>
    </row>
    <row r="45" spans="1:10" ht="30" customHeight="1" x14ac:dyDescent="0.25">
      <c r="A45" s="82" t="s">
        <v>20</v>
      </c>
      <c r="B45" s="271">
        <v>104108</v>
      </c>
      <c r="C45" s="271" t="s">
        <v>108</v>
      </c>
      <c r="D45" s="30" t="s">
        <v>196</v>
      </c>
      <c r="E45" s="271" t="s">
        <v>28</v>
      </c>
      <c r="F45" s="3">
        <v>248.1</v>
      </c>
      <c r="G45" s="4">
        <v>16.829999999999998</v>
      </c>
      <c r="H45" s="4">
        <f>G45*1.2158</f>
        <v>20.461913999999997</v>
      </c>
      <c r="I45" s="29">
        <f t="shared" si="8"/>
        <v>2.2011508487624187E-3</v>
      </c>
      <c r="J45" s="549">
        <f t="shared" si="9"/>
        <v>5076.6008633999991</v>
      </c>
    </row>
    <row r="46" spans="1:10" ht="30" customHeight="1" x14ac:dyDescent="0.25">
      <c r="A46" s="82" t="s">
        <v>20</v>
      </c>
      <c r="B46" s="271">
        <v>104107</v>
      </c>
      <c r="C46" s="271" t="s">
        <v>197</v>
      </c>
      <c r="D46" s="30" t="s">
        <v>198</v>
      </c>
      <c r="E46" s="271" t="s">
        <v>28</v>
      </c>
      <c r="F46" s="3">
        <v>34.200000000000003</v>
      </c>
      <c r="G46" s="4">
        <v>14.37</v>
      </c>
      <c r="H46" s="4">
        <f>G46*1.2158</f>
        <v>17.471045999999998</v>
      </c>
      <c r="I46" s="29">
        <f t="shared" si="8"/>
        <v>2.5907278902012653E-4</v>
      </c>
      <c r="J46" s="549">
        <f t="shared" si="9"/>
        <v>597.50977319999993</v>
      </c>
    </row>
    <row r="47" spans="1:10" ht="30" customHeight="1" x14ac:dyDescent="0.25">
      <c r="A47" s="82" t="s">
        <v>20</v>
      </c>
      <c r="B47" s="271">
        <v>104111</v>
      </c>
      <c r="C47" s="271" t="s">
        <v>309</v>
      </c>
      <c r="D47" s="30" t="s">
        <v>185</v>
      </c>
      <c r="E47" s="271" t="s">
        <v>28</v>
      </c>
      <c r="F47" s="3">
        <v>402.1</v>
      </c>
      <c r="G47" s="4">
        <v>22.43</v>
      </c>
      <c r="H47" s="4">
        <f>G47*1.2158</f>
        <v>27.270394</v>
      </c>
      <c r="I47" s="29">
        <f t="shared" si="8"/>
        <v>4.7544717688121178E-3</v>
      </c>
      <c r="J47" s="549">
        <f t="shared" si="9"/>
        <v>10965.425427400001</v>
      </c>
    </row>
    <row r="48" spans="1:10" ht="18" customHeight="1" x14ac:dyDescent="0.25">
      <c r="A48" s="267"/>
      <c r="B48" s="268"/>
      <c r="C48" s="268" t="s">
        <v>46</v>
      </c>
      <c r="D48" s="268" t="s">
        <v>644</v>
      </c>
      <c r="E48" s="268"/>
      <c r="F48" s="268"/>
      <c r="G48" s="268"/>
      <c r="H48" s="268"/>
      <c r="I48" s="24">
        <f>(J48/J$281)</f>
        <v>5.0604840849349207E-2</v>
      </c>
      <c r="J48" s="548">
        <f>SUM(J49)</f>
        <v>116711.9368</v>
      </c>
    </row>
    <row r="49" spans="1:10" ht="46.5" customHeight="1" x14ac:dyDescent="0.25">
      <c r="A49" s="82" t="s">
        <v>20</v>
      </c>
      <c r="B49" s="271">
        <v>101963</v>
      </c>
      <c r="C49" s="271" t="s">
        <v>47</v>
      </c>
      <c r="D49" s="27" t="s">
        <v>645</v>
      </c>
      <c r="E49" s="271" t="s">
        <v>646</v>
      </c>
      <c r="F49" s="3">
        <v>466</v>
      </c>
      <c r="G49" s="4">
        <v>206</v>
      </c>
      <c r="H49" s="4">
        <f>G49*1.2158</f>
        <v>250.45480000000001</v>
      </c>
      <c r="I49" s="29">
        <f>J49/J$281</f>
        <v>5.0604840849349207E-2</v>
      </c>
      <c r="J49" s="549">
        <f>H49*F49</f>
        <v>116711.9368</v>
      </c>
    </row>
    <row r="50" spans="1:10" x14ac:dyDescent="0.25">
      <c r="A50" s="267"/>
      <c r="B50" s="268"/>
      <c r="C50" s="268" t="s">
        <v>48</v>
      </c>
      <c r="D50" s="268" t="s">
        <v>105</v>
      </c>
      <c r="E50" s="268"/>
      <c r="F50" s="268"/>
      <c r="G50" s="268"/>
      <c r="H50" s="268"/>
      <c r="I50" s="24">
        <f>(J50/J$281)</f>
        <v>3.9546693125317358E-3</v>
      </c>
      <c r="J50" s="548">
        <f>SUM(J51)</f>
        <v>9120.8095336799997</v>
      </c>
    </row>
    <row r="51" spans="1:10" ht="15" customHeight="1" x14ac:dyDescent="0.25">
      <c r="A51" s="82" t="s">
        <v>20</v>
      </c>
      <c r="B51" s="271">
        <v>98557</v>
      </c>
      <c r="C51" s="271" t="s">
        <v>145</v>
      </c>
      <c r="D51" s="30" t="s">
        <v>188</v>
      </c>
      <c r="E51" s="271" t="s">
        <v>22</v>
      </c>
      <c r="F51" s="3">
        <v>122.46</v>
      </c>
      <c r="G51" s="4">
        <v>61.26</v>
      </c>
      <c r="H51" s="4">
        <f>G51*1.2158</f>
        <v>74.479907999999995</v>
      </c>
      <c r="I51" s="29">
        <f>J51/J$281</f>
        <v>3.9546693125317358E-3</v>
      </c>
      <c r="J51" s="549">
        <f>H51*F51</f>
        <v>9120.8095336799997</v>
      </c>
    </row>
    <row r="52" spans="1:10" ht="15" customHeight="1" x14ac:dyDescent="0.25">
      <c r="A52" s="267"/>
      <c r="B52" s="268"/>
      <c r="C52" s="268" t="s">
        <v>49</v>
      </c>
      <c r="D52" s="268" t="s">
        <v>203</v>
      </c>
      <c r="E52" s="268"/>
      <c r="F52" s="268"/>
      <c r="G52" s="10"/>
      <c r="H52" s="268"/>
      <c r="I52" s="24">
        <f>(J52/J$281)</f>
        <v>4.882955011617434E-3</v>
      </c>
      <c r="J52" s="548">
        <f>SUM(J53:J58)</f>
        <v>11261.75138876</v>
      </c>
    </row>
    <row r="53" spans="1:10" ht="15" customHeight="1" x14ac:dyDescent="0.25">
      <c r="A53" s="82" t="s">
        <v>20</v>
      </c>
      <c r="B53" s="271">
        <v>93186</v>
      </c>
      <c r="C53" s="271" t="s">
        <v>146</v>
      </c>
      <c r="D53" s="30" t="s">
        <v>204</v>
      </c>
      <c r="E53" s="271" t="s">
        <v>24</v>
      </c>
      <c r="F53" s="3">
        <v>5.6</v>
      </c>
      <c r="G53" s="4">
        <v>88.17</v>
      </c>
      <c r="H53" s="4">
        <f>G53*1.2158</f>
        <v>107.197086</v>
      </c>
      <c r="I53" s="29">
        <f t="shared" ref="I53:I58" si="10">J53/J$281</f>
        <v>2.6028419287311836E-4</v>
      </c>
      <c r="J53" s="549">
        <f t="shared" ref="J53:J58" si="11">H53*F53</f>
        <v>600.3036816</v>
      </c>
    </row>
    <row r="54" spans="1:10" ht="30" x14ac:dyDescent="0.25">
      <c r="A54" s="82" t="s">
        <v>20</v>
      </c>
      <c r="B54" s="271">
        <v>93196</v>
      </c>
      <c r="C54" s="271" t="s">
        <v>147</v>
      </c>
      <c r="D54" s="30" t="s">
        <v>252</v>
      </c>
      <c r="E54" s="271" t="s">
        <v>24</v>
      </c>
      <c r="F54" s="3">
        <v>5.6</v>
      </c>
      <c r="G54" s="4">
        <v>84.67</v>
      </c>
      <c r="H54" s="4">
        <f>G54*1.2158</f>
        <v>102.94178600000001</v>
      </c>
      <c r="I54" s="29">
        <f t="shared" si="10"/>
        <v>2.4995194068920187E-4</v>
      </c>
      <c r="J54" s="549">
        <f t="shared" si="11"/>
        <v>576.47400159999995</v>
      </c>
    </row>
    <row r="55" spans="1:10" ht="30" x14ac:dyDescent="0.25">
      <c r="A55" s="82" t="s">
        <v>20</v>
      </c>
      <c r="B55" s="271">
        <v>93197</v>
      </c>
      <c r="C55" s="271" t="s">
        <v>148</v>
      </c>
      <c r="D55" s="30" t="s">
        <v>310</v>
      </c>
      <c r="E55" s="271" t="s">
        <v>24</v>
      </c>
      <c r="F55" s="3">
        <v>26.4</v>
      </c>
      <c r="G55" s="4">
        <v>95.08</v>
      </c>
      <c r="H55" s="4">
        <f>G55*1.2158</f>
        <v>115.598264</v>
      </c>
      <c r="I55" s="29">
        <f t="shared" si="10"/>
        <v>1.3232199078507608E-3</v>
      </c>
      <c r="J55" s="549">
        <f t="shared" si="11"/>
        <v>3051.7941695999998</v>
      </c>
    </row>
    <row r="56" spans="1:10" ht="15" customHeight="1" x14ac:dyDescent="0.25">
      <c r="A56" s="82" t="s">
        <v>20</v>
      </c>
      <c r="B56" s="271">
        <v>93187</v>
      </c>
      <c r="C56" s="271" t="s">
        <v>647</v>
      </c>
      <c r="D56" s="30" t="s">
        <v>311</v>
      </c>
      <c r="E56" s="271" t="s">
        <v>24</v>
      </c>
      <c r="F56" s="3">
        <v>26.4</v>
      </c>
      <c r="G56" s="4">
        <v>101.79</v>
      </c>
      <c r="H56" s="4">
        <f>G56*1.2158</f>
        <v>123.75628200000001</v>
      </c>
      <c r="I56" s="29">
        <f t="shared" si="10"/>
        <v>1.4166023813644191E-3</v>
      </c>
      <c r="J56" s="549">
        <f t="shared" si="11"/>
        <v>3267.1658448000003</v>
      </c>
    </row>
    <row r="57" spans="1:10" ht="15" customHeight="1" x14ac:dyDescent="0.25">
      <c r="A57" s="82" t="s">
        <v>20</v>
      </c>
      <c r="B57" s="271">
        <v>93188</v>
      </c>
      <c r="C57" s="271" t="s">
        <v>648</v>
      </c>
      <c r="D57" s="30" t="s">
        <v>205</v>
      </c>
      <c r="E57" s="271" t="s">
        <v>24</v>
      </c>
      <c r="F57" s="3">
        <v>22.5</v>
      </c>
      <c r="G57" s="4">
        <v>83.34</v>
      </c>
      <c r="H57" s="4">
        <f>G57*1.2158</f>
        <v>101.32477200000001</v>
      </c>
      <c r="I57" s="29">
        <f t="shared" si="10"/>
        <v>9.8849605523831409E-4</v>
      </c>
      <c r="J57" s="549">
        <f t="shared" si="11"/>
        <v>2279.8073700000004</v>
      </c>
    </row>
    <row r="58" spans="1:10" ht="15" customHeight="1" x14ac:dyDescent="0.25">
      <c r="A58" s="82" t="s">
        <v>20</v>
      </c>
      <c r="B58" s="271">
        <v>93189</v>
      </c>
      <c r="C58" s="271" t="s">
        <v>649</v>
      </c>
      <c r="D58" s="30" t="s">
        <v>206</v>
      </c>
      <c r="E58" s="271" t="s">
        <v>24</v>
      </c>
      <c r="F58" s="3">
        <v>11.86</v>
      </c>
      <c r="G58" s="4">
        <v>103.07</v>
      </c>
      <c r="H58" s="4">
        <f>G58*1.2158</f>
        <v>125.31250599999998</v>
      </c>
      <c r="I58" s="29">
        <f t="shared" si="10"/>
        <v>6.4440053360162019E-4</v>
      </c>
      <c r="J58" s="549">
        <f t="shared" si="11"/>
        <v>1486.2063211599998</v>
      </c>
    </row>
    <row r="59" spans="1:10" x14ac:dyDescent="0.25">
      <c r="A59" s="267"/>
      <c r="B59" s="268"/>
      <c r="C59" s="268" t="s">
        <v>50</v>
      </c>
      <c r="D59" s="268" t="s">
        <v>207</v>
      </c>
      <c r="E59" s="268"/>
      <c r="F59" s="268"/>
      <c r="G59" s="10"/>
      <c r="H59" s="268"/>
      <c r="I59" s="24">
        <f>(J59/J$281)</f>
        <v>8.9141950753725774E-2</v>
      </c>
      <c r="J59" s="548">
        <f>SUM(J60:J62)</f>
        <v>205591.59060632341</v>
      </c>
    </row>
    <row r="60" spans="1:10" ht="30" customHeight="1" x14ac:dyDescent="0.25">
      <c r="A60" s="82" t="s">
        <v>20</v>
      </c>
      <c r="B60" s="271">
        <v>103328</v>
      </c>
      <c r="C60" s="271" t="s">
        <v>51</v>
      </c>
      <c r="D60" s="30" t="s">
        <v>208</v>
      </c>
      <c r="E60" s="271" t="s">
        <v>22</v>
      </c>
      <c r="F60" s="3">
        <f>MEMCALALV!C31</f>
        <v>898.74650000000008</v>
      </c>
      <c r="G60" s="4">
        <v>89.31</v>
      </c>
      <c r="H60" s="4">
        <f>G60*1.2158</f>
        <v>108.58309800000001</v>
      </c>
      <c r="I60" s="29">
        <f t="shared" ref="I60:I67" si="12">J60/J$281</f>
        <v>4.2313234784734206E-2</v>
      </c>
      <c r="J60" s="549">
        <f t="shared" ref="J60:J62" si="13">H60*F60</f>
        <v>97588.679286657018</v>
      </c>
    </row>
    <row r="61" spans="1:10" ht="45" x14ac:dyDescent="0.25">
      <c r="A61" s="82" t="s">
        <v>20</v>
      </c>
      <c r="B61" s="271">
        <v>87894</v>
      </c>
      <c r="C61" s="271" t="s">
        <v>112</v>
      </c>
      <c r="D61" s="30" t="s">
        <v>209</v>
      </c>
      <c r="E61" s="271" t="s">
        <v>22</v>
      </c>
      <c r="F61" s="3">
        <f>MEMCALALV!C55</f>
        <v>1507.6849</v>
      </c>
      <c r="G61" s="4">
        <v>6.23</v>
      </c>
      <c r="H61" s="4">
        <f>G61*1.2158</f>
        <v>7.5744340000000001</v>
      </c>
      <c r="I61" s="29">
        <f t="shared" si="12"/>
        <v>4.9515088337884839E-3</v>
      </c>
      <c r="J61" s="549">
        <f t="shared" si="13"/>
        <v>11419.859767846599</v>
      </c>
    </row>
    <row r="62" spans="1:10" ht="45" x14ac:dyDescent="0.25">
      <c r="A62" s="82" t="s">
        <v>20</v>
      </c>
      <c r="B62" s="271">
        <v>87775</v>
      </c>
      <c r="C62" s="271" t="s">
        <v>144</v>
      </c>
      <c r="D62" s="30" t="s">
        <v>210</v>
      </c>
      <c r="E62" s="271" t="s">
        <v>22</v>
      </c>
      <c r="F62" s="3">
        <f>MEMCALALV!C55</f>
        <v>1507.6849</v>
      </c>
      <c r="G62" s="4">
        <v>52.69</v>
      </c>
      <c r="H62" s="4">
        <f>G62*1.2158</f>
        <v>64.060502</v>
      </c>
      <c r="I62" s="29">
        <f t="shared" si="12"/>
        <v>4.1877207135203078E-2</v>
      </c>
      <c r="J62" s="549">
        <f t="shared" si="13"/>
        <v>96583.051551819794</v>
      </c>
    </row>
    <row r="63" spans="1:10" x14ac:dyDescent="0.25">
      <c r="A63" s="267"/>
      <c r="B63" s="268"/>
      <c r="C63" s="268" t="s">
        <v>52</v>
      </c>
      <c r="D63" s="268" t="s">
        <v>211</v>
      </c>
      <c r="E63" s="268"/>
      <c r="F63" s="268"/>
      <c r="G63" s="10"/>
      <c r="H63" s="268"/>
      <c r="I63" s="24">
        <f t="shared" si="12"/>
        <v>0.1035878764050369</v>
      </c>
      <c r="J63" s="548">
        <f>SUM(J64:J81)</f>
        <v>238908.79768247224</v>
      </c>
    </row>
    <row r="64" spans="1:10" x14ac:dyDescent="0.25">
      <c r="A64" s="82" t="s">
        <v>20</v>
      </c>
      <c r="B64" s="271">
        <v>88485</v>
      </c>
      <c r="C64" s="271" t="s">
        <v>82</v>
      </c>
      <c r="D64" s="30" t="s">
        <v>97</v>
      </c>
      <c r="E64" s="271" t="s">
        <v>22</v>
      </c>
      <c r="F64" s="3">
        <f>MEMCALPINT!C62</f>
        <v>1507.6849</v>
      </c>
      <c r="G64" s="4">
        <v>1.99</v>
      </c>
      <c r="H64" s="4">
        <f>G64*1.2158</f>
        <v>2.4194420000000001</v>
      </c>
      <c r="I64" s="29">
        <f t="shared" si="12"/>
        <v>1.5816216018040262E-3</v>
      </c>
      <c r="J64" s="549">
        <f t="shared" ref="J64:J102" si="14">H64*F64</f>
        <v>3647.7561698258</v>
      </c>
    </row>
    <row r="65" spans="1:10" ht="30" x14ac:dyDescent="0.25">
      <c r="A65" s="82" t="s">
        <v>20</v>
      </c>
      <c r="B65" s="271">
        <v>96135</v>
      </c>
      <c r="C65" s="271" t="s">
        <v>139</v>
      </c>
      <c r="D65" s="30" t="s">
        <v>212</v>
      </c>
      <c r="E65" s="271" t="s">
        <v>22</v>
      </c>
      <c r="F65" s="3">
        <f>MEMCALPINT!C26</f>
        <v>704.81790000000001</v>
      </c>
      <c r="G65" s="4">
        <v>28.64</v>
      </c>
      <c r="H65" s="4">
        <f>G65*1.2158</f>
        <v>34.820512000000001</v>
      </c>
      <c r="I65" s="29">
        <f t="shared" si="12"/>
        <v>1.0641157349309193E-2</v>
      </c>
      <c r="J65" s="549">
        <f t="shared" si="14"/>
        <v>24542.120144764802</v>
      </c>
    </row>
    <row r="66" spans="1:10" x14ac:dyDescent="0.25">
      <c r="A66" s="82" t="s">
        <v>20</v>
      </c>
      <c r="B66" s="271">
        <v>88497</v>
      </c>
      <c r="C66" s="271" t="s">
        <v>140</v>
      </c>
      <c r="D66" s="30" t="s">
        <v>213</v>
      </c>
      <c r="E66" s="271" t="s">
        <v>22</v>
      </c>
      <c r="F66" s="3">
        <f>MEMCALPINT!C48</f>
        <v>553.97199999999998</v>
      </c>
      <c r="G66" s="4">
        <v>16.489999999999998</v>
      </c>
      <c r="H66" s="4">
        <f>G66*1.2158</f>
        <v>20.048541999999998</v>
      </c>
      <c r="I66" s="29">
        <f t="shared" si="12"/>
        <v>4.8155666290103623E-3</v>
      </c>
      <c r="J66" s="549">
        <f t="shared" si="14"/>
        <v>11106.330908823998</v>
      </c>
    </row>
    <row r="67" spans="1:10" ht="30" x14ac:dyDescent="0.25">
      <c r="A67" s="82" t="s">
        <v>20</v>
      </c>
      <c r="B67" s="271">
        <v>88489</v>
      </c>
      <c r="C67" s="271" t="s">
        <v>141</v>
      </c>
      <c r="D67" s="30" t="s">
        <v>214</v>
      </c>
      <c r="E67" s="271" t="s">
        <v>22</v>
      </c>
      <c r="F67" s="3">
        <f>MEMCALPINT!C55</f>
        <v>1258.7899</v>
      </c>
      <c r="G67" s="4">
        <v>14.28</v>
      </c>
      <c r="H67" s="4">
        <f>G67*1.2158</f>
        <v>17.361623999999999</v>
      </c>
      <c r="I67" s="29">
        <f t="shared" si="12"/>
        <v>9.4758981337388012E-3</v>
      </c>
      <c r="J67" s="549">
        <f t="shared" si="14"/>
        <v>21854.636938797597</v>
      </c>
    </row>
    <row r="68" spans="1:10" x14ac:dyDescent="0.25">
      <c r="A68" s="82"/>
      <c r="B68" s="271"/>
      <c r="C68" s="274" t="s">
        <v>793</v>
      </c>
      <c r="D68" s="61" t="s">
        <v>787</v>
      </c>
      <c r="E68" s="270"/>
      <c r="F68" s="270"/>
      <c r="G68" s="4"/>
      <c r="H68" s="4"/>
      <c r="I68" s="29"/>
      <c r="J68" s="549"/>
    </row>
    <row r="69" spans="1:10" x14ac:dyDescent="0.25">
      <c r="A69" s="82" t="s">
        <v>20</v>
      </c>
      <c r="B69" s="271">
        <v>88497</v>
      </c>
      <c r="C69" s="271" t="s">
        <v>794</v>
      </c>
      <c r="D69" s="30" t="s">
        <v>213</v>
      </c>
      <c r="E69" s="271" t="s">
        <v>22</v>
      </c>
      <c r="F69" s="3">
        <v>1136.5999999999999</v>
      </c>
      <c r="G69" s="4">
        <v>16.489999999999998</v>
      </c>
      <c r="H69" s="4">
        <f>G69*1.2158</f>
        <v>20.048541999999998</v>
      </c>
      <c r="I69" s="29">
        <f>J69/J$281</f>
        <v>9.8802340741647177E-3</v>
      </c>
      <c r="J69" s="549">
        <f t="shared" si="14"/>
        <v>22787.172837199996</v>
      </c>
    </row>
    <row r="70" spans="1:10" ht="30" x14ac:dyDescent="0.25">
      <c r="A70" s="82" t="s">
        <v>20</v>
      </c>
      <c r="B70" s="271" t="s">
        <v>830</v>
      </c>
      <c r="C70" s="271" t="s">
        <v>795</v>
      </c>
      <c r="D70" s="30" t="str">
        <f>COMPPINT!A10</f>
        <v>PINTURA DE ACABAMENTO COM APLICAÇÃO DE 02 DEMÃOS DE TINTA A BASE DE RESINA EPÓXI, RENAVRAN FBR 720 - RENNER OU SIMILAR - R1</v>
      </c>
      <c r="E70" s="271" t="s">
        <v>22</v>
      </c>
      <c r="F70" s="3">
        <v>1136.5999999999999</v>
      </c>
      <c r="G70" s="4">
        <f>COMPPINT!F15</f>
        <v>42.06</v>
      </c>
      <c r="H70" s="4">
        <f>G70*1.2158</f>
        <v>51.136548000000005</v>
      </c>
      <c r="I70" s="29">
        <f>J70/J$281</f>
        <v>2.5200888123673024E-2</v>
      </c>
      <c r="J70" s="549">
        <f t="shared" si="14"/>
        <v>58121.800456800003</v>
      </c>
    </row>
    <row r="71" spans="1:10" x14ac:dyDescent="0.25">
      <c r="A71" s="82"/>
      <c r="B71" s="271"/>
      <c r="C71" s="274" t="s">
        <v>796</v>
      </c>
      <c r="D71" s="61" t="s">
        <v>792</v>
      </c>
      <c r="E71" s="271"/>
      <c r="F71" s="3"/>
      <c r="G71" s="4"/>
      <c r="H71" s="4"/>
      <c r="I71" s="29"/>
      <c r="J71" s="549"/>
    </row>
    <row r="72" spans="1:10" x14ac:dyDescent="0.25">
      <c r="A72" s="82" t="s">
        <v>20</v>
      </c>
      <c r="B72" s="271">
        <v>88496</v>
      </c>
      <c r="C72" s="271" t="s">
        <v>797</v>
      </c>
      <c r="D72" s="30" t="s">
        <v>799</v>
      </c>
      <c r="E72" s="271" t="s">
        <v>22</v>
      </c>
      <c r="F72" s="3">
        <v>581.91</v>
      </c>
      <c r="G72" s="4">
        <v>27.31</v>
      </c>
      <c r="H72" s="4">
        <f>G72*1.2158</f>
        <v>33.203497999999996</v>
      </c>
      <c r="I72" s="29">
        <f>J72/J$281</f>
        <v>8.3775387813491125E-3</v>
      </c>
      <c r="J72" s="549">
        <f t="shared" si="14"/>
        <v>19321.447521179998</v>
      </c>
    </row>
    <row r="73" spans="1:10" ht="30" x14ac:dyDescent="0.25">
      <c r="A73" s="82" t="s">
        <v>20</v>
      </c>
      <c r="B73" s="271">
        <v>88489</v>
      </c>
      <c r="C73" s="271" t="s">
        <v>798</v>
      </c>
      <c r="D73" s="30" t="s">
        <v>214</v>
      </c>
      <c r="E73" s="271" t="s">
        <v>22</v>
      </c>
      <c r="F73" s="3">
        <v>581.91</v>
      </c>
      <c r="G73" s="4">
        <v>14.28</v>
      </c>
      <c r="H73" s="4">
        <f>G73*1.2158</f>
        <v>17.361623999999999</v>
      </c>
      <c r="I73" s="29">
        <f>J73/J$281</f>
        <v>4.3804926326497743E-3</v>
      </c>
      <c r="J73" s="549">
        <f t="shared" si="14"/>
        <v>10102.902621839999</v>
      </c>
    </row>
    <row r="74" spans="1:10" x14ac:dyDescent="0.25">
      <c r="A74" s="82"/>
      <c r="B74" s="271"/>
      <c r="C74" s="274" t="s">
        <v>802</v>
      </c>
      <c r="D74" s="61" t="s">
        <v>800</v>
      </c>
      <c r="E74" s="271"/>
      <c r="F74" s="3"/>
      <c r="G74" s="4"/>
      <c r="H74" s="4"/>
      <c r="I74" s="29"/>
      <c r="J74" s="549"/>
    </row>
    <row r="75" spans="1:10" x14ac:dyDescent="0.25">
      <c r="A75" s="82" t="s">
        <v>20</v>
      </c>
      <c r="B75" s="271">
        <v>88496</v>
      </c>
      <c r="C75" s="271" t="s">
        <v>803</v>
      </c>
      <c r="D75" s="30" t="s">
        <v>799</v>
      </c>
      <c r="E75" s="271" t="s">
        <v>22</v>
      </c>
      <c r="F75" s="3">
        <v>893.42</v>
      </c>
      <c r="G75" s="4">
        <v>27.31</v>
      </c>
      <c r="H75" s="4">
        <f>G75*1.2158</f>
        <v>33.203497999999996</v>
      </c>
      <c r="I75" s="29">
        <f>J75/J$281</f>
        <v>1.286223075395323E-2</v>
      </c>
      <c r="J75" s="549">
        <f t="shared" si="14"/>
        <v>29664.669183159996</v>
      </c>
    </row>
    <row r="76" spans="1:10" ht="30" x14ac:dyDescent="0.25">
      <c r="A76" s="82" t="s">
        <v>20</v>
      </c>
      <c r="B76" s="271">
        <v>88489</v>
      </c>
      <c r="C76" s="271" t="s">
        <v>804</v>
      </c>
      <c r="D76" s="30" t="s">
        <v>214</v>
      </c>
      <c r="E76" s="271" t="s">
        <v>22</v>
      </c>
      <c r="F76" s="3">
        <v>893.42</v>
      </c>
      <c r="G76" s="4">
        <v>14.28</v>
      </c>
      <c r="H76" s="4">
        <f>G76*1.2158</f>
        <v>17.361623999999999</v>
      </c>
      <c r="I76" s="29">
        <f>J76/J$281</f>
        <v>6.7254725436269548E-3</v>
      </c>
      <c r="J76" s="549">
        <f t="shared" si="14"/>
        <v>15511.222114079999</v>
      </c>
    </row>
    <row r="77" spans="1:10" x14ac:dyDescent="0.25">
      <c r="A77" s="82"/>
      <c r="B77" s="271"/>
      <c r="C77" s="274" t="s">
        <v>805</v>
      </c>
      <c r="D77" s="61" t="s">
        <v>801</v>
      </c>
      <c r="E77" s="271"/>
      <c r="F77" s="3"/>
      <c r="G77" s="4"/>
      <c r="H77" s="4"/>
      <c r="I77" s="29"/>
      <c r="J77" s="549"/>
    </row>
    <row r="78" spans="1:10" ht="45" x14ac:dyDescent="0.25">
      <c r="A78" s="82" t="s">
        <v>945</v>
      </c>
      <c r="B78" s="272" t="s">
        <v>807</v>
      </c>
      <c r="C78" s="271" t="s">
        <v>806</v>
      </c>
      <c r="D78" s="30" t="s">
        <v>808</v>
      </c>
      <c r="E78" s="271" t="s">
        <v>32</v>
      </c>
      <c r="F78" s="3">
        <v>95</v>
      </c>
      <c r="G78" s="4">
        <v>14.01</v>
      </c>
      <c r="H78" s="4">
        <f>G78*1.2158</f>
        <v>17.033358</v>
      </c>
      <c r="I78" s="29">
        <f>J78/J$281</f>
        <v>7.0161791041753127E-4</v>
      </c>
      <c r="J78" s="549">
        <f>H78*F78</f>
        <v>1618.1690100000001</v>
      </c>
    </row>
    <row r="79" spans="1:10" x14ac:dyDescent="0.25">
      <c r="A79" s="82"/>
      <c r="B79" s="271"/>
      <c r="C79" s="274" t="s">
        <v>810</v>
      </c>
      <c r="D79" s="61" t="s">
        <v>809</v>
      </c>
      <c r="E79" s="271"/>
      <c r="F79" s="3"/>
      <c r="G79" s="4"/>
      <c r="H79" s="4"/>
      <c r="I79" s="29"/>
      <c r="J79" s="549"/>
    </row>
    <row r="80" spans="1:10" x14ac:dyDescent="0.25">
      <c r="A80" s="82" t="s">
        <v>20</v>
      </c>
      <c r="B80" s="271">
        <v>88496</v>
      </c>
      <c r="C80" s="271" t="s">
        <v>811</v>
      </c>
      <c r="D80" s="30" t="s">
        <v>799</v>
      </c>
      <c r="E80" s="271" t="s">
        <v>22</v>
      </c>
      <c r="F80" s="3">
        <v>408</v>
      </c>
      <c r="G80" s="4">
        <v>27.31</v>
      </c>
      <c r="H80" s="4">
        <f>G80*1.2158</f>
        <v>33.203497999999996</v>
      </c>
      <c r="I80" s="29">
        <f t="shared" ref="I80:I103" si="15">J80/J$281</f>
        <v>5.8738221078696671E-3</v>
      </c>
      <c r="J80" s="549">
        <f t="shared" si="14"/>
        <v>13547.027183999999</v>
      </c>
    </row>
    <row r="81" spans="1:10" ht="30" x14ac:dyDescent="0.25">
      <c r="A81" s="82" t="s">
        <v>20</v>
      </c>
      <c r="B81" s="271">
        <v>88489</v>
      </c>
      <c r="C81" s="271" t="s">
        <v>812</v>
      </c>
      <c r="D81" s="30" t="s">
        <v>214</v>
      </c>
      <c r="E81" s="271" t="s">
        <v>22</v>
      </c>
      <c r="F81" s="3">
        <v>408</v>
      </c>
      <c r="G81" s="4">
        <v>14.28</v>
      </c>
      <c r="H81" s="4">
        <f>G81*1.2158</f>
        <v>17.361623999999999</v>
      </c>
      <c r="I81" s="29">
        <f t="shared" si="15"/>
        <v>3.0713357634704814E-3</v>
      </c>
      <c r="J81" s="549">
        <f t="shared" si="14"/>
        <v>7083.5425919999998</v>
      </c>
    </row>
    <row r="82" spans="1:10" x14ac:dyDescent="0.25">
      <c r="A82" s="267"/>
      <c r="B82" s="268"/>
      <c r="C82" s="268" t="s">
        <v>53</v>
      </c>
      <c r="D82" s="268" t="s">
        <v>215</v>
      </c>
      <c r="E82" s="268"/>
      <c r="F82" s="268"/>
      <c r="G82" s="10"/>
      <c r="H82" s="268"/>
      <c r="I82" s="93">
        <f t="shared" si="15"/>
        <v>0.18027117328843725</v>
      </c>
      <c r="J82" s="548">
        <f>SUM(J83:J99)</f>
        <v>415766.50436145999</v>
      </c>
    </row>
    <row r="83" spans="1:10" ht="30" x14ac:dyDescent="0.25">
      <c r="A83" s="82" t="s">
        <v>20</v>
      </c>
      <c r="B83" s="271">
        <v>94216</v>
      </c>
      <c r="C83" s="271" t="s">
        <v>84</v>
      </c>
      <c r="D83" s="30" t="s">
        <v>216</v>
      </c>
      <c r="E83" s="271" t="s">
        <v>22</v>
      </c>
      <c r="F83" s="3">
        <v>507.32</v>
      </c>
      <c r="G83" s="4">
        <v>215.13</v>
      </c>
      <c r="H83" s="4">
        <f>G83*1.2158</f>
        <v>261.55505399999998</v>
      </c>
      <c r="I83" s="29">
        <f t="shared" si="15"/>
        <v>5.7533644735775505E-2</v>
      </c>
      <c r="J83" s="549">
        <f t="shared" si="14"/>
        <v>132692.10999527999</v>
      </c>
    </row>
    <row r="84" spans="1:10" ht="45" x14ac:dyDescent="0.25">
      <c r="A84" s="82" t="s">
        <v>20</v>
      </c>
      <c r="B84" s="271">
        <v>92580</v>
      </c>
      <c r="C84" s="271" t="s">
        <v>85</v>
      </c>
      <c r="D84" s="30" t="s">
        <v>217</v>
      </c>
      <c r="E84" s="271" t="s">
        <v>22</v>
      </c>
      <c r="F84" s="3">
        <v>507.32</v>
      </c>
      <c r="G84" s="4">
        <v>55.3</v>
      </c>
      <c r="H84" s="4">
        <f>G84*1.2158</f>
        <v>67.233739999999997</v>
      </c>
      <c r="I84" s="29">
        <f t="shared" si="15"/>
        <v>1.4789246287771979E-2</v>
      </c>
      <c r="J84" s="549">
        <f t="shared" si="14"/>
        <v>34109.020976799999</v>
      </c>
    </row>
    <row r="85" spans="1:10" ht="30" customHeight="1" x14ac:dyDescent="0.25">
      <c r="A85" s="82" t="s">
        <v>20</v>
      </c>
      <c r="B85" s="271">
        <v>92602</v>
      </c>
      <c r="C85" s="271" t="s">
        <v>650</v>
      </c>
      <c r="D85" s="30" t="s">
        <v>521</v>
      </c>
      <c r="E85" s="271" t="s">
        <v>32</v>
      </c>
      <c r="F85" s="3">
        <v>9</v>
      </c>
      <c r="G85" s="4">
        <v>769.25</v>
      </c>
      <c r="H85" s="4">
        <f>G85*1.2158</f>
        <v>935.25414999999998</v>
      </c>
      <c r="I85" s="29">
        <f t="shared" si="15"/>
        <v>3.6496308638928388E-3</v>
      </c>
      <c r="J85" s="549">
        <f t="shared" si="14"/>
        <v>8417.2873500000005</v>
      </c>
    </row>
    <row r="86" spans="1:10" ht="30" customHeight="1" x14ac:dyDescent="0.25">
      <c r="A86" s="82" t="s">
        <v>20</v>
      </c>
      <c r="B86" s="271">
        <v>92604</v>
      </c>
      <c r="C86" s="271" t="s">
        <v>651</v>
      </c>
      <c r="D86" s="30" t="s">
        <v>599</v>
      </c>
      <c r="E86" s="271" t="s">
        <v>32</v>
      </c>
      <c r="F86" s="3">
        <v>4</v>
      </c>
      <c r="G86" s="4">
        <v>881.29</v>
      </c>
      <c r="H86" s="4">
        <f>G86*1.2158</f>
        <v>1071.4723819999999</v>
      </c>
      <c r="I86" s="29">
        <f t="shared" si="15"/>
        <v>1.8583082708497423E-3</v>
      </c>
      <c r="J86" s="549">
        <f t="shared" si="14"/>
        <v>4285.8895279999997</v>
      </c>
    </row>
    <row r="87" spans="1:10" ht="30" customHeight="1" x14ac:dyDescent="0.25">
      <c r="A87" s="82" t="s">
        <v>20</v>
      </c>
      <c r="B87" s="271">
        <v>92608</v>
      </c>
      <c r="C87" s="271" t="s">
        <v>652</v>
      </c>
      <c r="D87" s="30" t="s">
        <v>522</v>
      </c>
      <c r="E87" s="271" t="s">
        <v>32</v>
      </c>
      <c r="F87" s="3">
        <v>2</v>
      </c>
      <c r="G87" s="4">
        <v>1268.31</v>
      </c>
      <c r="H87" s="4">
        <f>G87*1.2158</f>
        <v>1542.0112979999999</v>
      </c>
      <c r="I87" s="29">
        <f t="shared" si="15"/>
        <v>1.3371937517737843E-3</v>
      </c>
      <c r="J87" s="549">
        <f t="shared" si="14"/>
        <v>3084.0225959999998</v>
      </c>
    </row>
    <row r="88" spans="1:10" ht="30" customHeight="1" x14ac:dyDescent="0.25">
      <c r="A88" s="82" t="s">
        <v>20</v>
      </c>
      <c r="B88" s="271">
        <v>92610</v>
      </c>
      <c r="C88" s="271" t="s">
        <v>653</v>
      </c>
      <c r="D88" s="30" t="s">
        <v>520</v>
      </c>
      <c r="E88" s="271" t="s">
        <v>32</v>
      </c>
      <c r="F88" s="3">
        <v>10</v>
      </c>
      <c r="G88" s="4">
        <v>1418.3</v>
      </c>
      <c r="H88" s="4">
        <f>G88*1.2158</f>
        <v>1724.36914</v>
      </c>
      <c r="I88" s="29">
        <f t="shared" si="15"/>
        <v>7.4766496288003652E-3</v>
      </c>
      <c r="J88" s="549">
        <f t="shared" si="14"/>
        <v>17243.6914</v>
      </c>
    </row>
    <row r="89" spans="1:10" ht="30" customHeight="1" x14ac:dyDescent="0.25">
      <c r="A89" s="82" t="s">
        <v>20</v>
      </c>
      <c r="B89" s="271">
        <v>92614</v>
      </c>
      <c r="C89" s="271" t="s">
        <v>654</v>
      </c>
      <c r="D89" s="30" t="s">
        <v>312</v>
      </c>
      <c r="E89" s="271" t="s">
        <v>32</v>
      </c>
      <c r="F89" s="3">
        <v>5</v>
      </c>
      <c r="G89" s="4">
        <v>1805.1</v>
      </c>
      <c r="H89" s="4">
        <f>G89*1.2158</f>
        <v>2194.6405799999998</v>
      </c>
      <c r="I89" s="29">
        <f t="shared" si="15"/>
        <v>4.7578439839764284E-3</v>
      </c>
      <c r="J89" s="549">
        <f t="shared" si="14"/>
        <v>10973.202899999998</v>
      </c>
    </row>
    <row r="90" spans="1:10" ht="30" customHeight="1" x14ac:dyDescent="0.25">
      <c r="A90" s="82" t="s">
        <v>20</v>
      </c>
      <c r="B90" s="271">
        <v>92616</v>
      </c>
      <c r="C90" s="271" t="s">
        <v>655</v>
      </c>
      <c r="D90" s="30" t="s">
        <v>519</v>
      </c>
      <c r="E90" s="271" t="s">
        <v>32</v>
      </c>
      <c r="F90" s="3">
        <v>4</v>
      </c>
      <c r="G90" s="4">
        <v>2047.66</v>
      </c>
      <c r="H90" s="4">
        <f>G90*1.2158</f>
        <v>2489.545028</v>
      </c>
      <c r="I90" s="29">
        <f t="shared" si="15"/>
        <v>4.3177427565139551E-3</v>
      </c>
      <c r="J90" s="549">
        <f t="shared" si="14"/>
        <v>9958.180112</v>
      </c>
    </row>
    <row r="91" spans="1:10" ht="30" x14ac:dyDescent="0.25">
      <c r="A91" s="82" t="s">
        <v>20</v>
      </c>
      <c r="B91" s="271">
        <v>94231</v>
      </c>
      <c r="C91" s="271" t="s">
        <v>656</v>
      </c>
      <c r="D91" s="30" t="s">
        <v>218</v>
      </c>
      <c r="E91" s="271" t="s">
        <v>24</v>
      </c>
      <c r="F91" s="3">
        <v>91.23</v>
      </c>
      <c r="G91" s="3">
        <v>64.540000000000006</v>
      </c>
      <c r="H91" s="4">
        <f>G91*1.2158</f>
        <v>78.467732000000012</v>
      </c>
      <c r="I91" s="29">
        <f t="shared" si="15"/>
        <v>3.1038845719038584E-3</v>
      </c>
      <c r="J91" s="549">
        <f t="shared" si="14"/>
        <v>7158.6111903600013</v>
      </c>
    </row>
    <row r="92" spans="1:10" ht="30" x14ac:dyDescent="0.25">
      <c r="A92" s="82" t="s">
        <v>20</v>
      </c>
      <c r="B92" s="271">
        <v>94228</v>
      </c>
      <c r="C92" s="271" t="s">
        <v>657</v>
      </c>
      <c r="D92" s="30" t="s">
        <v>219</v>
      </c>
      <c r="E92" s="271" t="s">
        <v>24</v>
      </c>
      <c r="F92" s="3">
        <v>77.81</v>
      </c>
      <c r="G92" s="3">
        <v>107.84</v>
      </c>
      <c r="H92" s="4">
        <f>G92*1.2158</f>
        <v>131.11187200000001</v>
      </c>
      <c r="I92" s="29">
        <f t="shared" si="15"/>
        <v>4.4233797028423172E-3</v>
      </c>
      <c r="J92" s="549">
        <f t="shared" si="14"/>
        <v>10201.814760320001</v>
      </c>
    </row>
    <row r="93" spans="1:10" ht="30" x14ac:dyDescent="0.25">
      <c r="A93" s="82" t="s">
        <v>20</v>
      </c>
      <c r="B93" s="271">
        <v>100327</v>
      </c>
      <c r="C93" s="271" t="s">
        <v>658</v>
      </c>
      <c r="D93" s="30" t="s">
        <v>220</v>
      </c>
      <c r="E93" s="271" t="s">
        <v>24</v>
      </c>
      <c r="F93" s="3">
        <v>150.71</v>
      </c>
      <c r="G93" s="3">
        <v>71.67</v>
      </c>
      <c r="H93" s="4">
        <f>G93*1.2158</f>
        <v>87.136386000000002</v>
      </c>
      <c r="I93" s="29">
        <f t="shared" si="15"/>
        <v>5.6940122953137266E-3</v>
      </c>
      <c r="J93" s="549">
        <f t="shared" si="14"/>
        <v>13132.324734060001</v>
      </c>
    </row>
    <row r="94" spans="1:10" ht="30" x14ac:dyDescent="0.25">
      <c r="A94" s="82" t="s">
        <v>20</v>
      </c>
      <c r="B94" s="271">
        <v>96116</v>
      </c>
      <c r="C94" s="271" t="s">
        <v>659</v>
      </c>
      <c r="D94" s="30" t="s">
        <v>245</v>
      </c>
      <c r="E94" s="271" t="s">
        <v>22</v>
      </c>
      <c r="F94" s="3">
        <v>253.08</v>
      </c>
      <c r="G94" s="3">
        <v>80.72</v>
      </c>
      <c r="H94" s="4">
        <f>G94*1.2158</f>
        <v>98.139375999999999</v>
      </c>
      <c r="I94" s="29">
        <f t="shared" si="15"/>
        <v>1.0769062694489502E-2</v>
      </c>
      <c r="J94" s="549">
        <f t="shared" si="14"/>
        <v>24837.11327808</v>
      </c>
    </row>
    <row r="95" spans="1:10" ht="45" x14ac:dyDescent="0.25">
      <c r="A95" s="82" t="s">
        <v>20</v>
      </c>
      <c r="B95" s="271">
        <v>92580</v>
      </c>
      <c r="C95" s="271" t="s">
        <v>946</v>
      </c>
      <c r="D95" s="30" t="s">
        <v>217</v>
      </c>
      <c r="E95" s="271" t="s">
        <v>22</v>
      </c>
      <c r="F95" s="3">
        <v>662.18</v>
      </c>
      <c r="G95" s="3">
        <v>55.3</v>
      </c>
      <c r="H95" s="4">
        <f>G95*1.2158</f>
        <v>67.233739999999997</v>
      </c>
      <c r="I95" s="29">
        <f t="shared" si="15"/>
        <v>1.9303680333589941E-2</v>
      </c>
      <c r="J95" s="549">
        <f t="shared" si="14"/>
        <v>44520.837953199996</v>
      </c>
    </row>
    <row r="96" spans="1:10" ht="30" x14ac:dyDescent="0.25">
      <c r="A96" s="82" t="s">
        <v>20</v>
      </c>
      <c r="B96" s="271">
        <v>94213</v>
      </c>
      <c r="C96" s="271" t="s">
        <v>947</v>
      </c>
      <c r="D96" s="30" t="s">
        <v>775</v>
      </c>
      <c r="E96" s="271" t="s">
        <v>22</v>
      </c>
      <c r="F96" s="3">
        <v>662.18</v>
      </c>
      <c r="G96" s="3">
        <v>74.13</v>
      </c>
      <c r="H96" s="4">
        <f>G96*1.2158</f>
        <v>90.127253999999994</v>
      </c>
      <c r="I96" s="29">
        <f t="shared" si="15"/>
        <v>2.5876705662369298E-2</v>
      </c>
      <c r="J96" s="549">
        <f t="shared" si="14"/>
        <v>59680.465053719992</v>
      </c>
    </row>
    <row r="97" spans="1:10" x14ac:dyDescent="0.25">
      <c r="A97" s="82" t="s">
        <v>20</v>
      </c>
      <c r="B97" s="271">
        <v>101979</v>
      </c>
      <c r="C97" s="271" t="s">
        <v>948</v>
      </c>
      <c r="D97" s="30" t="s">
        <v>776</v>
      </c>
      <c r="E97" s="271" t="s">
        <v>24</v>
      </c>
      <c r="F97" s="3">
        <v>30</v>
      </c>
      <c r="G97" s="3">
        <v>59.98</v>
      </c>
      <c r="H97" s="4">
        <f>G97*1.2158</f>
        <v>72.923683999999994</v>
      </c>
      <c r="I97" s="29">
        <f t="shared" si="15"/>
        <v>9.4856400917037122E-4</v>
      </c>
      <c r="J97" s="549">
        <f t="shared" si="14"/>
        <v>2187.7105199999996</v>
      </c>
    </row>
    <row r="98" spans="1:10" ht="30" x14ac:dyDescent="0.25">
      <c r="A98" s="82" t="s">
        <v>20</v>
      </c>
      <c r="B98" s="271">
        <v>94228</v>
      </c>
      <c r="C98" s="271" t="s">
        <v>949</v>
      </c>
      <c r="D98" s="30" t="s">
        <v>219</v>
      </c>
      <c r="E98" s="271" t="s">
        <v>24</v>
      </c>
      <c r="F98" s="3">
        <v>135.5</v>
      </c>
      <c r="G98" s="3">
        <v>107.84</v>
      </c>
      <c r="H98" s="4">
        <f>G98*1.2158</f>
        <v>131.11187200000001</v>
      </c>
      <c r="I98" s="29">
        <f t="shared" si="15"/>
        <v>7.7029681240860289E-3</v>
      </c>
      <c r="J98" s="549">
        <f t="shared" si="14"/>
        <v>17765.658656</v>
      </c>
    </row>
    <row r="99" spans="1:10" ht="30" x14ac:dyDescent="0.25">
      <c r="A99" s="82" t="s">
        <v>20</v>
      </c>
      <c r="B99" s="271">
        <v>94231</v>
      </c>
      <c r="C99" s="271" t="s">
        <v>950</v>
      </c>
      <c r="D99" s="30" t="s">
        <v>218</v>
      </c>
      <c r="E99" s="271" t="s">
        <v>24</v>
      </c>
      <c r="F99" s="3">
        <v>197.77</v>
      </c>
      <c r="G99" s="3">
        <v>64.540000000000006</v>
      </c>
      <c r="H99" s="4">
        <f>G99*1.2158</f>
        <v>78.467732000000012</v>
      </c>
      <c r="I99" s="29">
        <f t="shared" si="15"/>
        <v>6.7286556153176155E-3</v>
      </c>
      <c r="J99" s="549">
        <f t="shared" si="14"/>
        <v>15518.563357640003</v>
      </c>
    </row>
    <row r="100" spans="1:10" x14ac:dyDescent="0.25">
      <c r="A100" s="267"/>
      <c r="B100" s="268"/>
      <c r="C100" s="268" t="s">
        <v>54</v>
      </c>
      <c r="D100" s="268" t="s">
        <v>221</v>
      </c>
      <c r="E100" s="268"/>
      <c r="F100" s="268"/>
      <c r="G100" s="10"/>
      <c r="H100" s="268"/>
      <c r="I100" s="24">
        <f t="shared" si="15"/>
        <v>1.886053509811671E-2</v>
      </c>
      <c r="J100" s="548">
        <f>SUM(J101:J102)</f>
        <v>43498.79464968</v>
      </c>
    </row>
    <row r="101" spans="1:10" ht="45" x14ac:dyDescent="0.25">
      <c r="A101" s="82" t="s">
        <v>20</v>
      </c>
      <c r="B101" s="271">
        <v>87682</v>
      </c>
      <c r="C101" s="271" t="s">
        <v>91</v>
      </c>
      <c r="D101" s="30" t="s">
        <v>251</v>
      </c>
      <c r="E101" s="271" t="s">
        <v>22</v>
      </c>
      <c r="F101" s="3">
        <v>253.08</v>
      </c>
      <c r="G101" s="4">
        <v>47.87</v>
      </c>
      <c r="H101" s="4">
        <f>G101*1.2158</f>
        <v>58.200345999999996</v>
      </c>
      <c r="I101" s="29">
        <f t="shared" si="15"/>
        <v>6.3864597520467354E-3</v>
      </c>
      <c r="J101" s="549">
        <f t="shared" si="14"/>
        <v>14729.343565679999</v>
      </c>
    </row>
    <row r="102" spans="1:10" ht="30" customHeight="1" x14ac:dyDescent="0.25">
      <c r="A102" s="82" t="s">
        <v>20</v>
      </c>
      <c r="B102" s="271">
        <v>4786</v>
      </c>
      <c r="C102" s="271" t="s">
        <v>142</v>
      </c>
      <c r="D102" s="30" t="s">
        <v>222</v>
      </c>
      <c r="E102" s="271" t="s">
        <v>22</v>
      </c>
      <c r="F102" s="3">
        <v>253.08</v>
      </c>
      <c r="G102" s="4">
        <v>93.5</v>
      </c>
      <c r="H102" s="4">
        <f>G102*1.2158</f>
        <v>113.6773</v>
      </c>
      <c r="I102" s="29">
        <f t="shared" si="15"/>
        <v>1.2474075346069976E-2</v>
      </c>
      <c r="J102" s="549">
        <f t="shared" si="14"/>
        <v>28769.451084</v>
      </c>
    </row>
    <row r="103" spans="1:10" x14ac:dyDescent="0.25">
      <c r="A103" s="267"/>
      <c r="B103" s="268"/>
      <c r="C103" s="268" t="s">
        <v>55</v>
      </c>
      <c r="D103" s="268" t="s">
        <v>223</v>
      </c>
      <c r="E103" s="268"/>
      <c r="F103" s="268"/>
      <c r="G103" s="10"/>
      <c r="H103" s="268"/>
      <c r="I103" s="24">
        <f t="shared" si="15"/>
        <v>6.2068683611933385E-2</v>
      </c>
      <c r="J103" s="548">
        <f>SUM(J104:J114)</f>
        <v>143151.44870312</v>
      </c>
    </row>
    <row r="104" spans="1:10" x14ac:dyDescent="0.25">
      <c r="A104" s="541"/>
      <c r="B104" s="270"/>
      <c r="C104" s="271" t="s">
        <v>258</v>
      </c>
      <c r="D104" s="61" t="s">
        <v>224</v>
      </c>
      <c r="E104" s="270"/>
      <c r="F104" s="266"/>
      <c r="G104" s="4"/>
      <c r="H104" s="270"/>
      <c r="I104" s="62"/>
      <c r="J104" s="550"/>
    </row>
    <row r="105" spans="1:10" ht="45" x14ac:dyDescent="0.25">
      <c r="A105" s="82" t="s">
        <v>20</v>
      </c>
      <c r="B105" s="271">
        <v>94570</v>
      </c>
      <c r="C105" s="271" t="s">
        <v>336</v>
      </c>
      <c r="D105" s="30" t="s">
        <v>225</v>
      </c>
      <c r="E105" s="271" t="s">
        <v>22</v>
      </c>
      <c r="F105" s="3">
        <v>25.6</v>
      </c>
      <c r="G105" s="4">
        <v>309.27</v>
      </c>
      <c r="H105" s="4">
        <f>G105*1.2158</f>
        <v>376.01046599999995</v>
      </c>
      <c r="I105" s="29">
        <f>J105/J$281</f>
        <v>4.1736563368748973E-3</v>
      </c>
      <c r="J105" s="549">
        <f t="shared" ref="J105:J106" si="16">H105*F105</f>
        <v>9625.8679295999991</v>
      </c>
    </row>
    <row r="106" spans="1:10" ht="30" x14ac:dyDescent="0.25">
      <c r="A106" s="82" t="s">
        <v>20</v>
      </c>
      <c r="B106" s="271">
        <v>94569</v>
      </c>
      <c r="C106" s="271" t="s">
        <v>337</v>
      </c>
      <c r="D106" s="30" t="s">
        <v>517</v>
      </c>
      <c r="E106" s="271" t="s">
        <v>22</v>
      </c>
      <c r="F106" s="3">
        <v>1.44</v>
      </c>
      <c r="G106" s="4">
        <v>596.84</v>
      </c>
      <c r="H106" s="4">
        <f>G106*1.2158</f>
        <v>725.63807200000008</v>
      </c>
      <c r="I106" s="29">
        <f>J106/J$281</f>
        <v>4.5306377584521064E-4</v>
      </c>
      <c r="J106" s="549">
        <f t="shared" si="16"/>
        <v>1044.9188236800001</v>
      </c>
    </row>
    <row r="107" spans="1:10" x14ac:dyDescent="0.25">
      <c r="A107" s="82"/>
      <c r="B107" s="271"/>
      <c r="C107" s="271" t="s">
        <v>149</v>
      </c>
      <c r="D107" s="61" t="s">
        <v>226</v>
      </c>
      <c r="E107" s="271"/>
      <c r="F107" s="3"/>
      <c r="G107" s="4"/>
      <c r="H107" s="4"/>
      <c r="I107" s="29"/>
      <c r="J107" s="549"/>
    </row>
    <row r="108" spans="1:10" ht="30" x14ac:dyDescent="0.25">
      <c r="A108" s="82" t="s">
        <v>20</v>
      </c>
      <c r="B108" s="271">
        <v>91341</v>
      </c>
      <c r="C108" s="271" t="s">
        <v>338</v>
      </c>
      <c r="D108" s="30" t="s">
        <v>227</v>
      </c>
      <c r="E108" s="271" t="s">
        <v>22</v>
      </c>
      <c r="F108" s="3">
        <v>12.39</v>
      </c>
      <c r="G108" s="4">
        <v>605.45000000000005</v>
      </c>
      <c r="H108" s="4">
        <f>G108*1.2158</f>
        <v>736.10611000000006</v>
      </c>
      <c r="I108" s="29">
        <f>J108/J$281</f>
        <v>3.9544721035755116E-3</v>
      </c>
      <c r="J108" s="549">
        <f t="shared" ref="J108:J110" si="17">H108*F108</f>
        <v>9120.3547029000019</v>
      </c>
    </row>
    <row r="109" spans="1:10" ht="30" x14ac:dyDescent="0.25">
      <c r="A109" s="82" t="s">
        <v>20</v>
      </c>
      <c r="B109" s="271">
        <v>100702</v>
      </c>
      <c r="C109" s="271" t="s">
        <v>339</v>
      </c>
      <c r="D109" s="30" t="s">
        <v>228</v>
      </c>
      <c r="E109" s="271" t="s">
        <v>22</v>
      </c>
      <c r="F109" s="3">
        <v>41.69</v>
      </c>
      <c r="G109" s="4">
        <v>427.89</v>
      </c>
      <c r="H109" s="4">
        <f>G109*1.2158</f>
        <v>520.22866199999999</v>
      </c>
      <c r="I109" s="29">
        <f>J109/J$281</f>
        <v>9.4037907838280619E-3</v>
      </c>
      <c r="J109" s="549">
        <f t="shared" si="17"/>
        <v>21688.332918779997</v>
      </c>
    </row>
    <row r="110" spans="1:10" ht="45" x14ac:dyDescent="0.25">
      <c r="A110" s="82" t="s">
        <v>20</v>
      </c>
      <c r="B110" s="271">
        <v>90797</v>
      </c>
      <c r="C110" s="271" t="s">
        <v>774</v>
      </c>
      <c r="D110" s="30" t="s">
        <v>773</v>
      </c>
      <c r="E110" s="271" t="s">
        <v>32</v>
      </c>
      <c r="F110" s="3">
        <v>16</v>
      </c>
      <c r="G110" s="4">
        <v>768.9</v>
      </c>
      <c r="H110" s="4">
        <f>G110*1.2158</f>
        <v>934.82862</v>
      </c>
      <c r="I110" s="29">
        <f>J110/J$281</f>
        <v>6.4852805748680546E-3</v>
      </c>
      <c r="J110" s="549">
        <f t="shared" si="17"/>
        <v>14957.25792</v>
      </c>
    </row>
    <row r="111" spans="1:10" x14ac:dyDescent="0.25">
      <c r="A111" s="82"/>
      <c r="B111" s="271"/>
      <c r="C111" s="274" t="s">
        <v>998</v>
      </c>
      <c r="D111" s="61" t="s">
        <v>1003</v>
      </c>
      <c r="E111" s="271"/>
      <c r="F111" s="3"/>
      <c r="G111" s="4"/>
      <c r="H111" s="4"/>
      <c r="I111" s="29"/>
      <c r="J111" s="549"/>
    </row>
    <row r="112" spans="1:10" ht="30" x14ac:dyDescent="0.25">
      <c r="A112" s="82"/>
      <c r="B112" s="271" t="s">
        <v>1001</v>
      </c>
      <c r="C112" s="271" t="s">
        <v>999</v>
      </c>
      <c r="D112" s="30" t="str">
        <f>COMPESQ!A10</f>
        <v>PORTAO DE CORRER EM CHAPA TIPO PAINEL LAMBRIL QUADRADO, COM PORTA SOCIAL COMPLETA INCLUIDA, COM REQUADRO, ACABAMENTO NATURAL, COM TRILHOS E ROLDANAS</v>
      </c>
      <c r="E112" s="271" t="s">
        <v>22</v>
      </c>
      <c r="F112" s="3">
        <v>15.75</v>
      </c>
      <c r="G112" s="4">
        <f>COMPESQ!F16</f>
        <v>571.73759999999993</v>
      </c>
      <c r="H112" s="4">
        <f>G112*1.2158</f>
        <v>695.11857407999992</v>
      </c>
      <c r="I112" s="29">
        <f>J112/J$281</f>
        <v>4.7469672853611066E-3</v>
      </c>
      <c r="J112" s="549">
        <f t="shared" ref="J112" si="18">H112*F112</f>
        <v>10948.117541759999</v>
      </c>
    </row>
    <row r="113" spans="1:10" x14ac:dyDescent="0.25">
      <c r="A113" s="82"/>
      <c r="B113" s="271"/>
      <c r="C113" s="274" t="s">
        <v>998</v>
      </c>
      <c r="D113" s="61" t="s">
        <v>1000</v>
      </c>
      <c r="E113" s="271"/>
      <c r="F113" s="3"/>
      <c r="G113" s="4"/>
      <c r="H113" s="4"/>
      <c r="I113" s="29"/>
      <c r="J113" s="549"/>
    </row>
    <row r="114" spans="1:10" ht="30" x14ac:dyDescent="0.25">
      <c r="A114" s="82" t="s">
        <v>20</v>
      </c>
      <c r="B114" s="271" t="s">
        <v>1001</v>
      </c>
      <c r="C114" s="271" t="s">
        <v>999</v>
      </c>
      <c r="D114" s="30" t="str">
        <f>GRADIL!C3</f>
        <v>GRADIL EM METALON, H=2,00M, INCLUSIVE BROCA DE 25CM (0,80M), PINTURA EM FUNDO ANTICORROSIVO (2 DEMAOS) E ESMALTE EM 2 DEMAOS</v>
      </c>
      <c r="E114" s="271" t="s">
        <v>32</v>
      </c>
      <c r="F114" s="3">
        <v>87.1</v>
      </c>
      <c r="G114" s="4">
        <f>GRADIL!G30</f>
        <v>715.48</v>
      </c>
      <c r="H114" s="4">
        <f>G114*1.2158</f>
        <v>869.880584</v>
      </c>
      <c r="I114" s="29">
        <f>J114/J$281</f>
        <v>3.2851452751580537E-2</v>
      </c>
      <c r="J114" s="549">
        <f t="shared" ref="J114" si="19">H114*F114</f>
        <v>75766.598866399989</v>
      </c>
    </row>
    <row r="115" spans="1:10" x14ac:dyDescent="0.25">
      <c r="A115" s="267"/>
      <c r="B115" s="268"/>
      <c r="C115" s="268" t="s">
        <v>260</v>
      </c>
      <c r="D115" s="268" t="s">
        <v>109</v>
      </c>
      <c r="E115" s="268"/>
      <c r="F115" s="268"/>
      <c r="G115" s="268"/>
      <c r="H115" s="268"/>
      <c r="I115" s="24">
        <f>(J115/J$281)</f>
        <v>2.3508166148931284E-2</v>
      </c>
      <c r="J115" s="548">
        <f>SUM(J116:J166)</f>
        <v>54217.809122766004</v>
      </c>
    </row>
    <row r="116" spans="1:10" ht="30" x14ac:dyDescent="0.25">
      <c r="A116" s="82" t="s">
        <v>20</v>
      </c>
      <c r="B116" s="271">
        <v>99253</v>
      </c>
      <c r="C116" s="271" t="s">
        <v>259</v>
      </c>
      <c r="D116" s="142" t="s">
        <v>523</v>
      </c>
      <c r="E116" s="271" t="s">
        <v>32</v>
      </c>
      <c r="F116" s="3">
        <v>5</v>
      </c>
      <c r="G116" s="4">
        <v>549.85</v>
      </c>
      <c r="H116" s="4">
        <f>G116*1.2158</f>
        <v>668.50763000000006</v>
      </c>
      <c r="I116" s="29">
        <f t="shared" ref="I116:I147" si="20">J116/J$281</f>
        <v>1.449282873297568E-3</v>
      </c>
      <c r="J116" s="549">
        <f t="shared" ref="J116:J179" si="21">H116*F116</f>
        <v>3342.5381500000003</v>
      </c>
    </row>
    <row r="117" spans="1:10" ht="30" x14ac:dyDescent="0.25">
      <c r="A117" s="82" t="s">
        <v>20</v>
      </c>
      <c r="B117" s="271">
        <v>97902</v>
      </c>
      <c r="C117" s="271" t="s">
        <v>261</v>
      </c>
      <c r="D117" s="142" t="s">
        <v>524</v>
      </c>
      <c r="E117" s="271" t="s">
        <v>32</v>
      </c>
      <c r="F117" s="3">
        <v>11</v>
      </c>
      <c r="G117" s="4">
        <v>569.73</v>
      </c>
      <c r="H117" s="4">
        <f>G117*1.22158</f>
        <v>695.9707734000001</v>
      </c>
      <c r="I117" s="29">
        <f t="shared" si="20"/>
        <v>3.3194067640625459E-3</v>
      </c>
      <c r="J117" s="549">
        <f t="shared" si="21"/>
        <v>7655.6785074000009</v>
      </c>
    </row>
    <row r="118" spans="1:10" ht="30" x14ac:dyDescent="0.25">
      <c r="A118" s="82" t="s">
        <v>20</v>
      </c>
      <c r="B118" s="271">
        <v>86882</v>
      </c>
      <c r="C118" s="271" t="s">
        <v>262</v>
      </c>
      <c r="D118" s="142" t="s">
        <v>525</v>
      </c>
      <c r="E118" s="271" t="s">
        <v>32</v>
      </c>
      <c r="F118" s="3">
        <v>8</v>
      </c>
      <c r="G118" s="4">
        <v>26.31</v>
      </c>
      <c r="H118" s="4">
        <f>G118*1.2158</f>
        <v>31.987697999999998</v>
      </c>
      <c r="I118" s="29">
        <f t="shared" si="20"/>
        <v>1.1095573671789472E-4</v>
      </c>
      <c r="J118" s="549">
        <f t="shared" si="21"/>
        <v>255.90158399999999</v>
      </c>
    </row>
    <row r="119" spans="1:10" ht="30" x14ac:dyDescent="0.25">
      <c r="A119" s="82" t="s">
        <v>20</v>
      </c>
      <c r="B119" s="271">
        <v>86879</v>
      </c>
      <c r="C119" s="271" t="s">
        <v>263</v>
      </c>
      <c r="D119" s="142" t="s">
        <v>526</v>
      </c>
      <c r="E119" s="271" t="s">
        <v>32</v>
      </c>
      <c r="F119" s="3">
        <v>8</v>
      </c>
      <c r="G119" s="4">
        <v>8.07</v>
      </c>
      <c r="H119" s="4">
        <f>G119*1.2158</f>
        <v>9.8115059999999996</v>
      </c>
      <c r="I119" s="29">
        <f t="shared" si="20"/>
        <v>3.4033173520084014E-5</v>
      </c>
      <c r="J119" s="549">
        <f t="shared" si="21"/>
        <v>78.492047999999997</v>
      </c>
    </row>
    <row r="120" spans="1:10" ht="45" x14ac:dyDescent="0.25">
      <c r="A120" s="82" t="s">
        <v>20</v>
      </c>
      <c r="B120" s="271">
        <v>89744</v>
      </c>
      <c r="C120" s="271" t="s">
        <v>264</v>
      </c>
      <c r="D120" s="142" t="s">
        <v>527</v>
      </c>
      <c r="E120" s="271" t="s">
        <v>32</v>
      </c>
      <c r="F120" s="3">
        <v>11</v>
      </c>
      <c r="G120" s="4">
        <v>26.98</v>
      </c>
      <c r="H120" s="4">
        <f>G120*1.2158</f>
        <v>32.802284</v>
      </c>
      <c r="I120" s="29">
        <f t="shared" si="20"/>
        <v>1.5644927567054731E-4</v>
      </c>
      <c r="J120" s="549">
        <f t="shared" si="21"/>
        <v>360.82512400000002</v>
      </c>
    </row>
    <row r="121" spans="1:10" ht="45" x14ac:dyDescent="0.25">
      <c r="A121" s="82" t="s">
        <v>20</v>
      </c>
      <c r="B121" s="271">
        <v>89746</v>
      </c>
      <c r="C121" s="271" t="s">
        <v>265</v>
      </c>
      <c r="D121" s="142" t="s">
        <v>530</v>
      </c>
      <c r="E121" s="271" t="s">
        <v>32</v>
      </c>
      <c r="F121" s="3">
        <v>5</v>
      </c>
      <c r="G121" s="4">
        <v>26.9</v>
      </c>
      <c r="H121" s="4">
        <f>G121*1.2158</f>
        <v>32.705019999999998</v>
      </c>
      <c r="I121" s="29">
        <f t="shared" si="20"/>
        <v>7.090244483350836E-5</v>
      </c>
      <c r="J121" s="549">
        <f t="shared" si="21"/>
        <v>163.52509999999998</v>
      </c>
    </row>
    <row r="122" spans="1:10" ht="45" x14ac:dyDescent="0.25">
      <c r="A122" s="82" t="s">
        <v>20</v>
      </c>
      <c r="B122" s="271">
        <v>89726</v>
      </c>
      <c r="C122" s="271" t="s">
        <v>602</v>
      </c>
      <c r="D122" s="142" t="s">
        <v>529</v>
      </c>
      <c r="E122" s="271" t="s">
        <v>32</v>
      </c>
      <c r="F122" s="3">
        <v>8</v>
      </c>
      <c r="G122" s="4">
        <v>7.67</v>
      </c>
      <c r="H122" s="4">
        <f>G122*1.2158</f>
        <v>9.3251860000000004</v>
      </c>
      <c r="I122" s="29">
        <f t="shared" si="20"/>
        <v>3.2346275204342555E-5</v>
      </c>
      <c r="J122" s="549">
        <f t="shared" si="21"/>
        <v>74.601488000000003</v>
      </c>
    </row>
    <row r="123" spans="1:10" ht="45" x14ac:dyDescent="0.25">
      <c r="A123" s="82" t="s">
        <v>20</v>
      </c>
      <c r="B123" s="271">
        <v>89748</v>
      </c>
      <c r="C123" s="271" t="s">
        <v>603</v>
      </c>
      <c r="D123" s="142" t="s">
        <v>531</v>
      </c>
      <c r="E123" s="271" t="s">
        <v>32</v>
      </c>
      <c r="F123" s="3">
        <v>7</v>
      </c>
      <c r="G123" s="4">
        <v>46.48</v>
      </c>
      <c r="H123" s="4">
        <f>G123*1.2158</f>
        <v>56.510383999999995</v>
      </c>
      <c r="I123" s="29">
        <f t="shared" si="20"/>
        <v>1.7151538625301323E-4</v>
      </c>
      <c r="J123" s="549">
        <f t="shared" si="21"/>
        <v>395.57268799999997</v>
      </c>
    </row>
    <row r="124" spans="1:10" ht="45" x14ac:dyDescent="0.25">
      <c r="A124" s="82" t="s">
        <v>20</v>
      </c>
      <c r="B124" s="271">
        <v>89728</v>
      </c>
      <c r="C124" s="271" t="s">
        <v>601</v>
      </c>
      <c r="D124" s="142" t="s">
        <v>532</v>
      </c>
      <c r="E124" s="271" t="s">
        <v>32</v>
      </c>
      <c r="F124" s="3">
        <v>8</v>
      </c>
      <c r="G124" s="4">
        <v>12.31</v>
      </c>
      <c r="H124" s="4">
        <f>G124*1.2158</f>
        <v>14.966498</v>
      </c>
      <c r="I124" s="29">
        <f t="shared" si="20"/>
        <v>5.1914295666943522E-5</v>
      </c>
      <c r="J124" s="549">
        <f t="shared" si="21"/>
        <v>119.731984</v>
      </c>
    </row>
    <row r="125" spans="1:10" ht="45" x14ac:dyDescent="0.25">
      <c r="A125" s="82" t="s">
        <v>20</v>
      </c>
      <c r="B125" s="271">
        <v>89724</v>
      </c>
      <c r="C125" s="271" t="s">
        <v>604</v>
      </c>
      <c r="D125" s="142" t="s">
        <v>528</v>
      </c>
      <c r="E125" s="271" t="s">
        <v>32</v>
      </c>
      <c r="F125" s="3">
        <v>8</v>
      </c>
      <c r="G125" s="4">
        <v>11.39</v>
      </c>
      <c r="H125" s="4">
        <f>G125*1.2158</f>
        <v>13.847962000000001</v>
      </c>
      <c r="I125" s="29">
        <f t="shared" si="20"/>
        <v>4.8034429540738157E-5</v>
      </c>
      <c r="J125" s="549">
        <f t="shared" si="21"/>
        <v>110.78369600000001</v>
      </c>
    </row>
    <row r="126" spans="1:10" ht="30" x14ac:dyDescent="0.25">
      <c r="A126" s="82" t="s">
        <v>20</v>
      </c>
      <c r="B126" s="271" t="s">
        <v>548</v>
      </c>
      <c r="C126" s="271" t="s">
        <v>605</v>
      </c>
      <c r="D126" s="142" t="str">
        <f>COMPHID!A10</f>
        <v>JUNCAO SIMPLES, PVC, SERIE R, DN 100 X 50 MM PARA ESGOTO PREDIAL - FORNECIMENTO E INSTALAÇÃO</v>
      </c>
      <c r="E126" s="271" t="s">
        <v>32</v>
      </c>
      <c r="F126" s="3">
        <v>2</v>
      </c>
      <c r="G126" s="4">
        <f>COMPHID!F18</f>
        <v>45.002340000000004</v>
      </c>
      <c r="H126" s="4">
        <f>G126*1.2158</f>
        <v>54.713844972000004</v>
      </c>
      <c r="I126" s="29">
        <f t="shared" si="20"/>
        <v>4.7446482219015423E-5</v>
      </c>
      <c r="J126" s="549">
        <f t="shared" si="21"/>
        <v>109.42768994400001</v>
      </c>
    </row>
    <row r="127" spans="1:10" ht="45" x14ac:dyDescent="0.25">
      <c r="A127" s="82" t="s">
        <v>20</v>
      </c>
      <c r="B127" s="271">
        <v>89797</v>
      </c>
      <c r="C127" s="271" t="s">
        <v>606</v>
      </c>
      <c r="D127" s="142" t="s">
        <v>549</v>
      </c>
      <c r="E127" s="271" t="s">
        <v>32</v>
      </c>
      <c r="F127" s="3">
        <v>5</v>
      </c>
      <c r="G127" s="4">
        <v>54.16</v>
      </c>
      <c r="H127" s="4">
        <f>G127*1.2158</f>
        <v>65.847727999999989</v>
      </c>
      <c r="I127" s="29">
        <f t="shared" si="20"/>
        <v>1.4275376996962126E-4</v>
      </c>
      <c r="J127" s="549">
        <f t="shared" si="21"/>
        <v>329.23863999999992</v>
      </c>
    </row>
    <row r="128" spans="1:10" ht="30" x14ac:dyDescent="0.25">
      <c r="A128" s="82" t="s">
        <v>20</v>
      </c>
      <c r="B128" s="271" t="s">
        <v>86</v>
      </c>
      <c r="C128" s="271" t="s">
        <v>607</v>
      </c>
      <c r="D128" s="142" t="str">
        <f>COMPHID!A22</f>
        <v>REDUÇÃO EXCÊNTRICA, PVC, SERIE NORMAL, DN 100 X 50 MM, JUNTA ELÁSTICA, FORNECIDO E INSTALADO EM REDE DE ESGOTO.</v>
      </c>
      <c r="E128" s="271" t="s">
        <v>32</v>
      </c>
      <c r="F128" s="3">
        <v>4</v>
      </c>
      <c r="G128" s="4">
        <f>COMPHID!F30</f>
        <v>22.082611</v>
      </c>
      <c r="H128" s="4">
        <f>G128*1.2158</f>
        <v>26.848038453800001</v>
      </c>
      <c r="I128" s="29">
        <f t="shared" si="20"/>
        <v>4.6563899128842379E-5</v>
      </c>
      <c r="J128" s="549">
        <f t="shared" si="21"/>
        <v>107.3921538152</v>
      </c>
    </row>
    <row r="129" spans="1:10" ht="30" x14ac:dyDescent="0.25">
      <c r="A129" s="82" t="s">
        <v>20</v>
      </c>
      <c r="B129" s="271">
        <v>89714</v>
      </c>
      <c r="C129" s="271" t="s">
        <v>608</v>
      </c>
      <c r="D129" s="27" t="s">
        <v>552</v>
      </c>
      <c r="E129" s="271" t="s">
        <v>24</v>
      </c>
      <c r="F129" s="3">
        <v>150.26</v>
      </c>
      <c r="G129" s="4">
        <v>60.59</v>
      </c>
      <c r="H129" s="4">
        <f>G129*1.2158</f>
        <v>73.665322000000003</v>
      </c>
      <c r="I129" s="29">
        <f t="shared" si="20"/>
        <v>4.7993592895448399E-3</v>
      </c>
      <c r="J129" s="549">
        <f t="shared" si="21"/>
        <v>11068.95128372</v>
      </c>
    </row>
    <row r="130" spans="1:10" ht="30" x14ac:dyDescent="0.25">
      <c r="A130" s="82" t="s">
        <v>20</v>
      </c>
      <c r="B130" s="271">
        <v>89712</v>
      </c>
      <c r="C130" s="271" t="s">
        <v>609</v>
      </c>
      <c r="D130" s="27" t="s">
        <v>553</v>
      </c>
      <c r="E130" s="271" t="s">
        <v>24</v>
      </c>
      <c r="F130" s="3">
        <v>21.18</v>
      </c>
      <c r="G130" s="4">
        <v>31.46</v>
      </c>
      <c r="H130" s="4">
        <f>G130*1.2158</f>
        <v>38.249068000000001</v>
      </c>
      <c r="I130" s="29">
        <f t="shared" si="20"/>
        <v>3.5125587783129238E-4</v>
      </c>
      <c r="J130" s="549">
        <f t="shared" si="21"/>
        <v>810.11526024</v>
      </c>
    </row>
    <row r="131" spans="1:10" ht="30" x14ac:dyDescent="0.25">
      <c r="A131" s="82" t="s">
        <v>20</v>
      </c>
      <c r="B131" s="271">
        <v>89711</v>
      </c>
      <c r="C131" s="271" t="s">
        <v>610</v>
      </c>
      <c r="D131" s="27" t="s">
        <v>554</v>
      </c>
      <c r="E131" s="271" t="s">
        <v>24</v>
      </c>
      <c r="F131" s="3">
        <v>8.49</v>
      </c>
      <c r="G131" s="4">
        <v>20.36</v>
      </c>
      <c r="H131" s="4">
        <f>G131*1.2158</f>
        <v>24.753688</v>
      </c>
      <c r="I131" s="29">
        <f t="shared" si="20"/>
        <v>9.1122240632853947E-5</v>
      </c>
      <c r="J131" s="549">
        <f t="shared" si="21"/>
        <v>210.15881112</v>
      </c>
    </row>
    <row r="132" spans="1:10" ht="30" x14ac:dyDescent="0.25">
      <c r="A132" s="82" t="s">
        <v>20</v>
      </c>
      <c r="B132" s="271">
        <v>89849</v>
      </c>
      <c r="C132" s="271" t="s">
        <v>611</v>
      </c>
      <c r="D132" s="142" t="s">
        <v>555</v>
      </c>
      <c r="E132" s="271" t="s">
        <v>24</v>
      </c>
      <c r="F132" s="3">
        <v>5</v>
      </c>
      <c r="G132" s="4">
        <v>75.069999999999993</v>
      </c>
      <c r="H132" s="4">
        <f>G132*1.2158</f>
        <v>91.270105999999984</v>
      </c>
      <c r="I132" s="29">
        <f t="shared" si="20"/>
        <v>1.9786790087923689E-4</v>
      </c>
      <c r="J132" s="549">
        <f t="shared" si="21"/>
        <v>456.35052999999994</v>
      </c>
    </row>
    <row r="133" spans="1:10" ht="30" x14ac:dyDescent="0.25">
      <c r="A133" s="82" t="s">
        <v>20</v>
      </c>
      <c r="B133" s="271" t="s">
        <v>87</v>
      </c>
      <c r="C133" s="271" t="s">
        <v>612</v>
      </c>
      <c r="D133" s="142" t="str">
        <f>COMPHID!A35</f>
        <v>CAIXA SIFONADA, PVC, 150 X 150 X 50MM, COM GRELHA QUADRADA, BRANCA - FORNECIMENTO E INSTALAÇÃO</v>
      </c>
      <c r="E133" s="271" t="s">
        <v>32</v>
      </c>
      <c r="F133" s="3">
        <v>10</v>
      </c>
      <c r="G133" s="4">
        <f>COMPHID!F45</f>
        <v>76.315238000000008</v>
      </c>
      <c r="H133" s="4">
        <f>G133*1.2158</f>
        <v>92.784066360400004</v>
      </c>
      <c r="I133" s="29">
        <f t="shared" si="20"/>
        <v>4.0230014514877778E-4</v>
      </c>
      <c r="J133" s="549">
        <f t="shared" si="21"/>
        <v>927.84066360400004</v>
      </c>
    </row>
    <row r="134" spans="1:10" ht="30" x14ac:dyDescent="0.25">
      <c r="A134" s="82" t="s">
        <v>20</v>
      </c>
      <c r="B134" s="271">
        <v>89482</v>
      </c>
      <c r="C134" s="271" t="s">
        <v>613</v>
      </c>
      <c r="D134" s="142" t="s">
        <v>557</v>
      </c>
      <c r="E134" s="271" t="s">
        <v>32</v>
      </c>
      <c r="F134" s="3">
        <v>1</v>
      </c>
      <c r="G134" s="4">
        <v>86.47</v>
      </c>
      <c r="H134" s="4">
        <f>G134*1.2158</f>
        <v>105.13022599999999</v>
      </c>
      <c r="I134" s="29">
        <f t="shared" si="20"/>
        <v>4.5583155425676344E-5</v>
      </c>
      <c r="J134" s="549">
        <f t="shared" si="21"/>
        <v>105.13022599999999</v>
      </c>
    </row>
    <row r="135" spans="1:10" ht="30" x14ac:dyDescent="0.25">
      <c r="A135" s="82" t="s">
        <v>20</v>
      </c>
      <c r="B135" s="271" t="s">
        <v>150</v>
      </c>
      <c r="C135" s="271" t="s">
        <v>614</v>
      </c>
      <c r="D135" s="142" t="str">
        <f>COMPHID!A49</f>
        <v>CAIXA SIFONADA, PVC, 100 X 150 X 50MM, COM GRELHA QUADRADA, BRANCA - FORNECIMENTO E INSTALAÇÃO</v>
      </c>
      <c r="E135" s="271" t="s">
        <v>32</v>
      </c>
      <c r="F135" s="3">
        <v>7</v>
      </c>
      <c r="G135" s="4">
        <f>COMPHID!F60</f>
        <v>87.615238000000005</v>
      </c>
      <c r="H135" s="4">
        <f>G135*1.2158</f>
        <v>106.5226063604</v>
      </c>
      <c r="I135" s="29">
        <f t="shared" si="20"/>
        <v>3.2330811934637877E-4</v>
      </c>
      <c r="J135" s="549">
        <f t="shared" si="21"/>
        <v>745.65824452280003</v>
      </c>
    </row>
    <row r="136" spans="1:10" ht="30" x14ac:dyDescent="0.25">
      <c r="A136" s="82" t="s">
        <v>20</v>
      </c>
      <c r="B136" s="271">
        <v>89578</v>
      </c>
      <c r="C136" s="271" t="s">
        <v>615</v>
      </c>
      <c r="D136" s="142" t="s">
        <v>556</v>
      </c>
      <c r="E136" s="271" t="s">
        <v>24</v>
      </c>
      <c r="F136" s="3">
        <v>86.59</v>
      </c>
      <c r="G136" s="4">
        <v>57.46</v>
      </c>
      <c r="H136" s="4">
        <f>G136*1.2158</f>
        <v>69.859868000000006</v>
      </c>
      <c r="I136" s="29">
        <f t="shared" si="20"/>
        <v>2.6228429549052068E-3</v>
      </c>
      <c r="J136" s="549">
        <f t="shared" si="21"/>
        <v>6049.1659701200006</v>
      </c>
    </row>
    <row r="137" spans="1:10" ht="30" x14ac:dyDescent="0.25">
      <c r="A137" s="82" t="s">
        <v>20</v>
      </c>
      <c r="B137" s="271">
        <v>103047</v>
      </c>
      <c r="C137" s="271" t="s">
        <v>616</v>
      </c>
      <c r="D137" s="142" t="s">
        <v>560</v>
      </c>
      <c r="E137" s="271" t="s">
        <v>32</v>
      </c>
      <c r="F137" s="3">
        <v>2</v>
      </c>
      <c r="G137" s="4">
        <v>19.87</v>
      </c>
      <c r="H137" s="4">
        <f>G137*1.2158</f>
        <v>24.157946000000003</v>
      </c>
      <c r="I137" s="29">
        <f t="shared" si="20"/>
        <v>2.0949168458614295E-5</v>
      </c>
      <c r="J137" s="549">
        <f t="shared" si="21"/>
        <v>48.315892000000005</v>
      </c>
    </row>
    <row r="138" spans="1:10" ht="45" x14ac:dyDescent="0.25">
      <c r="A138" s="82" t="s">
        <v>20</v>
      </c>
      <c r="B138" s="271">
        <v>94783</v>
      </c>
      <c r="C138" s="271" t="s">
        <v>617</v>
      </c>
      <c r="D138" s="142" t="s">
        <v>561</v>
      </c>
      <c r="E138" s="271" t="s">
        <v>32</v>
      </c>
      <c r="F138" s="3">
        <v>2</v>
      </c>
      <c r="G138" s="4">
        <v>20.54</v>
      </c>
      <c r="H138" s="4">
        <f>G138*1.2158</f>
        <v>24.972531999999998</v>
      </c>
      <c r="I138" s="29">
        <f t="shared" si="20"/>
        <v>2.165555712833103E-5</v>
      </c>
      <c r="J138" s="549">
        <f t="shared" si="21"/>
        <v>49.945063999999995</v>
      </c>
    </row>
    <row r="139" spans="1:10" ht="30" x14ac:dyDescent="0.25">
      <c r="A139" s="82" t="s">
        <v>20</v>
      </c>
      <c r="B139" s="271">
        <v>89404</v>
      </c>
      <c r="C139" s="271" t="s">
        <v>618</v>
      </c>
      <c r="D139" s="142" t="s">
        <v>562</v>
      </c>
      <c r="E139" s="271" t="s">
        <v>32</v>
      </c>
      <c r="F139" s="3">
        <v>2</v>
      </c>
      <c r="G139" s="4">
        <v>6.41</v>
      </c>
      <c r="H139" s="4">
        <f>G139*1.2158</f>
        <v>7.7932779999999999</v>
      </c>
      <c r="I139" s="29">
        <f t="shared" si="20"/>
        <v>6.7581363774392356E-6</v>
      </c>
      <c r="J139" s="549">
        <f t="shared" si="21"/>
        <v>15.586556</v>
      </c>
    </row>
    <row r="140" spans="1:10" ht="30" x14ac:dyDescent="0.25">
      <c r="A140" s="82" t="s">
        <v>20</v>
      </c>
      <c r="B140" s="271">
        <v>89408</v>
      </c>
      <c r="C140" s="271" t="s">
        <v>619</v>
      </c>
      <c r="D140" s="142" t="s">
        <v>563</v>
      </c>
      <c r="E140" s="271" t="s">
        <v>32</v>
      </c>
      <c r="F140" s="3">
        <v>23</v>
      </c>
      <c r="G140" s="4">
        <v>7.81</v>
      </c>
      <c r="H140" s="4">
        <f>G140*1.2158</f>
        <v>9.4953979999999998</v>
      </c>
      <c r="I140" s="29">
        <f t="shared" si="20"/>
        <v>9.469298264269968E-5</v>
      </c>
      <c r="J140" s="549">
        <f t="shared" si="21"/>
        <v>218.39415399999999</v>
      </c>
    </row>
    <row r="141" spans="1:10" ht="30" x14ac:dyDescent="0.25">
      <c r="A141" s="82" t="s">
        <v>20</v>
      </c>
      <c r="B141" s="271">
        <v>89417</v>
      </c>
      <c r="C141" s="271" t="s">
        <v>620</v>
      </c>
      <c r="D141" s="142" t="s">
        <v>564</v>
      </c>
      <c r="E141" s="271" t="s">
        <v>32</v>
      </c>
      <c r="F141" s="3">
        <v>1</v>
      </c>
      <c r="G141" s="4">
        <v>4.96</v>
      </c>
      <c r="H141" s="4">
        <f>G141*1.2158</f>
        <v>6.0303680000000002</v>
      </c>
      <c r="I141" s="29">
        <f t="shared" si="20"/>
        <v>2.6146923893992676E-6</v>
      </c>
      <c r="J141" s="549">
        <f t="shared" si="21"/>
        <v>6.0303680000000002</v>
      </c>
    </row>
    <row r="142" spans="1:10" ht="30" x14ac:dyDescent="0.25">
      <c r="A142" s="82" t="s">
        <v>20</v>
      </c>
      <c r="B142" s="271">
        <v>89424</v>
      </c>
      <c r="C142" s="271" t="s">
        <v>621</v>
      </c>
      <c r="D142" s="142" t="s">
        <v>565</v>
      </c>
      <c r="E142" s="271" t="s">
        <v>32</v>
      </c>
      <c r="F142" s="3">
        <v>12</v>
      </c>
      <c r="G142" s="4">
        <v>6.02</v>
      </c>
      <c r="H142" s="4">
        <f>G142*1.2158</f>
        <v>7.3191159999999993</v>
      </c>
      <c r="I142" s="29">
        <f t="shared" si="20"/>
        <v>3.8081729477863521E-5</v>
      </c>
      <c r="J142" s="549">
        <f t="shared" si="21"/>
        <v>87.829391999999984</v>
      </c>
    </row>
    <row r="143" spans="1:10" ht="30" x14ac:dyDescent="0.25">
      <c r="A143" s="82" t="s">
        <v>20</v>
      </c>
      <c r="B143" s="271">
        <v>89355</v>
      </c>
      <c r="C143" s="271" t="s">
        <v>622</v>
      </c>
      <c r="D143" s="142" t="s">
        <v>566</v>
      </c>
      <c r="E143" s="271" t="s">
        <v>32</v>
      </c>
      <c r="F143" s="3">
        <v>52.03</v>
      </c>
      <c r="G143" s="4">
        <v>17.57</v>
      </c>
      <c r="H143" s="4">
        <f>G143*1.2158</f>
        <v>21.361606000000002</v>
      </c>
      <c r="I143" s="29">
        <f t="shared" si="20"/>
        <v>4.8190841915508051E-4</v>
      </c>
      <c r="J143" s="549">
        <f t="shared" si="21"/>
        <v>1111.4443601800001</v>
      </c>
    </row>
    <row r="144" spans="1:10" ht="30" x14ac:dyDescent="0.25">
      <c r="A144" s="82" t="s">
        <v>20</v>
      </c>
      <c r="B144" s="271">
        <v>100860</v>
      </c>
      <c r="C144" s="271" t="s">
        <v>623</v>
      </c>
      <c r="D144" s="142" t="s">
        <v>567</v>
      </c>
      <c r="E144" s="271" t="s">
        <v>32</v>
      </c>
      <c r="F144" s="3">
        <v>7</v>
      </c>
      <c r="G144" s="4">
        <v>93.33</v>
      </c>
      <c r="H144" s="4">
        <f>G144*1.2158</f>
        <v>113.470614</v>
      </c>
      <c r="I144" s="29">
        <f t="shared" si="20"/>
        <v>3.4439610583032976E-4</v>
      </c>
      <c r="J144" s="549">
        <f t="shared" si="21"/>
        <v>794.29429800000003</v>
      </c>
    </row>
    <row r="145" spans="1:10" ht="30" x14ac:dyDescent="0.25">
      <c r="A145" s="82" t="s">
        <v>20</v>
      </c>
      <c r="B145" s="271">
        <v>86906</v>
      </c>
      <c r="C145" s="271" t="s">
        <v>624</v>
      </c>
      <c r="D145" s="142" t="s">
        <v>568</v>
      </c>
      <c r="E145" s="271" t="s">
        <v>32</v>
      </c>
      <c r="F145" s="3">
        <v>8</v>
      </c>
      <c r="G145" s="4">
        <v>72.66</v>
      </c>
      <c r="H145" s="4">
        <f>G145*1.2158</f>
        <v>88.34002799999999</v>
      </c>
      <c r="I145" s="29">
        <f t="shared" si="20"/>
        <v>3.064250790544367E-4</v>
      </c>
      <c r="J145" s="549">
        <f t="shared" si="21"/>
        <v>706.72022399999992</v>
      </c>
    </row>
    <row r="146" spans="1:10" ht="30" x14ac:dyDescent="0.25">
      <c r="A146" s="82" t="s">
        <v>20</v>
      </c>
      <c r="B146" s="271">
        <v>86931</v>
      </c>
      <c r="C146" s="271" t="s">
        <v>625</v>
      </c>
      <c r="D146" s="142" t="s">
        <v>569</v>
      </c>
      <c r="E146" s="271" t="s">
        <v>32</v>
      </c>
      <c r="F146" s="3">
        <v>7</v>
      </c>
      <c r="G146" s="4">
        <v>476.36</v>
      </c>
      <c r="H146" s="4">
        <f>G146*1.2158</f>
        <v>579.15848800000003</v>
      </c>
      <c r="I146" s="29">
        <f t="shared" si="20"/>
        <v>1.7578113036894449E-3</v>
      </c>
      <c r="J146" s="549">
        <f t="shared" si="21"/>
        <v>4054.1094160000002</v>
      </c>
    </row>
    <row r="147" spans="1:10" ht="30" customHeight="1" x14ac:dyDescent="0.25">
      <c r="A147" s="82" t="s">
        <v>20</v>
      </c>
      <c r="B147" s="271">
        <v>89383</v>
      </c>
      <c r="C147" s="271" t="s">
        <v>626</v>
      </c>
      <c r="D147" s="142" t="s">
        <v>570</v>
      </c>
      <c r="E147" s="271" t="s">
        <v>32</v>
      </c>
      <c r="F147" s="3">
        <v>25</v>
      </c>
      <c r="G147" s="4">
        <v>6.13</v>
      </c>
      <c r="H147" s="4">
        <f>G147*1.2158</f>
        <v>7.4528539999999994</v>
      </c>
      <c r="I147" s="29">
        <f t="shared" si="20"/>
        <v>8.078661465230599E-5</v>
      </c>
      <c r="J147" s="549">
        <f t="shared" si="21"/>
        <v>186.32135</v>
      </c>
    </row>
    <row r="148" spans="1:10" ht="30" x14ac:dyDescent="0.25">
      <c r="A148" s="82" t="s">
        <v>20</v>
      </c>
      <c r="B148" s="271">
        <v>94492</v>
      </c>
      <c r="C148" s="271" t="s">
        <v>627</v>
      </c>
      <c r="D148" s="142" t="s">
        <v>571</v>
      </c>
      <c r="E148" s="271" t="s">
        <v>32</v>
      </c>
      <c r="F148" s="3">
        <v>4</v>
      </c>
      <c r="G148" s="4">
        <v>50.45</v>
      </c>
      <c r="H148" s="4">
        <f>G148*1.2158</f>
        <v>61.337110000000003</v>
      </c>
      <c r="I148" s="29">
        <f t="shared" ref="I148:I166" si="22">J148/J$281</f>
        <v>1.0638002503644601E-4</v>
      </c>
      <c r="J148" s="549">
        <f t="shared" si="21"/>
        <v>245.34844000000001</v>
      </c>
    </row>
    <row r="149" spans="1:10" ht="30" x14ac:dyDescent="0.25">
      <c r="A149" s="82" t="s">
        <v>20</v>
      </c>
      <c r="B149" s="271">
        <v>89987</v>
      </c>
      <c r="C149" s="271" t="s">
        <v>628</v>
      </c>
      <c r="D149" s="142" t="s">
        <v>572</v>
      </c>
      <c r="E149" s="271" t="s">
        <v>32</v>
      </c>
      <c r="F149" s="3">
        <v>9</v>
      </c>
      <c r="G149" s="4">
        <v>74.88</v>
      </c>
      <c r="H149" s="4">
        <f>G149*1.2158</f>
        <v>91.039103999999995</v>
      </c>
      <c r="I149" s="29">
        <f t="shared" si="22"/>
        <v>3.5526078529515208E-4</v>
      </c>
      <c r="J149" s="549">
        <f t="shared" si="21"/>
        <v>819.35193599999991</v>
      </c>
    </row>
    <row r="150" spans="1:10" ht="30" x14ac:dyDescent="0.25">
      <c r="A150" s="82" t="s">
        <v>20</v>
      </c>
      <c r="B150" s="271">
        <v>89985</v>
      </c>
      <c r="C150" s="271" t="s">
        <v>629</v>
      </c>
      <c r="D150" s="142" t="s">
        <v>573</v>
      </c>
      <c r="E150" s="271" t="s">
        <v>32</v>
      </c>
      <c r="F150" s="3">
        <v>7</v>
      </c>
      <c r="G150" s="4">
        <v>71.14</v>
      </c>
      <c r="H150" s="4">
        <f>G150*1.2158</f>
        <v>86.492012000000003</v>
      </c>
      <c r="I150" s="29">
        <f t="shared" si="22"/>
        <v>2.6251300727279177E-4</v>
      </c>
      <c r="J150" s="549">
        <f t="shared" si="21"/>
        <v>605.44408399999998</v>
      </c>
    </row>
    <row r="151" spans="1:10" ht="30" x14ac:dyDescent="0.25">
      <c r="A151" s="82" t="s">
        <v>20</v>
      </c>
      <c r="B151" s="271">
        <v>89381</v>
      </c>
      <c r="C151" s="271" t="s">
        <v>630</v>
      </c>
      <c r="D151" s="142" t="s">
        <v>574</v>
      </c>
      <c r="E151" s="271" t="s">
        <v>32</v>
      </c>
      <c r="F151" s="3">
        <v>7</v>
      </c>
      <c r="G151" s="4">
        <v>13.92</v>
      </c>
      <c r="H151" s="4">
        <f>G151*1.2158</f>
        <v>16.923936000000001</v>
      </c>
      <c r="I151" s="29">
        <f t="shared" si="22"/>
        <v>5.1366053714327551E-5</v>
      </c>
      <c r="J151" s="549">
        <f t="shared" si="21"/>
        <v>118.46755200000001</v>
      </c>
    </row>
    <row r="152" spans="1:10" ht="30" x14ac:dyDescent="0.25">
      <c r="A152" s="82" t="s">
        <v>20</v>
      </c>
      <c r="B152" s="271">
        <v>86884</v>
      </c>
      <c r="C152" s="271" t="s">
        <v>631</v>
      </c>
      <c r="D152" s="142" t="s">
        <v>575</v>
      </c>
      <c r="E152" s="271" t="s">
        <v>32</v>
      </c>
      <c r="F152" s="3">
        <v>8</v>
      </c>
      <c r="G152" s="4">
        <v>9.9499999999999993</v>
      </c>
      <c r="H152" s="4">
        <f>G152*1.2158</f>
        <v>12.097209999999999</v>
      </c>
      <c r="I152" s="29">
        <f t="shared" si="22"/>
        <v>4.1961595604068886E-5</v>
      </c>
      <c r="J152" s="549">
        <f t="shared" si="21"/>
        <v>96.777679999999989</v>
      </c>
    </row>
    <row r="153" spans="1:10" ht="30" x14ac:dyDescent="0.25">
      <c r="A153" s="82" t="s">
        <v>20</v>
      </c>
      <c r="B153" s="271">
        <v>90373</v>
      </c>
      <c r="C153" s="271" t="s">
        <v>632</v>
      </c>
      <c r="D153" s="142" t="s">
        <v>576</v>
      </c>
      <c r="E153" s="271" t="s">
        <v>32</v>
      </c>
      <c r="F153" s="3">
        <v>15</v>
      </c>
      <c r="G153" s="4">
        <v>14.58</v>
      </c>
      <c r="H153" s="4">
        <f>G153*1.2158</f>
        <v>17.726364</v>
      </c>
      <c r="I153" s="29">
        <f t="shared" si="22"/>
        <v>1.1528895676645561E-4</v>
      </c>
      <c r="J153" s="549">
        <f t="shared" si="21"/>
        <v>265.89546000000001</v>
      </c>
    </row>
    <row r="154" spans="1:10" ht="45" x14ac:dyDescent="0.25">
      <c r="A154" s="82" t="s">
        <v>20</v>
      </c>
      <c r="B154" s="271">
        <v>94703</v>
      </c>
      <c r="C154" s="271" t="s">
        <v>633</v>
      </c>
      <c r="D154" s="142" t="s">
        <v>577</v>
      </c>
      <c r="E154" s="271" t="s">
        <v>32</v>
      </c>
      <c r="F154" s="3">
        <v>4</v>
      </c>
      <c r="G154" s="4">
        <v>22.43</v>
      </c>
      <c r="H154" s="4">
        <f>G154*1.2158</f>
        <v>27.270394</v>
      </c>
      <c r="I154" s="29">
        <f t="shared" si="22"/>
        <v>4.7296411527601265E-5</v>
      </c>
      <c r="J154" s="549">
        <f t="shared" si="21"/>
        <v>109.081576</v>
      </c>
    </row>
    <row r="155" spans="1:10" ht="45" x14ac:dyDescent="0.25">
      <c r="A155" s="82" t="s">
        <v>20</v>
      </c>
      <c r="B155" s="271">
        <v>94706</v>
      </c>
      <c r="C155" s="271" t="s">
        <v>634</v>
      </c>
      <c r="D155" s="142" t="s">
        <v>578</v>
      </c>
      <c r="E155" s="271" t="s">
        <v>32</v>
      </c>
      <c r="F155" s="3">
        <v>4</v>
      </c>
      <c r="G155" s="4">
        <v>48.2</v>
      </c>
      <c r="H155" s="4">
        <f>G155*1.2158</f>
        <v>58.601560000000006</v>
      </c>
      <c r="I155" s="29">
        <f t="shared" si="22"/>
        <v>1.0163562352342316E-4</v>
      </c>
      <c r="J155" s="549">
        <f t="shared" si="21"/>
        <v>234.40624000000003</v>
      </c>
    </row>
    <row r="156" spans="1:10" ht="30" x14ac:dyDescent="0.25">
      <c r="A156" s="82" t="s">
        <v>20</v>
      </c>
      <c r="B156" s="271">
        <v>103966</v>
      </c>
      <c r="C156" s="271" t="s">
        <v>635</v>
      </c>
      <c r="D156" s="142" t="s">
        <v>579</v>
      </c>
      <c r="E156" s="271" t="s">
        <v>32</v>
      </c>
      <c r="F156" s="3">
        <v>8</v>
      </c>
      <c r="G156" s="4">
        <v>10.45</v>
      </c>
      <c r="H156" s="4">
        <f>G156*1.2158</f>
        <v>12.705109999999999</v>
      </c>
      <c r="I156" s="29">
        <f t="shared" si="22"/>
        <v>4.4070218498745718E-5</v>
      </c>
      <c r="J156" s="549">
        <f t="shared" si="21"/>
        <v>101.64088</v>
      </c>
    </row>
    <row r="157" spans="1:10" ht="30" x14ac:dyDescent="0.25">
      <c r="A157" s="82" t="s">
        <v>20</v>
      </c>
      <c r="B157" s="271">
        <v>103985</v>
      </c>
      <c r="C157" s="271" t="s">
        <v>636</v>
      </c>
      <c r="D157" s="142" t="s">
        <v>580</v>
      </c>
      <c r="E157" s="271" t="s">
        <v>32</v>
      </c>
      <c r="F157" s="3">
        <v>7</v>
      </c>
      <c r="G157" s="4">
        <v>22.44</v>
      </c>
      <c r="H157" s="4">
        <f>G157*1.2158</f>
        <v>27.282552000000003</v>
      </c>
      <c r="I157" s="29">
        <f t="shared" si="22"/>
        <v>8.2805621073959071E-5</v>
      </c>
      <c r="J157" s="549">
        <f t="shared" si="21"/>
        <v>190.97786400000001</v>
      </c>
    </row>
    <row r="158" spans="1:10" ht="30" x14ac:dyDescent="0.25">
      <c r="A158" s="82" t="s">
        <v>20</v>
      </c>
      <c r="B158" s="271">
        <v>103984</v>
      </c>
      <c r="C158" s="271" t="s">
        <v>637</v>
      </c>
      <c r="D158" s="142" t="s">
        <v>581</v>
      </c>
      <c r="E158" s="271" t="s">
        <v>32</v>
      </c>
      <c r="F158" s="3">
        <v>14</v>
      </c>
      <c r="G158" s="4">
        <v>20.09</v>
      </c>
      <c r="H158" s="4">
        <f>G158*1.2158</f>
        <v>24.425422000000001</v>
      </c>
      <c r="I158" s="29">
        <f t="shared" si="22"/>
        <v>1.4826781883920122E-4</v>
      </c>
      <c r="J158" s="549">
        <f t="shared" si="21"/>
        <v>341.95590800000002</v>
      </c>
    </row>
    <row r="159" spans="1:10" ht="30" x14ac:dyDescent="0.25">
      <c r="A159" s="82" t="s">
        <v>20</v>
      </c>
      <c r="B159" s="271">
        <v>89356</v>
      </c>
      <c r="C159" s="271" t="s">
        <v>638</v>
      </c>
      <c r="D159" s="142" t="s">
        <v>582</v>
      </c>
      <c r="E159" s="271" t="s">
        <v>32</v>
      </c>
      <c r="F159" s="3">
        <v>67.900000000000006</v>
      </c>
      <c r="G159" s="4">
        <v>20.88</v>
      </c>
      <c r="H159" s="4">
        <f>G159*1.2158</f>
        <v>25.385904</v>
      </c>
      <c r="I159" s="29">
        <f t="shared" si="22"/>
        <v>7.4737608154346589E-4</v>
      </c>
      <c r="J159" s="549">
        <f t="shared" si="21"/>
        <v>1723.7028816000002</v>
      </c>
    </row>
    <row r="160" spans="1:10" ht="30" x14ac:dyDescent="0.25">
      <c r="A160" s="82" t="s">
        <v>20</v>
      </c>
      <c r="B160" s="271">
        <v>89449</v>
      </c>
      <c r="C160" s="271" t="s">
        <v>639</v>
      </c>
      <c r="D160" s="142" t="s">
        <v>583</v>
      </c>
      <c r="E160" s="271" t="s">
        <v>32</v>
      </c>
      <c r="F160" s="3">
        <v>54.75</v>
      </c>
      <c r="G160" s="4">
        <v>20.77</v>
      </c>
      <c r="H160" s="4">
        <f>G160*1.2158</f>
        <v>25.252165999999999</v>
      </c>
      <c r="I160" s="29">
        <f t="shared" si="22"/>
        <v>5.9945908483836647E-4</v>
      </c>
      <c r="J160" s="549">
        <f t="shared" si="21"/>
        <v>1382.5560885</v>
      </c>
    </row>
    <row r="161" spans="1:10" ht="30" x14ac:dyDescent="0.25">
      <c r="A161" s="82" t="s">
        <v>20</v>
      </c>
      <c r="B161" s="271">
        <v>89395</v>
      </c>
      <c r="C161" s="271" t="s">
        <v>640</v>
      </c>
      <c r="D161" s="142" t="s">
        <v>584</v>
      </c>
      <c r="E161" s="271" t="s">
        <v>32</v>
      </c>
      <c r="F161" s="3">
        <v>13</v>
      </c>
      <c r="G161" s="4">
        <v>11.87</v>
      </c>
      <c r="H161" s="4">
        <f>G161*1.2158</f>
        <v>14.431545999999999</v>
      </c>
      <c r="I161" s="29">
        <f t="shared" si="22"/>
        <v>8.1345399719395361E-5</v>
      </c>
      <c r="J161" s="549">
        <f t="shared" si="21"/>
        <v>187.61009799999999</v>
      </c>
    </row>
    <row r="162" spans="1:10" ht="30" x14ac:dyDescent="0.25">
      <c r="A162" s="82" t="s">
        <v>20</v>
      </c>
      <c r="B162" s="271">
        <v>89625</v>
      </c>
      <c r="C162" s="271" t="s">
        <v>641</v>
      </c>
      <c r="D162" s="142" t="s">
        <v>585</v>
      </c>
      <c r="E162" s="271" t="s">
        <v>32</v>
      </c>
      <c r="F162" s="3">
        <v>4</v>
      </c>
      <c r="G162" s="4">
        <v>25.13</v>
      </c>
      <c r="H162" s="4">
        <f>G162*1.2158</f>
        <v>30.553053999999999</v>
      </c>
      <c r="I162" s="29">
        <f t="shared" si="22"/>
        <v>5.2989693343228707E-5</v>
      </c>
      <c r="J162" s="549">
        <f t="shared" si="21"/>
        <v>122.212216</v>
      </c>
    </row>
    <row r="163" spans="1:10" ht="30" x14ac:dyDescent="0.25">
      <c r="A163" s="82" t="s">
        <v>20</v>
      </c>
      <c r="B163" s="271">
        <v>104006</v>
      </c>
      <c r="C163" s="271" t="s">
        <v>642</v>
      </c>
      <c r="D163" s="142" t="s">
        <v>586</v>
      </c>
      <c r="E163" s="271" t="s">
        <v>32</v>
      </c>
      <c r="F163" s="3">
        <v>4</v>
      </c>
      <c r="G163" s="4">
        <v>24.74</v>
      </c>
      <c r="H163" s="4">
        <f>G163*1.2158</f>
        <v>30.078891999999996</v>
      </c>
      <c r="I163" s="29">
        <f t="shared" si="22"/>
        <v>5.2167330414304733E-5</v>
      </c>
      <c r="J163" s="549">
        <f t="shared" si="21"/>
        <v>120.31556799999998</v>
      </c>
    </row>
    <row r="164" spans="1:10" ht="30" x14ac:dyDescent="0.25">
      <c r="A164" s="82" t="s">
        <v>20</v>
      </c>
      <c r="B164" s="271">
        <v>89366</v>
      </c>
      <c r="C164" s="271" t="s">
        <v>643</v>
      </c>
      <c r="D164" s="142" t="s">
        <v>587</v>
      </c>
      <c r="E164" s="271" t="s">
        <v>32</v>
      </c>
      <c r="F164" s="3">
        <v>7</v>
      </c>
      <c r="G164" s="4">
        <v>16.510000000000002</v>
      </c>
      <c r="H164" s="4">
        <f>G164*1.2158</f>
        <v>20.072858</v>
      </c>
      <c r="I164" s="29">
        <f t="shared" si="22"/>
        <v>6.0923386984450275E-5</v>
      </c>
      <c r="J164" s="549">
        <f t="shared" si="21"/>
        <v>140.510006</v>
      </c>
    </row>
    <row r="165" spans="1:10" ht="30" x14ac:dyDescent="0.25">
      <c r="A165" s="82" t="s">
        <v>20</v>
      </c>
      <c r="B165" s="271">
        <v>89578</v>
      </c>
      <c r="C165" s="271" t="s">
        <v>813</v>
      </c>
      <c r="D165" s="142" t="s">
        <v>556</v>
      </c>
      <c r="E165" s="271" t="s">
        <v>24</v>
      </c>
      <c r="F165" s="3">
        <v>84</v>
      </c>
      <c r="G165" s="4">
        <v>57.46</v>
      </c>
      <c r="H165" s="4">
        <f>G165*1.2158</f>
        <v>69.859868000000006</v>
      </c>
      <c r="I165" s="29">
        <f t="shared" si="22"/>
        <v>2.5443909020907425E-3</v>
      </c>
      <c r="J165" s="549">
        <f t="shared" si="21"/>
        <v>5868.2289120000005</v>
      </c>
    </row>
    <row r="166" spans="1:10" ht="30" x14ac:dyDescent="0.25">
      <c r="A166" s="82" t="s">
        <v>20</v>
      </c>
      <c r="B166" s="271">
        <v>89579</v>
      </c>
      <c r="C166" s="271" t="s">
        <v>814</v>
      </c>
      <c r="D166" s="142" t="s">
        <v>815</v>
      </c>
      <c r="E166" s="271" t="s">
        <v>32</v>
      </c>
      <c r="F166" s="3">
        <v>57</v>
      </c>
      <c r="G166" s="4">
        <v>11.36</v>
      </c>
      <c r="H166" s="4">
        <f>G166*1.2158</f>
        <v>13.811487999999999</v>
      </c>
      <c r="I166" s="29">
        <f t="shared" si="22"/>
        <v>3.4134387419028497E-4</v>
      </c>
      <c r="J166" s="549">
        <f t="shared" si="21"/>
        <v>787.25481599999989</v>
      </c>
    </row>
    <row r="167" spans="1:10" x14ac:dyDescent="0.25">
      <c r="A167" s="267"/>
      <c r="B167" s="268"/>
      <c r="C167" s="63" t="s">
        <v>266</v>
      </c>
      <c r="D167" s="268" t="s">
        <v>110</v>
      </c>
      <c r="E167" s="268"/>
      <c r="F167" s="268"/>
      <c r="G167" s="268"/>
      <c r="H167" s="268"/>
      <c r="I167" s="24">
        <f>(J167/J$281)</f>
        <v>9.65829142694275E-2</v>
      </c>
      <c r="J167" s="548">
        <f>SUM(J168:J250)</f>
        <v>222752.97771869597</v>
      </c>
    </row>
    <row r="168" spans="1:10" x14ac:dyDescent="0.25">
      <c r="A168" s="82" t="s">
        <v>20</v>
      </c>
      <c r="B168" s="266">
        <v>39212</v>
      </c>
      <c r="C168" s="271" t="s">
        <v>267</v>
      </c>
      <c r="D168" s="270" t="s">
        <v>421</v>
      </c>
      <c r="E168" s="266" t="s">
        <v>32</v>
      </c>
      <c r="F168" s="50">
        <v>2</v>
      </c>
      <c r="G168" s="266">
        <v>1.73</v>
      </c>
      <c r="H168" s="4">
        <f>G168*1.2158</f>
        <v>2.1033339999999998</v>
      </c>
      <c r="I168" s="29">
        <f t="shared" ref="I168:I212" si="23">J168/J$281</f>
        <v>1.8239588038954567E-6</v>
      </c>
      <c r="J168" s="549">
        <f t="shared" si="21"/>
        <v>4.2066679999999996</v>
      </c>
    </row>
    <row r="169" spans="1:10" x14ac:dyDescent="0.25">
      <c r="A169" s="82" t="s">
        <v>20</v>
      </c>
      <c r="B169" s="271">
        <v>39209</v>
      </c>
      <c r="C169" s="271" t="s">
        <v>268</v>
      </c>
      <c r="D169" s="143" t="s">
        <v>116</v>
      </c>
      <c r="E169" s="271" t="s">
        <v>32</v>
      </c>
      <c r="F169" s="3">
        <v>1</v>
      </c>
      <c r="G169" s="4">
        <v>0.56000000000000005</v>
      </c>
      <c r="H169" s="4">
        <f>G169*1.2158</f>
        <v>0.68084800000000001</v>
      </c>
      <c r="I169" s="29">
        <f t="shared" si="23"/>
        <v>2.9520720525475604E-7</v>
      </c>
      <c r="J169" s="549">
        <f t="shared" si="21"/>
        <v>0.68084800000000001</v>
      </c>
    </row>
    <row r="170" spans="1:10" x14ac:dyDescent="0.25">
      <c r="A170" s="82" t="s">
        <v>20</v>
      </c>
      <c r="B170" s="271">
        <v>4332</v>
      </c>
      <c r="C170" s="271" t="s">
        <v>269</v>
      </c>
      <c r="D170" s="143" t="s">
        <v>1028</v>
      </c>
      <c r="E170" s="271" t="s">
        <v>32</v>
      </c>
      <c r="F170" s="3">
        <v>135</v>
      </c>
      <c r="G170" s="4">
        <v>1.18</v>
      </c>
      <c r="H170" s="4">
        <f>G170*1.2158</f>
        <v>1.4346439999999998</v>
      </c>
      <c r="I170" s="29">
        <f t="shared" si="23"/>
        <v>8.3975906780504696E-5</v>
      </c>
      <c r="J170" s="549">
        <f t="shared" si="21"/>
        <v>193.67693999999997</v>
      </c>
    </row>
    <row r="171" spans="1:10" x14ac:dyDescent="0.25">
      <c r="A171" s="82" t="s">
        <v>1032</v>
      </c>
      <c r="B171" s="271" t="s">
        <v>1031</v>
      </c>
      <c r="C171" s="271" t="s">
        <v>270</v>
      </c>
      <c r="D171" s="143" t="s">
        <v>1029</v>
      </c>
      <c r="E171" s="271" t="s">
        <v>32</v>
      </c>
      <c r="F171" s="3">
        <v>135</v>
      </c>
      <c r="G171" s="4">
        <v>0.12</v>
      </c>
      <c r="H171" s="4">
        <f>G171*1.2158</f>
        <v>0.145896</v>
      </c>
      <c r="I171" s="29">
        <f t="shared" si="23"/>
        <v>8.5399227234411565E-6</v>
      </c>
      <c r="J171" s="549">
        <f t="shared" si="21"/>
        <v>19.695959999999999</v>
      </c>
    </row>
    <row r="172" spans="1:10" x14ac:dyDescent="0.25">
      <c r="A172" s="82" t="s">
        <v>1032</v>
      </c>
      <c r="B172" s="271" t="s">
        <v>1033</v>
      </c>
      <c r="C172" s="271" t="s">
        <v>271</v>
      </c>
      <c r="D172" s="143" t="s">
        <v>1030</v>
      </c>
      <c r="E172" s="271" t="s">
        <v>32</v>
      </c>
      <c r="F172" s="3">
        <v>781</v>
      </c>
      <c r="G172" s="4">
        <v>0.06</v>
      </c>
      <c r="H172" s="4">
        <f>G172*1.2158</f>
        <v>7.2947999999999999E-2</v>
      </c>
      <c r="I172" s="29">
        <f t="shared" si="23"/>
        <v>2.4702517211139048E-5</v>
      </c>
      <c r="J172" s="549">
        <f t="shared" si="21"/>
        <v>56.972388000000002</v>
      </c>
    </row>
    <row r="173" spans="1:10" x14ac:dyDescent="0.25">
      <c r="A173" s="82" t="s">
        <v>945</v>
      </c>
      <c r="B173" s="271">
        <v>6905</v>
      </c>
      <c r="C173" s="271" t="s">
        <v>314</v>
      </c>
      <c r="D173" s="143" t="s">
        <v>1034</v>
      </c>
      <c r="E173" s="271" t="s">
        <v>32</v>
      </c>
      <c r="F173" s="3">
        <v>240</v>
      </c>
      <c r="G173" s="4">
        <v>0.52</v>
      </c>
      <c r="H173" s="4">
        <f>G173*1.2158</f>
        <v>0.632216</v>
      </c>
      <c r="I173" s="29">
        <f t="shared" si="23"/>
        <v>6.5789034313917054E-5</v>
      </c>
      <c r="J173" s="549">
        <f t="shared" si="21"/>
        <v>151.73184000000001</v>
      </c>
    </row>
    <row r="174" spans="1:10" x14ac:dyDescent="0.25">
      <c r="A174" s="82" t="s">
        <v>20</v>
      </c>
      <c r="B174" s="271">
        <v>4342</v>
      </c>
      <c r="C174" s="271" t="s">
        <v>315</v>
      </c>
      <c r="D174" s="270" t="s">
        <v>1036</v>
      </c>
      <c r="E174" s="271"/>
      <c r="F174" s="3">
        <v>135</v>
      </c>
      <c r="G174" s="4">
        <v>0.24</v>
      </c>
      <c r="H174" s="4">
        <f>G174*1.2158</f>
        <v>0.291792</v>
      </c>
      <c r="I174" s="29">
        <f t="shared" si="23"/>
        <v>1.7079845446882313E-5</v>
      </c>
      <c r="J174" s="549">
        <f t="shared" si="21"/>
        <v>39.391919999999999</v>
      </c>
    </row>
    <row r="175" spans="1:10" x14ac:dyDescent="0.25">
      <c r="A175" s="82" t="s">
        <v>20</v>
      </c>
      <c r="B175" s="271">
        <v>39997</v>
      </c>
      <c r="C175" s="271" t="s">
        <v>316</v>
      </c>
      <c r="D175" s="143" t="s">
        <v>1035</v>
      </c>
      <c r="E175" s="271"/>
      <c r="F175" s="3">
        <v>541</v>
      </c>
      <c r="G175" s="4">
        <v>0.32</v>
      </c>
      <c r="H175" s="4">
        <f>G175*1.2158</f>
        <v>0.38905600000000001</v>
      </c>
      <c r="I175" s="29">
        <f t="shared" si="23"/>
        <v>9.1261198881613143E-5</v>
      </c>
      <c r="J175" s="549">
        <f t="shared" si="21"/>
        <v>210.47929600000001</v>
      </c>
    </row>
    <row r="176" spans="1:10" x14ac:dyDescent="0.25">
      <c r="A176" s="82" t="s">
        <v>945</v>
      </c>
      <c r="B176" s="271">
        <v>6906</v>
      </c>
      <c r="C176" s="271" t="s">
        <v>317</v>
      </c>
      <c r="D176" s="143" t="s">
        <v>1037</v>
      </c>
      <c r="E176" s="271" t="s">
        <v>32</v>
      </c>
      <c r="F176" s="3">
        <v>135</v>
      </c>
      <c r="G176" s="4">
        <v>5.77</v>
      </c>
      <c r="H176" s="4">
        <f>G176*1.2158</f>
        <v>7.0151659999999998</v>
      </c>
      <c r="I176" s="29">
        <f t="shared" si="23"/>
        <v>4.1062795095212894E-4</v>
      </c>
      <c r="J176" s="549">
        <f t="shared" si="21"/>
        <v>947.04741000000001</v>
      </c>
    </row>
    <row r="177" spans="1:12" x14ac:dyDescent="0.25">
      <c r="A177" s="82" t="s">
        <v>20</v>
      </c>
      <c r="B177" s="271">
        <v>39178</v>
      </c>
      <c r="C177" s="271" t="s">
        <v>318</v>
      </c>
      <c r="D177" s="142" t="s">
        <v>385</v>
      </c>
      <c r="E177" s="271" t="s">
        <v>32</v>
      </c>
      <c r="F177" s="3">
        <v>2</v>
      </c>
      <c r="G177" s="4">
        <v>1.97</v>
      </c>
      <c r="H177" s="4">
        <f>G177*1.2158</f>
        <v>2.3951259999999999</v>
      </c>
      <c r="I177" s="29">
        <f t="shared" si="23"/>
        <v>2.0769935512566762E-6</v>
      </c>
      <c r="J177" s="549">
        <f t="shared" si="21"/>
        <v>4.7902519999999997</v>
      </c>
    </row>
    <row r="178" spans="1:12" ht="30" customHeight="1" x14ac:dyDescent="0.25">
      <c r="A178" s="82" t="s">
        <v>20</v>
      </c>
      <c r="B178" s="271">
        <v>39175</v>
      </c>
      <c r="C178" s="271" t="s">
        <v>319</v>
      </c>
      <c r="D178" s="143" t="s">
        <v>117</v>
      </c>
      <c r="E178" s="271" t="s">
        <v>32</v>
      </c>
      <c r="F178" s="3">
        <v>1</v>
      </c>
      <c r="G178" s="4">
        <v>1.0900000000000001</v>
      </c>
      <c r="H178" s="4">
        <f>G178*1.2158</f>
        <v>1.3252220000000001</v>
      </c>
      <c r="I178" s="29">
        <f t="shared" si="23"/>
        <v>5.7459973879943592E-7</v>
      </c>
      <c r="J178" s="549">
        <f t="shared" si="21"/>
        <v>1.3252220000000001</v>
      </c>
    </row>
    <row r="179" spans="1:12" ht="30" x14ac:dyDescent="0.25">
      <c r="A179" s="82" t="s">
        <v>20</v>
      </c>
      <c r="B179" s="271">
        <v>91940</v>
      </c>
      <c r="C179" s="271" t="s">
        <v>320</v>
      </c>
      <c r="D179" s="142" t="s">
        <v>120</v>
      </c>
      <c r="E179" s="271" t="s">
        <v>32</v>
      </c>
      <c r="F179" s="3">
        <v>26</v>
      </c>
      <c r="G179" s="4">
        <v>13.28</v>
      </c>
      <c r="H179" s="4">
        <f>G179*1.2158</f>
        <v>16.145823999999998</v>
      </c>
      <c r="I179" s="29">
        <f t="shared" si="23"/>
        <v>1.8201632826850384E-4</v>
      </c>
      <c r="J179" s="549">
        <f t="shared" si="21"/>
        <v>419.79142399999995</v>
      </c>
    </row>
    <row r="180" spans="1:12" ht="30" x14ac:dyDescent="0.25">
      <c r="A180" s="82" t="s">
        <v>20</v>
      </c>
      <c r="B180" s="271">
        <v>91941</v>
      </c>
      <c r="C180" s="271" t="s">
        <v>321</v>
      </c>
      <c r="D180" s="142" t="s">
        <v>386</v>
      </c>
      <c r="E180" s="271" t="s">
        <v>32</v>
      </c>
      <c r="F180" s="3">
        <v>242</v>
      </c>
      <c r="G180" s="4">
        <v>8.94</v>
      </c>
      <c r="H180" s="4">
        <f>G180*1.2158</f>
        <v>10.869251999999999</v>
      </c>
      <c r="I180" s="29">
        <f t="shared" si="23"/>
        <v>1.1404908650438563E-3</v>
      </c>
      <c r="J180" s="549">
        <f t="shared" ref="J180:J243" si="24">H180*F180</f>
        <v>2630.358984</v>
      </c>
      <c r="L180" s="263"/>
    </row>
    <row r="181" spans="1:12" ht="30" x14ac:dyDescent="0.25">
      <c r="A181" s="82" t="s">
        <v>20</v>
      </c>
      <c r="B181" s="271">
        <v>91939</v>
      </c>
      <c r="C181" s="271" t="s">
        <v>322</v>
      </c>
      <c r="D181" s="142" t="s">
        <v>387</v>
      </c>
      <c r="E181" s="271" t="s">
        <v>32</v>
      </c>
      <c r="F181" s="3">
        <v>12</v>
      </c>
      <c r="G181" s="4">
        <v>24.82</v>
      </c>
      <c r="H181" s="4">
        <f>G181*1.2158</f>
        <v>30.176155999999999</v>
      </c>
      <c r="I181" s="29">
        <f t="shared" si="23"/>
        <v>1.5700806073763667E-4</v>
      </c>
      <c r="J181" s="549">
        <f t="shared" si="24"/>
        <v>362.11387200000001</v>
      </c>
    </row>
    <row r="182" spans="1:12" ht="30" x14ac:dyDescent="0.25">
      <c r="A182" s="82" t="s">
        <v>20</v>
      </c>
      <c r="B182" s="271">
        <v>91944</v>
      </c>
      <c r="C182" s="271" t="s">
        <v>323</v>
      </c>
      <c r="D182" s="142" t="s">
        <v>1007</v>
      </c>
      <c r="E182" s="271" t="s">
        <v>32</v>
      </c>
      <c r="F182" s="3">
        <v>3</v>
      </c>
      <c r="G182" s="4">
        <v>12.82</v>
      </c>
      <c r="H182" s="4">
        <f>G182*1.2158</f>
        <v>15.586556</v>
      </c>
      <c r="I182" s="29">
        <f t="shared" si="23"/>
        <v>2.0274409132317708E-5</v>
      </c>
      <c r="J182" s="549">
        <f t="shared" si="24"/>
        <v>46.759667999999998</v>
      </c>
    </row>
    <row r="183" spans="1:12" ht="30" x14ac:dyDescent="0.25">
      <c r="A183" s="82" t="s">
        <v>20</v>
      </c>
      <c r="B183" s="271">
        <v>91937</v>
      </c>
      <c r="C183" s="271" t="s">
        <v>324</v>
      </c>
      <c r="D183" s="142" t="s">
        <v>1008</v>
      </c>
      <c r="E183" s="271" t="s">
        <v>32</v>
      </c>
      <c r="F183" s="3">
        <v>86</v>
      </c>
      <c r="G183" s="4">
        <v>10.5</v>
      </c>
      <c r="H183" s="4">
        <f>G183*1.2158</f>
        <v>12.7659</v>
      </c>
      <c r="I183" s="29">
        <f t="shared" si="23"/>
        <v>4.7602161847329409E-4</v>
      </c>
      <c r="J183" s="549">
        <f t="shared" si="24"/>
        <v>1097.8674000000001</v>
      </c>
    </row>
    <row r="184" spans="1:12" ht="30" customHeight="1" x14ac:dyDescent="0.25">
      <c r="A184" s="82" t="s">
        <v>20</v>
      </c>
      <c r="B184" s="271">
        <v>93018</v>
      </c>
      <c r="C184" s="271" t="s">
        <v>325</v>
      </c>
      <c r="D184" s="144" t="s">
        <v>388</v>
      </c>
      <c r="E184" s="271" t="s">
        <v>32</v>
      </c>
      <c r="F184" s="3">
        <v>1</v>
      </c>
      <c r="G184" s="4">
        <v>19.5</v>
      </c>
      <c r="H184" s="4">
        <f>G184*1.2158</f>
        <v>23.708099999999998</v>
      </c>
      <c r="I184" s="29">
        <f t="shared" si="23"/>
        <v>1.0279536611549538E-5</v>
      </c>
      <c r="J184" s="549">
        <f t="shared" si="24"/>
        <v>23.708099999999998</v>
      </c>
    </row>
    <row r="185" spans="1:12" ht="30" x14ac:dyDescent="0.25">
      <c r="A185" s="82" t="s">
        <v>20</v>
      </c>
      <c r="B185" s="271">
        <v>93013</v>
      </c>
      <c r="C185" s="271" t="s">
        <v>326</v>
      </c>
      <c r="D185" s="142" t="s">
        <v>389</v>
      </c>
      <c r="E185" s="271" t="s">
        <v>32</v>
      </c>
      <c r="F185" s="3">
        <v>3</v>
      </c>
      <c r="G185" s="4">
        <v>12.77</v>
      </c>
      <c r="H185" s="4">
        <f>G185*1.2158</f>
        <v>15.525765999999999</v>
      </c>
      <c r="I185" s="29">
        <f t="shared" si="23"/>
        <v>2.0195335773767327E-5</v>
      </c>
      <c r="J185" s="549">
        <f t="shared" si="24"/>
        <v>46.577297999999999</v>
      </c>
    </row>
    <row r="186" spans="1:12" x14ac:dyDescent="0.25">
      <c r="A186" s="82" t="s">
        <v>20</v>
      </c>
      <c r="B186" s="271">
        <v>11964</v>
      </c>
      <c r="C186" s="271" t="s">
        <v>327</v>
      </c>
      <c r="D186" s="142" t="s">
        <v>340</v>
      </c>
      <c r="E186" s="271" t="s">
        <v>32</v>
      </c>
      <c r="F186" s="3">
        <v>1</v>
      </c>
      <c r="G186" s="4">
        <v>2.21</v>
      </c>
      <c r="H186" s="4">
        <f>G186*1.2158</f>
        <v>2.6869179999999999</v>
      </c>
      <c r="I186" s="29">
        <f t="shared" si="23"/>
        <v>1.1650141493089479E-6</v>
      </c>
      <c r="J186" s="549">
        <f t="shared" si="24"/>
        <v>2.6869179999999999</v>
      </c>
    </row>
    <row r="187" spans="1:12" x14ac:dyDescent="0.25">
      <c r="A187" s="82" t="s">
        <v>20</v>
      </c>
      <c r="B187" s="271">
        <v>404</v>
      </c>
      <c r="C187" s="271" t="s">
        <v>328</v>
      </c>
      <c r="D187" s="142" t="s">
        <v>118</v>
      </c>
      <c r="E187" s="271" t="s">
        <v>24</v>
      </c>
      <c r="F187" s="3">
        <v>20</v>
      </c>
      <c r="G187" s="4">
        <v>1.33</v>
      </c>
      <c r="H187" s="4">
        <f>G187*1.2158</f>
        <v>1.6170140000000002</v>
      </c>
      <c r="I187" s="29">
        <f t="shared" si="23"/>
        <v>1.4022342249600914E-5</v>
      </c>
      <c r="J187" s="549">
        <f t="shared" si="24"/>
        <v>32.340280000000007</v>
      </c>
    </row>
    <row r="188" spans="1:12" ht="30" x14ac:dyDescent="0.25">
      <c r="A188" s="82" t="s">
        <v>20</v>
      </c>
      <c r="B188" s="271">
        <v>91927</v>
      </c>
      <c r="C188" s="271" t="s">
        <v>329</v>
      </c>
      <c r="D188" s="142" t="s">
        <v>121</v>
      </c>
      <c r="E188" s="271" t="s">
        <v>119</v>
      </c>
      <c r="F188" s="3">
        <v>6924.9</v>
      </c>
      <c r="G188" s="4">
        <v>5.05</v>
      </c>
      <c r="H188" s="4">
        <f>G188*1.2158</f>
        <v>6.1397899999999996</v>
      </c>
      <c r="I188" s="29">
        <f t="shared" si="23"/>
        <v>1.8435028387726305E-2</v>
      </c>
      <c r="J188" s="549">
        <f t="shared" si="24"/>
        <v>42517.431770999996</v>
      </c>
    </row>
    <row r="189" spans="1:12" ht="30" x14ac:dyDescent="0.25">
      <c r="A189" s="82" t="s">
        <v>20</v>
      </c>
      <c r="B189" s="271">
        <v>91929</v>
      </c>
      <c r="C189" s="271" t="s">
        <v>330</v>
      </c>
      <c r="D189" s="142" t="s">
        <v>122</v>
      </c>
      <c r="E189" s="271" t="s">
        <v>24</v>
      </c>
      <c r="F189" s="3">
        <v>667.5</v>
      </c>
      <c r="G189" s="4">
        <v>7.08</v>
      </c>
      <c r="H189" s="4">
        <f>G189*1.2158</f>
        <v>8.6078639999999993</v>
      </c>
      <c r="I189" s="29">
        <f t="shared" si="23"/>
        <v>2.4912852344883061E-3</v>
      </c>
      <c r="J189" s="549">
        <f t="shared" si="24"/>
        <v>5745.7492199999997</v>
      </c>
    </row>
    <row r="190" spans="1:12" ht="30" x14ac:dyDescent="0.25">
      <c r="A190" s="82" t="s">
        <v>20</v>
      </c>
      <c r="B190" s="271">
        <v>91931</v>
      </c>
      <c r="C190" s="271" t="s">
        <v>331</v>
      </c>
      <c r="D190" s="142" t="s">
        <v>423</v>
      </c>
      <c r="E190" s="271" t="s">
        <v>24</v>
      </c>
      <c r="F190" s="3">
        <v>808.3</v>
      </c>
      <c r="G190" s="4">
        <v>9.57</v>
      </c>
      <c r="H190" s="4">
        <f>G190*1.2158</f>
        <v>11.635206</v>
      </c>
      <c r="I190" s="29">
        <f t="shared" si="23"/>
        <v>4.0777767266982189E-3</v>
      </c>
      <c r="J190" s="549">
        <f t="shared" si="24"/>
        <v>9404.7370097999992</v>
      </c>
      <c r="L190" s="263"/>
    </row>
    <row r="191" spans="1:12" ht="30" x14ac:dyDescent="0.25">
      <c r="A191" s="82" t="s">
        <v>20</v>
      </c>
      <c r="B191" s="271">
        <v>91933</v>
      </c>
      <c r="C191" s="271" t="s">
        <v>332</v>
      </c>
      <c r="D191" s="142" t="s">
        <v>369</v>
      </c>
      <c r="E191" s="271" t="s">
        <v>24</v>
      </c>
      <c r="F191" s="3">
        <v>789.2</v>
      </c>
      <c r="G191" s="4">
        <v>15.07</v>
      </c>
      <c r="H191" s="4">
        <f>G191*1.2158</f>
        <v>18.322106000000002</v>
      </c>
      <c r="I191" s="29">
        <f t="shared" si="23"/>
        <v>6.2695916475944569E-3</v>
      </c>
      <c r="J191" s="549">
        <f t="shared" si="24"/>
        <v>14459.806055200002</v>
      </c>
      <c r="L191" s="263"/>
    </row>
    <row r="192" spans="1:12" ht="30" x14ac:dyDescent="0.25">
      <c r="A192" s="82" t="s">
        <v>20</v>
      </c>
      <c r="B192" s="271">
        <v>101561</v>
      </c>
      <c r="C192" s="271" t="s">
        <v>333</v>
      </c>
      <c r="D192" s="142" t="s">
        <v>1010</v>
      </c>
      <c r="E192" s="271" t="s">
        <v>24</v>
      </c>
      <c r="F192" s="3">
        <v>73.8</v>
      </c>
      <c r="G192" s="4">
        <v>15.84</v>
      </c>
      <c r="H192" s="4">
        <f>G192*1.2158</f>
        <v>19.258271999999998</v>
      </c>
      <c r="I192" s="29">
        <f t="shared" si="23"/>
        <v>6.1624082372351376E-4</v>
      </c>
      <c r="J192" s="549">
        <f t="shared" si="24"/>
        <v>1421.2604735999998</v>
      </c>
      <c r="L192" s="263"/>
    </row>
    <row r="193" spans="1:12" ht="30" x14ac:dyDescent="0.25">
      <c r="A193" s="82" t="s">
        <v>20</v>
      </c>
      <c r="B193" s="271">
        <v>92984</v>
      </c>
      <c r="C193" s="271" t="s">
        <v>334</v>
      </c>
      <c r="D193" s="142" t="s">
        <v>391</v>
      </c>
      <c r="E193" s="271" t="s">
        <v>24</v>
      </c>
      <c r="F193" s="3">
        <v>132.6</v>
      </c>
      <c r="G193" s="4">
        <v>26.07</v>
      </c>
      <c r="H193" s="4">
        <f>G193*1.2158</f>
        <v>31.695906000000001</v>
      </c>
      <c r="I193" s="29">
        <f t="shared" si="23"/>
        <v>1.8223151323490561E-3</v>
      </c>
      <c r="J193" s="549">
        <f t="shared" si="24"/>
        <v>4202.8771355999997</v>
      </c>
      <c r="L193" s="263"/>
    </row>
    <row r="194" spans="1:12" ht="30" x14ac:dyDescent="0.25">
      <c r="A194" s="82" t="s">
        <v>20</v>
      </c>
      <c r="B194" s="271">
        <v>92986</v>
      </c>
      <c r="C194" s="271" t="s">
        <v>335</v>
      </c>
      <c r="D194" s="142" t="s">
        <v>392</v>
      </c>
      <c r="E194" s="271" t="s">
        <v>24</v>
      </c>
      <c r="F194" s="3">
        <v>106.7</v>
      </c>
      <c r="G194" s="4">
        <v>35.270000000000003</v>
      </c>
      <c r="H194" s="4">
        <f>G194*1.2158</f>
        <v>42.881266000000004</v>
      </c>
      <c r="I194" s="29">
        <f t="shared" si="23"/>
        <v>1.9838498792858405E-3</v>
      </c>
      <c r="J194" s="549">
        <f t="shared" si="24"/>
        <v>4575.4310822000007</v>
      </c>
    </row>
    <row r="195" spans="1:12" ht="30" x14ac:dyDescent="0.25">
      <c r="A195" s="82" t="s">
        <v>20</v>
      </c>
      <c r="B195" s="271">
        <v>92988</v>
      </c>
      <c r="C195" s="271" t="s">
        <v>660</v>
      </c>
      <c r="D195" s="142" t="s">
        <v>393</v>
      </c>
      <c r="E195" s="271" t="s">
        <v>24</v>
      </c>
      <c r="F195" s="3">
        <v>243.8</v>
      </c>
      <c r="G195" s="4">
        <v>49.66</v>
      </c>
      <c r="H195" s="4">
        <f>G195*1.2158</f>
        <v>60.376627999999997</v>
      </c>
      <c r="I195" s="29">
        <f t="shared" si="23"/>
        <v>6.3823312792812481E-3</v>
      </c>
      <c r="J195" s="549">
        <f t="shared" si="24"/>
        <v>14719.8219064</v>
      </c>
      <c r="L195" s="263"/>
    </row>
    <row r="196" spans="1:12" ht="30" x14ac:dyDescent="0.25">
      <c r="A196" s="82" t="s">
        <v>20</v>
      </c>
      <c r="B196" s="271">
        <v>92990</v>
      </c>
      <c r="C196" s="271" t="s">
        <v>661</v>
      </c>
      <c r="D196" s="142" t="s">
        <v>422</v>
      </c>
      <c r="E196" s="271" t="s">
        <v>24</v>
      </c>
      <c r="F196" s="3">
        <v>1.5</v>
      </c>
      <c r="G196" s="4">
        <v>68.19</v>
      </c>
      <c r="H196" s="4">
        <f>G196*1.2158</f>
        <v>82.905401999999995</v>
      </c>
      <c r="I196" s="29">
        <f t="shared" si="23"/>
        <v>5.3920123195504856E-5</v>
      </c>
      <c r="J196" s="549">
        <f t="shared" si="24"/>
        <v>124.358103</v>
      </c>
    </row>
    <row r="197" spans="1:12" ht="30" x14ac:dyDescent="0.25">
      <c r="A197" s="82" t="s">
        <v>20</v>
      </c>
      <c r="B197" s="271">
        <v>101567</v>
      </c>
      <c r="C197" s="271" t="s">
        <v>662</v>
      </c>
      <c r="D197" s="142" t="s">
        <v>1011</v>
      </c>
      <c r="E197" s="271" t="s">
        <v>24</v>
      </c>
      <c r="F197" s="3">
        <v>12.7</v>
      </c>
      <c r="G197" s="4">
        <v>93.01</v>
      </c>
      <c r="H197" s="4">
        <f>G197*1.2158</f>
        <v>113.081558</v>
      </c>
      <c r="I197" s="29">
        <f t="shared" si="23"/>
        <v>6.2269057400260648E-4</v>
      </c>
      <c r="J197" s="549">
        <f t="shared" si="24"/>
        <v>1436.1357865999998</v>
      </c>
    </row>
    <row r="198" spans="1:12" ht="30.75" customHeight="1" x14ac:dyDescent="0.25">
      <c r="A198" s="82" t="s">
        <v>20</v>
      </c>
      <c r="B198" s="271">
        <v>92996</v>
      </c>
      <c r="C198" s="271" t="s">
        <v>663</v>
      </c>
      <c r="D198" s="142" t="s">
        <v>1009</v>
      </c>
      <c r="E198" s="271" t="s">
        <v>24</v>
      </c>
      <c r="F198" s="3">
        <v>50.7</v>
      </c>
      <c r="G198" s="4">
        <v>150.99</v>
      </c>
      <c r="H198" s="4">
        <f>G198*1.2158</f>
        <v>183.57364200000001</v>
      </c>
      <c r="I198" s="29">
        <f t="shared" si="23"/>
        <v>4.0354788057424497E-3</v>
      </c>
      <c r="J198" s="549">
        <f t="shared" si="24"/>
        <v>9307.1836494000017</v>
      </c>
    </row>
    <row r="199" spans="1:12" ht="30" x14ac:dyDescent="0.25">
      <c r="A199" s="82" t="s">
        <v>20</v>
      </c>
      <c r="B199" s="271" t="s">
        <v>151</v>
      </c>
      <c r="C199" s="271" t="s">
        <v>664</v>
      </c>
      <c r="D199" s="142" t="str">
        <f>COMPELE!A10</f>
        <v>CAIXA DE PASSAGEM METALICA DE SOBREPOR COM TAMPA PARAFUSADA, DIMENSOES 40 X40 X 15 CM - FORNECIMENTO E INSTALAÇÃO</v>
      </c>
      <c r="E199" s="271" t="s">
        <v>32</v>
      </c>
      <c r="F199" s="3">
        <v>11</v>
      </c>
      <c r="G199" s="4">
        <f>COMPELE!F15</f>
        <v>197.97296</v>
      </c>
      <c r="H199" s="4">
        <f>G199*1.2158</f>
        <v>240.69552476800001</v>
      </c>
      <c r="I199" s="29">
        <f t="shared" si="23"/>
        <v>1.1479883689530851E-3</v>
      </c>
      <c r="J199" s="549">
        <f t="shared" si="24"/>
        <v>2647.6507724480002</v>
      </c>
    </row>
    <row r="200" spans="1:12" x14ac:dyDescent="0.25">
      <c r="A200" s="82" t="s">
        <v>426</v>
      </c>
      <c r="B200" s="266" t="s">
        <v>132</v>
      </c>
      <c r="C200" s="271" t="s">
        <v>665</v>
      </c>
      <c r="D200" s="143" t="str">
        <f>COMPELE!A19</f>
        <v>CANALETA PVC 50X80MM, 2 METROS - FORNECIMENTO E INSTALAÇÃO</v>
      </c>
      <c r="E200" s="271" t="s">
        <v>32</v>
      </c>
      <c r="F200" s="3">
        <v>2</v>
      </c>
      <c r="G200" s="4">
        <f>COMPELE!F23</f>
        <v>130.68199999999999</v>
      </c>
      <c r="H200" s="4">
        <f>G200*1.2158</f>
        <v>158.88317559999999</v>
      </c>
      <c r="I200" s="29">
        <f t="shared" si="23"/>
        <v>1.3777952856107865E-4</v>
      </c>
      <c r="J200" s="549">
        <f t="shared" si="24"/>
        <v>317.76635119999997</v>
      </c>
    </row>
    <row r="201" spans="1:12" ht="30" x14ac:dyDescent="0.25">
      <c r="A201" s="82" t="s">
        <v>20</v>
      </c>
      <c r="B201" s="266">
        <v>91955</v>
      </c>
      <c r="C201" s="271" t="s">
        <v>666</v>
      </c>
      <c r="D201" s="142" t="s">
        <v>433</v>
      </c>
      <c r="E201" s="271" t="s">
        <v>32</v>
      </c>
      <c r="F201" s="3">
        <v>10</v>
      </c>
      <c r="G201" s="4">
        <v>27.8</v>
      </c>
      <c r="H201" s="4">
        <f>G201*1.2158</f>
        <v>33.799239999999998</v>
      </c>
      <c r="I201" s="29">
        <f t="shared" si="23"/>
        <v>1.4654929118003958E-4</v>
      </c>
      <c r="J201" s="549">
        <f t="shared" si="24"/>
        <v>337.99239999999998</v>
      </c>
    </row>
    <row r="202" spans="1:12" ht="30" x14ac:dyDescent="0.25">
      <c r="A202" s="82" t="s">
        <v>20</v>
      </c>
      <c r="B202" s="266">
        <v>91945</v>
      </c>
      <c r="C202" s="271" t="s">
        <v>667</v>
      </c>
      <c r="D202" s="142" t="s">
        <v>434</v>
      </c>
      <c r="E202" s="271" t="s">
        <v>32</v>
      </c>
      <c r="F202" s="3">
        <v>6</v>
      </c>
      <c r="G202" s="4">
        <v>8.14</v>
      </c>
      <c r="H202" s="4">
        <f>G202*1.2158</f>
        <v>9.8966120000000011</v>
      </c>
      <c r="I202" s="29">
        <f t="shared" si="23"/>
        <v>2.5746285544004081E-5</v>
      </c>
      <c r="J202" s="549">
        <f t="shared" si="24"/>
        <v>59.379672000000006</v>
      </c>
    </row>
    <row r="203" spans="1:12" ht="30" x14ac:dyDescent="0.25">
      <c r="A203" s="82" t="s">
        <v>20</v>
      </c>
      <c r="B203" s="271">
        <v>91997</v>
      </c>
      <c r="C203" s="271" t="s">
        <v>668</v>
      </c>
      <c r="D203" s="142" t="s">
        <v>394</v>
      </c>
      <c r="E203" s="271" t="s">
        <v>32</v>
      </c>
      <c r="F203" s="3">
        <v>4</v>
      </c>
      <c r="G203" s="4">
        <v>28.73</v>
      </c>
      <c r="H203" s="4">
        <f>G203*1.2158</f>
        <v>34.929934000000003</v>
      </c>
      <c r="I203" s="29">
        <f t="shared" si="23"/>
        <v>6.0580735764065294E-5</v>
      </c>
      <c r="J203" s="549">
        <f t="shared" si="24"/>
        <v>139.71973600000001</v>
      </c>
    </row>
    <row r="204" spans="1:12" ht="30" x14ac:dyDescent="0.25">
      <c r="A204" s="82" t="s">
        <v>20</v>
      </c>
      <c r="B204" s="271">
        <v>91953</v>
      </c>
      <c r="C204" s="271" t="s">
        <v>669</v>
      </c>
      <c r="D204" s="142" t="s">
        <v>395</v>
      </c>
      <c r="E204" s="271" t="s">
        <v>32</v>
      </c>
      <c r="F204" s="3">
        <v>50</v>
      </c>
      <c r="G204" s="4">
        <v>22.43</v>
      </c>
      <c r="H204" s="4">
        <f>G204*1.2158</f>
        <v>27.270394</v>
      </c>
      <c r="I204" s="29">
        <f t="shared" si="23"/>
        <v>5.912051440950159E-4</v>
      </c>
      <c r="J204" s="549">
        <f t="shared" si="24"/>
        <v>1363.5197000000001</v>
      </c>
    </row>
    <row r="205" spans="1:12" ht="30" x14ac:dyDescent="0.25">
      <c r="A205" s="82" t="s">
        <v>20</v>
      </c>
      <c r="B205" s="271">
        <v>91959</v>
      </c>
      <c r="C205" s="271" t="s">
        <v>670</v>
      </c>
      <c r="D205" s="142" t="s">
        <v>1012</v>
      </c>
      <c r="E205" s="271" t="s">
        <v>32</v>
      </c>
      <c r="F205" s="3">
        <v>4</v>
      </c>
      <c r="G205" s="4">
        <v>35.799999999999997</v>
      </c>
      <c r="H205" s="4">
        <f>G205*1.2158</f>
        <v>43.525639999999996</v>
      </c>
      <c r="I205" s="29">
        <f t="shared" si="23"/>
        <v>7.5488699629430459E-5</v>
      </c>
      <c r="J205" s="549">
        <f t="shared" si="24"/>
        <v>174.10255999999998</v>
      </c>
    </row>
    <row r="206" spans="1:12" ht="30" x14ac:dyDescent="0.25">
      <c r="A206" s="82" t="s">
        <v>20</v>
      </c>
      <c r="B206" s="271">
        <v>91967</v>
      </c>
      <c r="C206" s="271" t="s">
        <v>671</v>
      </c>
      <c r="D206" s="142" t="s">
        <v>1013</v>
      </c>
      <c r="E206" s="271" t="s">
        <v>32</v>
      </c>
      <c r="F206" s="3">
        <v>2</v>
      </c>
      <c r="G206" s="4">
        <v>49</v>
      </c>
      <c r="H206" s="4">
        <f>G206*1.2158</f>
        <v>59.574199999999998</v>
      </c>
      <c r="I206" s="29">
        <f t="shared" si="23"/>
        <v>5.1661260919582298E-5</v>
      </c>
      <c r="J206" s="549">
        <f t="shared" si="24"/>
        <v>119.1484</v>
      </c>
    </row>
    <row r="207" spans="1:12" ht="30" x14ac:dyDescent="0.25">
      <c r="A207" s="82" t="s">
        <v>20</v>
      </c>
      <c r="B207" s="271">
        <v>92023</v>
      </c>
      <c r="C207" s="271" t="s">
        <v>672</v>
      </c>
      <c r="D207" s="30" t="s">
        <v>123</v>
      </c>
      <c r="E207" s="271" t="s">
        <v>32</v>
      </c>
      <c r="F207" s="3">
        <v>8</v>
      </c>
      <c r="G207" s="4">
        <v>39.840000000000003</v>
      </c>
      <c r="H207" s="4">
        <f>G207*1.2158</f>
        <v>48.437472000000007</v>
      </c>
      <c r="I207" s="29">
        <f t="shared" si="23"/>
        <v>1.6801507224784972E-4</v>
      </c>
      <c r="J207" s="549">
        <f t="shared" si="24"/>
        <v>387.49977600000005</v>
      </c>
    </row>
    <row r="208" spans="1:12" ht="30" x14ac:dyDescent="0.25">
      <c r="A208" s="82" t="s">
        <v>20</v>
      </c>
      <c r="B208" s="271">
        <v>91993</v>
      </c>
      <c r="C208" s="271" t="s">
        <v>673</v>
      </c>
      <c r="D208" s="30" t="s">
        <v>396</v>
      </c>
      <c r="E208" s="271" t="s">
        <v>32</v>
      </c>
      <c r="F208" s="3">
        <v>27</v>
      </c>
      <c r="G208" s="4">
        <v>36.71</v>
      </c>
      <c r="H208" s="4">
        <f>G208*1.2158</f>
        <v>44.632018000000002</v>
      </c>
      <c r="I208" s="29">
        <f t="shared" si="23"/>
        <v>5.2250093862920806E-4</v>
      </c>
      <c r="J208" s="549">
        <f t="shared" si="24"/>
        <v>1205.064486</v>
      </c>
    </row>
    <row r="209" spans="1:10" ht="30" x14ac:dyDescent="0.25">
      <c r="A209" s="82" t="s">
        <v>20</v>
      </c>
      <c r="B209" s="271">
        <v>92000</v>
      </c>
      <c r="C209" s="271" t="s">
        <v>674</v>
      </c>
      <c r="D209" s="30" t="s">
        <v>397</v>
      </c>
      <c r="E209" s="271" t="s">
        <v>32</v>
      </c>
      <c r="F209" s="3">
        <v>164</v>
      </c>
      <c r="G209" s="4">
        <v>23.7</v>
      </c>
      <c r="H209" s="4">
        <f>G209*1.2158</f>
        <v>28.81446</v>
      </c>
      <c r="I209" s="29">
        <f t="shared" si="23"/>
        <v>2.0489488667574745E-3</v>
      </c>
      <c r="J209" s="549">
        <f t="shared" si="24"/>
        <v>4725.5714399999997</v>
      </c>
    </row>
    <row r="210" spans="1:10" ht="30" x14ac:dyDescent="0.25">
      <c r="A210" s="82" t="s">
        <v>20</v>
      </c>
      <c r="B210" s="271">
        <v>97596</v>
      </c>
      <c r="C210" s="271" t="s">
        <v>675</v>
      </c>
      <c r="D210" s="30" t="s">
        <v>435</v>
      </c>
      <c r="E210" s="271" t="s">
        <v>32</v>
      </c>
      <c r="F210" s="3">
        <v>6</v>
      </c>
      <c r="G210" s="4">
        <v>78</v>
      </c>
      <c r="H210" s="4">
        <f>G210*1.2158</f>
        <v>94.832399999999993</v>
      </c>
      <c r="I210" s="29">
        <f t="shared" si="23"/>
        <v>2.4670887867718895E-4</v>
      </c>
      <c r="J210" s="549">
        <f t="shared" si="24"/>
        <v>568.99439999999993</v>
      </c>
    </row>
    <row r="211" spans="1:10" ht="30" x14ac:dyDescent="0.25">
      <c r="A211" s="82" t="s">
        <v>20</v>
      </c>
      <c r="B211" s="271">
        <v>101632</v>
      </c>
      <c r="C211" s="271" t="s">
        <v>676</v>
      </c>
      <c r="D211" s="30" t="s">
        <v>436</v>
      </c>
      <c r="E211" s="271" t="s">
        <v>32</v>
      </c>
      <c r="F211" s="3">
        <v>15</v>
      </c>
      <c r="G211" s="4">
        <v>44.98</v>
      </c>
      <c r="H211" s="4">
        <f>G211*1.2158</f>
        <v>54.686683999999993</v>
      </c>
      <c r="I211" s="29">
        <f t="shared" si="23"/>
        <v>3.5567196675961404E-4</v>
      </c>
      <c r="J211" s="549">
        <f t="shared" si="24"/>
        <v>820.30025999999987</v>
      </c>
    </row>
    <row r="212" spans="1:10" ht="30" x14ac:dyDescent="0.25">
      <c r="A212" s="82" t="s">
        <v>20</v>
      </c>
      <c r="B212" s="271">
        <v>93653</v>
      </c>
      <c r="C212" s="271" t="s">
        <v>677</v>
      </c>
      <c r="D212" s="30" t="s">
        <v>124</v>
      </c>
      <c r="E212" s="271" t="s">
        <v>32</v>
      </c>
      <c r="F212" s="3">
        <v>42</v>
      </c>
      <c r="G212" s="4">
        <v>12.41</v>
      </c>
      <c r="H212" s="4">
        <f>G212*1.2158</f>
        <v>15.088077999999999</v>
      </c>
      <c r="I212" s="29">
        <f t="shared" si="23"/>
        <v>2.7476410629086412E-4</v>
      </c>
      <c r="J212" s="549">
        <f t="shared" si="24"/>
        <v>633.69927599999994</v>
      </c>
    </row>
    <row r="213" spans="1:10" ht="30" x14ac:dyDescent="0.25">
      <c r="A213" s="82" t="s">
        <v>20</v>
      </c>
      <c r="B213" s="271">
        <v>93654</v>
      </c>
      <c r="C213" s="271" t="s">
        <v>678</v>
      </c>
      <c r="D213" s="30" t="s">
        <v>200</v>
      </c>
      <c r="E213" s="271" t="s">
        <v>32</v>
      </c>
      <c r="F213" s="3">
        <v>5</v>
      </c>
      <c r="G213" s="4">
        <v>12.94</v>
      </c>
      <c r="H213" s="4">
        <f>G213*1.2158</f>
        <v>15.732451999999999</v>
      </c>
      <c r="I213" s="29">
        <f t="shared" ref="I213:I250" si="25">J213/J$281</f>
        <v>3.4106975321397696E-5</v>
      </c>
      <c r="J213" s="549">
        <f t="shared" si="24"/>
        <v>78.662259999999989</v>
      </c>
    </row>
    <row r="214" spans="1:10" ht="30" x14ac:dyDescent="0.25">
      <c r="A214" s="82" t="s">
        <v>20</v>
      </c>
      <c r="B214" s="271">
        <v>93655</v>
      </c>
      <c r="C214" s="271" t="s">
        <v>679</v>
      </c>
      <c r="D214" s="30" t="s">
        <v>437</v>
      </c>
      <c r="E214" s="271" t="s">
        <v>32</v>
      </c>
      <c r="F214" s="3">
        <v>11</v>
      </c>
      <c r="G214" s="4">
        <v>14.01</v>
      </c>
      <c r="H214" s="4">
        <f>G214*1.2158</f>
        <v>17.033358</v>
      </c>
      <c r="I214" s="29">
        <f t="shared" si="25"/>
        <v>8.1239968574661514E-5</v>
      </c>
      <c r="J214" s="549">
        <f t="shared" si="24"/>
        <v>187.366938</v>
      </c>
    </row>
    <row r="215" spans="1:10" ht="30" x14ac:dyDescent="0.25">
      <c r="A215" s="82" t="s">
        <v>20</v>
      </c>
      <c r="B215" s="271">
        <v>93656</v>
      </c>
      <c r="C215" s="271" t="s">
        <v>680</v>
      </c>
      <c r="D215" s="30" t="s">
        <v>438</v>
      </c>
      <c r="E215" s="271" t="s">
        <v>32</v>
      </c>
      <c r="F215" s="3">
        <v>3</v>
      </c>
      <c r="G215" s="4">
        <v>14.01</v>
      </c>
      <c r="H215" s="4">
        <f>G215*1.2158</f>
        <v>17.033358</v>
      </c>
      <c r="I215" s="29">
        <f t="shared" si="25"/>
        <v>2.2156355065816778E-5</v>
      </c>
      <c r="J215" s="549">
        <f t="shared" si="24"/>
        <v>51.100073999999999</v>
      </c>
    </row>
    <row r="216" spans="1:10" ht="30" x14ac:dyDescent="0.25">
      <c r="A216" s="82" t="s">
        <v>20</v>
      </c>
      <c r="B216" s="271">
        <v>93661</v>
      </c>
      <c r="C216" s="271" t="s">
        <v>681</v>
      </c>
      <c r="D216" s="30" t="s">
        <v>1014</v>
      </c>
      <c r="E216" s="271" t="s">
        <v>32</v>
      </c>
      <c r="F216" s="3">
        <v>21</v>
      </c>
      <c r="G216" s="4">
        <v>64.59</v>
      </c>
      <c r="H216" s="4">
        <f>G216*1.2158</f>
        <v>78.528522000000009</v>
      </c>
      <c r="I216" s="29">
        <f t="shared" si="25"/>
        <v>7.1502875202767607E-4</v>
      </c>
      <c r="J216" s="549">
        <f t="shared" si="24"/>
        <v>1649.0989620000003</v>
      </c>
    </row>
    <row r="217" spans="1:10" ht="30" x14ac:dyDescent="0.25">
      <c r="A217" s="82" t="s">
        <v>20</v>
      </c>
      <c r="B217" s="271">
        <v>93663</v>
      </c>
      <c r="C217" s="271" t="s">
        <v>682</v>
      </c>
      <c r="D217" s="30" t="s">
        <v>398</v>
      </c>
      <c r="E217" s="271" t="s">
        <v>32</v>
      </c>
      <c r="F217" s="3">
        <v>3</v>
      </c>
      <c r="G217" s="4">
        <v>65.44</v>
      </c>
      <c r="H217" s="4">
        <f>G217*1.2158</f>
        <v>79.561951999999991</v>
      </c>
      <c r="I217" s="29">
        <f t="shared" si="25"/>
        <v>1.0349121167073875E-4</v>
      </c>
      <c r="J217" s="549">
        <f t="shared" si="24"/>
        <v>238.68585599999997</v>
      </c>
    </row>
    <row r="218" spans="1:10" ht="30" x14ac:dyDescent="0.25">
      <c r="A218" s="82" t="s">
        <v>20</v>
      </c>
      <c r="B218" s="271">
        <v>93664</v>
      </c>
      <c r="C218" s="271" t="s">
        <v>683</v>
      </c>
      <c r="D218" s="30" t="s">
        <v>399</v>
      </c>
      <c r="E218" s="271" t="s">
        <v>32</v>
      </c>
      <c r="F218" s="3">
        <v>14</v>
      </c>
      <c r="G218" s="4">
        <v>68</v>
      </c>
      <c r="H218" s="4">
        <f>G218*1.2158</f>
        <v>82.674400000000006</v>
      </c>
      <c r="I218" s="29">
        <f t="shared" si="25"/>
        <v>5.0185224893308531E-4</v>
      </c>
      <c r="J218" s="549">
        <f t="shared" si="24"/>
        <v>1157.4416000000001</v>
      </c>
    </row>
    <row r="219" spans="1:10" ht="30" x14ac:dyDescent="0.25">
      <c r="A219" s="82" t="s">
        <v>20</v>
      </c>
      <c r="B219" s="271">
        <v>93665</v>
      </c>
      <c r="C219" s="271" t="s">
        <v>684</v>
      </c>
      <c r="D219" s="30" t="s">
        <v>400</v>
      </c>
      <c r="E219" s="271" t="s">
        <v>32</v>
      </c>
      <c r="F219" s="3">
        <v>3</v>
      </c>
      <c r="G219" s="4">
        <v>71.099999999999994</v>
      </c>
      <c r="H219" s="4">
        <f>G219*1.2158</f>
        <v>86.443379999999991</v>
      </c>
      <c r="I219" s="29">
        <f t="shared" si="25"/>
        <v>1.1244231585864187E-4</v>
      </c>
      <c r="J219" s="549">
        <f t="shared" si="24"/>
        <v>259.33013999999997</v>
      </c>
    </row>
    <row r="220" spans="1:10" ht="30" x14ac:dyDescent="0.25">
      <c r="A220" s="82" t="s">
        <v>20</v>
      </c>
      <c r="B220" s="271">
        <v>93666</v>
      </c>
      <c r="C220" s="271" t="s">
        <v>685</v>
      </c>
      <c r="D220" s="30" t="s">
        <v>401</v>
      </c>
      <c r="E220" s="271" t="s">
        <v>32</v>
      </c>
      <c r="F220" s="3">
        <v>1</v>
      </c>
      <c r="G220" s="4">
        <v>76.239999999999995</v>
      </c>
      <c r="H220" s="4">
        <f>G220*1.2158</f>
        <v>92.692591999999991</v>
      </c>
      <c r="I220" s="29">
        <f t="shared" si="25"/>
        <v>4.0190352372540353E-5</v>
      </c>
      <c r="J220" s="549">
        <f t="shared" si="24"/>
        <v>92.692591999999991</v>
      </c>
    </row>
    <row r="221" spans="1:10" ht="30" x14ac:dyDescent="0.25">
      <c r="A221" s="82" t="s">
        <v>20</v>
      </c>
      <c r="B221" s="271">
        <v>93667</v>
      </c>
      <c r="C221" s="271" t="s">
        <v>686</v>
      </c>
      <c r="D221" s="30" t="s">
        <v>439</v>
      </c>
      <c r="E221" s="271" t="s">
        <v>32</v>
      </c>
      <c r="F221" s="3">
        <v>4</v>
      </c>
      <c r="G221" s="4">
        <v>77.61</v>
      </c>
      <c r="H221" s="4">
        <f>G221*1.2158</f>
        <v>94.358238</v>
      </c>
      <c r="I221" s="29">
        <f t="shared" si="25"/>
        <v>1.6365022285586868E-4</v>
      </c>
      <c r="J221" s="549">
        <f t="shared" si="24"/>
        <v>377.432952</v>
      </c>
    </row>
    <row r="222" spans="1:10" ht="30" x14ac:dyDescent="0.25">
      <c r="A222" s="82" t="s">
        <v>20</v>
      </c>
      <c r="B222" s="271">
        <v>101898</v>
      </c>
      <c r="C222" s="271" t="s">
        <v>687</v>
      </c>
      <c r="D222" s="30" t="s">
        <v>1015</v>
      </c>
      <c r="E222" s="271" t="s">
        <v>32</v>
      </c>
      <c r="F222" s="3">
        <v>2</v>
      </c>
      <c r="G222" s="4">
        <v>1524.96</v>
      </c>
      <c r="H222" s="4">
        <f>G222*1.2158</f>
        <v>1854.046368</v>
      </c>
      <c r="I222" s="29">
        <f t="shared" si="25"/>
        <v>1.6077827847331885E-3</v>
      </c>
      <c r="J222" s="549">
        <f t="shared" si="24"/>
        <v>3708.0927360000001</v>
      </c>
    </row>
    <row r="223" spans="1:10" ht="30" x14ac:dyDescent="0.25">
      <c r="A223" s="82" t="s">
        <v>20</v>
      </c>
      <c r="B223" s="271">
        <v>93667</v>
      </c>
      <c r="C223" s="271" t="s">
        <v>688</v>
      </c>
      <c r="D223" s="30" t="s">
        <v>439</v>
      </c>
      <c r="E223" s="271" t="s">
        <v>32</v>
      </c>
      <c r="F223" s="3">
        <v>4</v>
      </c>
      <c r="G223" s="4">
        <v>79.2</v>
      </c>
      <c r="H223" s="4">
        <f>G223*1.2158</f>
        <v>96.291359999999997</v>
      </c>
      <c r="I223" s="29">
        <f t="shared" si="25"/>
        <v>1.6700293325840483E-4</v>
      </c>
      <c r="J223" s="549">
        <f t="shared" si="24"/>
        <v>385.16543999999999</v>
      </c>
    </row>
    <row r="224" spans="1:10" x14ac:dyDescent="0.25">
      <c r="A224" s="82" t="s">
        <v>20</v>
      </c>
      <c r="B224" s="271" t="s">
        <v>152</v>
      </c>
      <c r="C224" s="271" t="s">
        <v>689</v>
      </c>
      <c r="D224" s="30" t="str">
        <f>COMPELE!A29</f>
        <v>DISJUNTOR BIPOLAR TIPO DIN, CORRENTE NOMINAL DE 63A - FORNECIMENTO E INSTALAÇÃO</v>
      </c>
      <c r="E224" s="271" t="s">
        <v>32</v>
      </c>
      <c r="F224" s="3">
        <v>2</v>
      </c>
      <c r="G224" s="4">
        <f>COMPELE!F35</f>
        <v>130.42052000000001</v>
      </c>
      <c r="H224" s="4">
        <f>G224*1.2158</f>
        <v>158.56526821600002</v>
      </c>
      <c r="I224" s="29">
        <f t="shared" si="25"/>
        <v>1.3750384720382863E-4</v>
      </c>
      <c r="J224" s="549">
        <f t="shared" si="24"/>
        <v>317.13053643200004</v>
      </c>
    </row>
    <row r="225" spans="1:12" ht="30" x14ac:dyDescent="0.25">
      <c r="A225" s="82" t="s">
        <v>20</v>
      </c>
      <c r="B225" s="271" t="s">
        <v>96</v>
      </c>
      <c r="C225" s="271" t="s">
        <v>690</v>
      </c>
      <c r="D225" s="27" t="str">
        <f>COMPELE!A39</f>
        <v>FORNECIMENTO E INSTALAÇÃO DE DISPOSITIVO DPS CLASSE II, 1 POLO, TENSÃO MAXIMA DE 275 V, CORRENTE MAXIMA DE 90 KA (TIPO AC)</v>
      </c>
      <c r="E225" s="271" t="s">
        <v>32</v>
      </c>
      <c r="F225" s="3">
        <v>4</v>
      </c>
      <c r="G225" s="4">
        <f>COMPELE!F44</f>
        <v>234.572</v>
      </c>
      <c r="H225" s="4">
        <f>G225*1.2158</f>
        <v>285.19263760000001</v>
      </c>
      <c r="I225" s="29">
        <f t="shared" si="25"/>
        <v>4.946238896501331E-4</v>
      </c>
      <c r="J225" s="549">
        <f t="shared" si="24"/>
        <v>1140.7705504</v>
      </c>
    </row>
    <row r="226" spans="1:12" ht="30" x14ac:dyDescent="0.25">
      <c r="A226" s="82" t="s">
        <v>20</v>
      </c>
      <c r="B226" s="271" t="s">
        <v>830</v>
      </c>
      <c r="C226" s="271" t="s">
        <v>691</v>
      </c>
      <c r="D226" s="27" t="str">
        <f>COMPELE!A117</f>
        <v>FORNECIMENTO E INSTALAÇÃO DE DISPOSITIVO DPS CLASSE II, 1 POLO, TENSÃO MAXIMA DE 175 V, CORRENTE MAXIMA DE 45 KA (TIPO AC)</v>
      </c>
      <c r="E226" s="271" t="s">
        <v>32</v>
      </c>
      <c r="F226" s="3">
        <v>16</v>
      </c>
      <c r="G226" s="4">
        <f>COMPELE!F122</f>
        <v>144.11200000000002</v>
      </c>
      <c r="H226" s="4">
        <f>G226*1.21588</f>
        <v>175.22289856000003</v>
      </c>
      <c r="I226" s="29">
        <f t="shared" si="25"/>
        <v>1.2155914314040191E-3</v>
      </c>
      <c r="J226" s="549">
        <f t="shared" si="24"/>
        <v>2803.5663769600005</v>
      </c>
    </row>
    <row r="227" spans="1:12" ht="30" x14ac:dyDescent="0.25">
      <c r="A227" s="82" t="s">
        <v>20</v>
      </c>
      <c r="B227" s="271" t="s">
        <v>445</v>
      </c>
      <c r="C227" s="271" t="s">
        <v>1038</v>
      </c>
      <c r="D227" s="30" t="str">
        <f>COMPELE!A48</f>
        <v>DISPOSITIVO DR, 4 POLOS, SENSIBILIDADE DE 30 MA, CORRENTE DE 125 A, TIPO AC - FORNECIMENTO E INSTALAÇÃO</v>
      </c>
      <c r="E227" s="271" t="s">
        <v>32</v>
      </c>
      <c r="F227" s="3">
        <v>2</v>
      </c>
      <c r="G227" s="4">
        <f>COMPELE!F54</f>
        <v>397.16399999999999</v>
      </c>
      <c r="H227" s="4">
        <f>G227*1.2158</f>
        <v>482.87199119999997</v>
      </c>
      <c r="I227" s="29">
        <f t="shared" si="25"/>
        <v>4.1873455167071397E-4</v>
      </c>
      <c r="J227" s="549">
        <f t="shared" si="24"/>
        <v>965.74398239999994</v>
      </c>
    </row>
    <row r="228" spans="1:12" ht="30" x14ac:dyDescent="0.25">
      <c r="A228" s="82" t="s">
        <v>20</v>
      </c>
      <c r="B228" s="271">
        <v>101894</v>
      </c>
      <c r="C228" s="271" t="s">
        <v>1039</v>
      </c>
      <c r="D228" s="30" t="s">
        <v>1018</v>
      </c>
      <c r="E228" s="271" t="s">
        <v>32</v>
      </c>
      <c r="F228" s="3">
        <v>2</v>
      </c>
      <c r="G228" s="4">
        <v>166.45</v>
      </c>
      <c r="H228" s="4">
        <f>G228*1.2158</f>
        <v>202.36990999999998</v>
      </c>
      <c r="I228" s="29">
        <f t="shared" ref="I228" si="26">J228/J$281</f>
        <v>1.7549014040947904E-4</v>
      </c>
      <c r="J228" s="549">
        <f t="shared" si="24"/>
        <v>404.73981999999995</v>
      </c>
    </row>
    <row r="229" spans="1:12" ht="30" x14ac:dyDescent="0.25">
      <c r="A229" s="82" t="s">
        <v>20</v>
      </c>
      <c r="B229" s="271">
        <v>91856</v>
      </c>
      <c r="C229" s="271" t="s">
        <v>1040</v>
      </c>
      <c r="D229" s="30" t="s">
        <v>125</v>
      </c>
      <c r="E229" s="271" t="s">
        <v>24</v>
      </c>
      <c r="F229" s="3">
        <v>109.8</v>
      </c>
      <c r="G229" s="4">
        <v>10.87</v>
      </c>
      <c r="H229" s="4">
        <f>G229*1.2158</f>
        <v>13.215745999999999</v>
      </c>
      <c r="I229" s="29">
        <f t="shared" si="25"/>
        <v>6.2917406224801407E-4</v>
      </c>
      <c r="J229" s="549">
        <f t="shared" si="24"/>
        <v>1451.0889107999999</v>
      </c>
    </row>
    <row r="230" spans="1:12" ht="30" x14ac:dyDescent="0.25">
      <c r="A230" s="82" t="s">
        <v>20</v>
      </c>
      <c r="B230" s="271">
        <v>91854</v>
      </c>
      <c r="C230" s="271" t="s">
        <v>1041</v>
      </c>
      <c r="D230" s="30" t="s">
        <v>126</v>
      </c>
      <c r="E230" s="271" t="s">
        <v>24</v>
      </c>
      <c r="F230" s="3">
        <v>1454.5</v>
      </c>
      <c r="G230" s="4">
        <v>8.39</v>
      </c>
      <c r="H230" s="4">
        <f>G230*1.2158</f>
        <v>10.200562000000001</v>
      </c>
      <c r="I230" s="29">
        <f t="shared" si="25"/>
        <v>6.4330157206448713E-3</v>
      </c>
      <c r="J230" s="549">
        <f t="shared" si="24"/>
        <v>14836.717429000002</v>
      </c>
      <c r="L230" s="263"/>
    </row>
    <row r="231" spans="1:12" ht="30" x14ac:dyDescent="0.25">
      <c r="A231" s="82" t="s">
        <v>20</v>
      </c>
      <c r="B231" s="271">
        <v>97667</v>
      </c>
      <c r="C231" s="271" t="s">
        <v>1042</v>
      </c>
      <c r="D231" s="30" t="s">
        <v>406</v>
      </c>
      <c r="E231" s="271" t="s">
        <v>24</v>
      </c>
      <c r="F231" s="3">
        <v>49.4</v>
      </c>
      <c r="G231" s="4">
        <v>6.93</v>
      </c>
      <c r="H231" s="4">
        <f>G231*1.2158</f>
        <v>8.4254940000000005</v>
      </c>
      <c r="I231" s="29">
        <f t="shared" si="25"/>
        <v>1.8046754475236373E-4</v>
      </c>
      <c r="J231" s="549">
        <f t="shared" si="24"/>
        <v>416.21940360000002</v>
      </c>
    </row>
    <row r="232" spans="1:12" ht="30" x14ac:dyDescent="0.25">
      <c r="A232" s="82" t="s">
        <v>20</v>
      </c>
      <c r="B232" s="271">
        <v>97669</v>
      </c>
      <c r="C232" s="271" t="s">
        <v>1043</v>
      </c>
      <c r="D232" s="30" t="s">
        <v>407</v>
      </c>
      <c r="E232" s="271" t="s">
        <v>24</v>
      </c>
      <c r="F232" s="3">
        <v>113</v>
      </c>
      <c r="G232" s="4">
        <v>14.61</v>
      </c>
      <c r="H232" s="4">
        <f>G232*1.2158</f>
        <v>17.762837999999999</v>
      </c>
      <c r="I232" s="29">
        <f t="shared" si="25"/>
        <v>8.7029719887720411E-4</v>
      </c>
      <c r="J232" s="549">
        <f t="shared" si="24"/>
        <v>2007.2006939999999</v>
      </c>
    </row>
    <row r="233" spans="1:12" ht="30" x14ac:dyDescent="0.25">
      <c r="A233" s="82" t="s">
        <v>20</v>
      </c>
      <c r="B233" s="271">
        <v>97670</v>
      </c>
      <c r="C233" s="271" t="s">
        <v>1044</v>
      </c>
      <c r="D233" s="30" t="s">
        <v>408</v>
      </c>
      <c r="E233" s="271" t="s">
        <v>24</v>
      </c>
      <c r="F233" s="3">
        <v>57.3</v>
      </c>
      <c r="G233" s="4">
        <v>18.73</v>
      </c>
      <c r="H233" s="4">
        <f>G233*1.2158</f>
        <v>22.771934000000002</v>
      </c>
      <c r="I233" s="29">
        <f t="shared" si="25"/>
        <v>5.6575881015777959E-4</v>
      </c>
      <c r="J233" s="549">
        <f t="shared" si="24"/>
        <v>1304.8318182</v>
      </c>
    </row>
    <row r="234" spans="1:12" ht="30" x14ac:dyDescent="0.25">
      <c r="A234" s="82" t="s">
        <v>20</v>
      </c>
      <c r="B234" s="271">
        <v>91871</v>
      </c>
      <c r="C234" s="271" t="s">
        <v>1045</v>
      </c>
      <c r="D234" s="30" t="s">
        <v>127</v>
      </c>
      <c r="E234" s="271" t="s">
        <v>24</v>
      </c>
      <c r="F234" s="3">
        <v>2</v>
      </c>
      <c r="G234" s="4">
        <v>11.57</v>
      </c>
      <c r="H234" s="4">
        <f>G234*1.2158</f>
        <v>14.066806</v>
      </c>
      <c r="I234" s="29">
        <f t="shared" si="25"/>
        <v>1.2198383445705454E-5</v>
      </c>
      <c r="J234" s="549">
        <f t="shared" si="24"/>
        <v>28.133611999999999</v>
      </c>
    </row>
    <row r="235" spans="1:12" ht="30" x14ac:dyDescent="0.25">
      <c r="A235" s="82" t="s">
        <v>20</v>
      </c>
      <c r="B235" s="271">
        <v>97605</v>
      </c>
      <c r="C235" s="271" t="s">
        <v>1046</v>
      </c>
      <c r="D235" s="30" t="s">
        <v>444</v>
      </c>
      <c r="E235" s="271" t="s">
        <v>32</v>
      </c>
      <c r="F235" s="3">
        <v>21</v>
      </c>
      <c r="G235" s="4">
        <v>102.41</v>
      </c>
      <c r="H235" s="4">
        <f>G235*1.2158</f>
        <v>124.51007799999999</v>
      </c>
      <c r="I235" s="29">
        <f t="shared" si="25"/>
        <v>1.1337063708802336E-3</v>
      </c>
      <c r="J235" s="549">
        <f t="shared" si="24"/>
        <v>2614.7116379999998</v>
      </c>
    </row>
    <row r="236" spans="1:12" ht="30" x14ac:dyDescent="0.25">
      <c r="A236" s="82" t="s">
        <v>20</v>
      </c>
      <c r="B236" s="271" t="s">
        <v>448</v>
      </c>
      <c r="C236" s="271" t="s">
        <v>1047</v>
      </c>
      <c r="D236" s="30" t="str">
        <f>COMPELE!A58</f>
        <v>LUMINÁRIA TIPO PLAFON RETANGULAR, DE SOBREPOR, COM LED DE 30 W - FORNECIMENTO E INSTALAÇÃO.</v>
      </c>
      <c r="E236" s="271" t="s">
        <v>32</v>
      </c>
      <c r="F236" s="3">
        <v>6</v>
      </c>
      <c r="G236" s="4">
        <f>COMPELE!F63</f>
        <v>53.532799999999995</v>
      </c>
      <c r="H236" s="4">
        <f>G236*1.2158</f>
        <v>65.085178239999991</v>
      </c>
      <c r="I236" s="29">
        <f t="shared" si="25"/>
        <v>1.6932073154423357E-4</v>
      </c>
      <c r="J236" s="549">
        <f t="shared" si="24"/>
        <v>390.51106943999991</v>
      </c>
    </row>
    <row r="237" spans="1:12" ht="30" x14ac:dyDescent="0.25">
      <c r="A237" s="82" t="s">
        <v>20</v>
      </c>
      <c r="B237" s="271" t="s">
        <v>452</v>
      </c>
      <c r="C237" s="271" t="s">
        <v>1048</v>
      </c>
      <c r="D237" s="30" t="str">
        <f>COMPELE!A67</f>
        <v>LUMINÁRIA PARA 1 LAMPADAS LED DE 18W, BASE G13, EM CHAPA DE AÇO, INCLUSO LAMPADA. INSTALAÇÃO E FORNECIMENTO.</v>
      </c>
      <c r="E237" s="271" t="s">
        <v>32</v>
      </c>
      <c r="F237" s="3">
        <v>34</v>
      </c>
      <c r="G237" s="4">
        <f>COMPELE!F73</f>
        <v>74.05</v>
      </c>
      <c r="H237" s="4">
        <f>G237*1.2158</f>
        <v>90.029989999999998</v>
      </c>
      <c r="I237" s="29">
        <f t="shared" si="25"/>
        <v>1.327219965481963E-3</v>
      </c>
      <c r="J237" s="549">
        <f t="shared" si="24"/>
        <v>3061.0196599999999</v>
      </c>
    </row>
    <row r="238" spans="1:12" ht="30" x14ac:dyDescent="0.25">
      <c r="A238" s="551" t="s">
        <v>419</v>
      </c>
      <c r="B238" s="271" t="s">
        <v>449</v>
      </c>
      <c r="C238" s="271" t="s">
        <v>1049</v>
      </c>
      <c r="D238" s="30" t="str">
        <f>COMPELE!A77</f>
        <v>LUMINÁRIA PARA 1 LAMPADAS LED DE 36W, BASE G13, EM CHAPA DE AÇO, INCLUSO LAMPADA. INSTALAÇÃO E FORNECIMENTO.</v>
      </c>
      <c r="E238" s="271" t="s">
        <v>32</v>
      </c>
      <c r="F238" s="3">
        <v>12</v>
      </c>
      <c r="G238" s="4">
        <f>COMPELE!F83</f>
        <v>172.48999999999998</v>
      </c>
      <c r="H238" s="4">
        <f>G238*1.2158</f>
        <v>209.71334199999998</v>
      </c>
      <c r="I238" s="29">
        <f t="shared" si="25"/>
        <v>1.0911490893084183E-3</v>
      </c>
      <c r="J238" s="549">
        <f t="shared" si="24"/>
        <v>2516.5601039999997</v>
      </c>
    </row>
    <row r="239" spans="1:12" ht="30" customHeight="1" x14ac:dyDescent="0.25">
      <c r="A239" s="551" t="s">
        <v>419</v>
      </c>
      <c r="B239" s="271" t="s">
        <v>824</v>
      </c>
      <c r="C239" s="271" t="s">
        <v>1050</v>
      </c>
      <c r="D239" s="30" t="str">
        <f>COMPELE!A87</f>
        <v>LUMINÁRIA PARA 2 LAMPADAS LED DE 36W, BASE G13, EM CHAPA DE AÇO, INCLUSO LAMPADA. INSTALAÇÃO E FORNECIMENTO.</v>
      </c>
      <c r="E239" s="271" t="s">
        <v>32</v>
      </c>
      <c r="F239" s="3">
        <v>45</v>
      </c>
      <c r="G239" s="4">
        <f>COMPELE!F93</f>
        <v>289.48107199999993</v>
      </c>
      <c r="H239" s="4">
        <f>G239*1.2158</f>
        <v>351.95108733759992</v>
      </c>
      <c r="I239" s="29">
        <f t="shared" si="25"/>
        <v>6.867072179941403E-3</v>
      </c>
      <c r="J239" s="549">
        <f t="shared" si="24"/>
        <v>15837.798930191997</v>
      </c>
    </row>
    <row r="240" spans="1:12" x14ac:dyDescent="0.25">
      <c r="A240" s="551" t="s">
        <v>1025</v>
      </c>
      <c r="B240" s="271">
        <v>61108</v>
      </c>
      <c r="C240" s="271" t="s">
        <v>1051</v>
      </c>
      <c r="D240" s="30" t="s">
        <v>1024</v>
      </c>
      <c r="E240" s="271" t="s">
        <v>24</v>
      </c>
      <c r="F240" s="3">
        <v>231.7</v>
      </c>
      <c r="G240" s="4">
        <v>80.31</v>
      </c>
      <c r="H240" s="4">
        <f>G240*1.2158</f>
        <v>97.640898000000007</v>
      </c>
      <c r="I240" s="29">
        <f t="shared" ref="I240" si="27">J240/J$281</f>
        <v>9.8092225080964133E-3</v>
      </c>
      <c r="J240" s="549">
        <f t="shared" si="24"/>
        <v>22623.396066600002</v>
      </c>
    </row>
    <row r="241" spans="1:10" x14ac:dyDescent="0.25">
      <c r="A241" s="551" t="s">
        <v>945</v>
      </c>
      <c r="B241" s="271">
        <v>12488</v>
      </c>
      <c r="C241" s="271" t="s">
        <v>1052</v>
      </c>
      <c r="D241" s="30" t="s">
        <v>1026</v>
      </c>
      <c r="E241" s="271" t="s">
        <v>32</v>
      </c>
      <c r="F241" s="3">
        <v>135</v>
      </c>
      <c r="G241" s="4">
        <v>22.88</v>
      </c>
      <c r="H241" s="4">
        <f>G241*1.2158</f>
        <v>27.817504</v>
      </c>
      <c r="I241" s="29">
        <f t="shared" ref="I241" si="28">J241/J$281</f>
        <v>1.6282785992694469E-3</v>
      </c>
      <c r="J241" s="549">
        <f t="shared" si="24"/>
        <v>3755.3630399999997</v>
      </c>
    </row>
    <row r="242" spans="1:10" x14ac:dyDescent="0.25">
      <c r="A242" s="551" t="s">
        <v>945</v>
      </c>
      <c r="B242" s="271">
        <v>9519</v>
      </c>
      <c r="C242" s="271" t="s">
        <v>1053</v>
      </c>
      <c r="D242" s="30" t="s">
        <v>1027</v>
      </c>
      <c r="E242" s="271" t="s">
        <v>32</v>
      </c>
      <c r="F242" s="3">
        <v>60</v>
      </c>
      <c r="G242" s="4">
        <v>5.32</v>
      </c>
      <c r="H242" s="4">
        <f>G242*1.2158</f>
        <v>6.4680560000000007</v>
      </c>
      <c r="I242" s="29">
        <f t="shared" ref="I242" si="29">J242/J$281</f>
        <v>1.6826810699521093E-4</v>
      </c>
      <c r="J242" s="549">
        <f t="shared" si="24"/>
        <v>388.08336000000003</v>
      </c>
    </row>
    <row r="243" spans="1:10" x14ac:dyDescent="0.25">
      <c r="A243" s="82" t="s">
        <v>20</v>
      </c>
      <c r="B243" s="271">
        <v>96985</v>
      </c>
      <c r="C243" s="271" t="s">
        <v>1054</v>
      </c>
      <c r="D243" s="30" t="s">
        <v>414</v>
      </c>
      <c r="E243" s="271" t="s">
        <v>32</v>
      </c>
      <c r="F243" s="3">
        <v>1</v>
      </c>
      <c r="G243" s="4">
        <v>79.59</v>
      </c>
      <c r="H243" s="4">
        <f>G243*1.2158</f>
        <v>96.765522000000004</v>
      </c>
      <c r="I243" s="29">
        <f t="shared" si="25"/>
        <v>4.1956324046832203E-5</v>
      </c>
      <c r="J243" s="549">
        <f t="shared" si="24"/>
        <v>96.765522000000004</v>
      </c>
    </row>
    <row r="244" spans="1:10" ht="15" customHeight="1" x14ac:dyDescent="0.25">
      <c r="A244" s="82" t="s">
        <v>20</v>
      </c>
      <c r="B244" s="271">
        <v>101548</v>
      </c>
      <c r="C244" s="271" t="s">
        <v>1055</v>
      </c>
      <c r="D244" s="30" t="s">
        <v>415</v>
      </c>
      <c r="E244" s="271" t="s">
        <v>32</v>
      </c>
      <c r="F244" s="3">
        <v>1</v>
      </c>
      <c r="G244" s="4">
        <v>7.57</v>
      </c>
      <c r="H244" s="4">
        <f>G244*1.2158</f>
        <v>9.2036060000000006</v>
      </c>
      <c r="I244" s="29">
        <f t="shared" si="25"/>
        <v>3.9905688281758986E-6</v>
      </c>
      <c r="J244" s="549">
        <f t="shared" ref="J244:J269" si="30">H244*F244</f>
        <v>9.2036060000000006</v>
      </c>
    </row>
    <row r="245" spans="1:10" ht="15" customHeight="1" x14ac:dyDescent="0.25">
      <c r="A245" s="82" t="s">
        <v>20</v>
      </c>
      <c r="B245" s="271">
        <v>101918</v>
      </c>
      <c r="C245" s="271" t="s">
        <v>1056</v>
      </c>
      <c r="D245" s="30" t="s">
        <v>416</v>
      </c>
      <c r="E245" s="271" t="s">
        <v>24</v>
      </c>
      <c r="F245" s="3">
        <v>6</v>
      </c>
      <c r="G245" s="4">
        <v>262.12</v>
      </c>
      <c r="H245" s="4">
        <f>G245*1.2158</f>
        <v>318.685496</v>
      </c>
      <c r="I245" s="29">
        <f t="shared" si="25"/>
        <v>8.2906834972903542E-4</v>
      </c>
      <c r="J245" s="549">
        <f t="shared" si="30"/>
        <v>1912.1129759999999</v>
      </c>
    </row>
    <row r="246" spans="1:10" ht="30" x14ac:dyDescent="0.25">
      <c r="A246" s="551" t="s">
        <v>419</v>
      </c>
      <c r="B246" s="271" t="s">
        <v>826</v>
      </c>
      <c r="C246" s="271" t="s">
        <v>1057</v>
      </c>
      <c r="D246" s="30" t="str">
        <f>COMPELE!A97</f>
        <v>QUADRO DE DISTRIBUIÇÃO TRIFÁSICO, EM PVC, PARA 36 DISJUNTORES DIN, SOBREPOR. INSTALAÇÃO E FORNECIMENTO.</v>
      </c>
      <c r="E246" s="271" t="s">
        <v>32</v>
      </c>
      <c r="F246" s="3">
        <v>1</v>
      </c>
      <c r="G246" s="4">
        <f>COMPELE!F104</f>
        <v>779.97032000000002</v>
      </c>
      <c r="H246" s="4">
        <f>G246*1.2158</f>
        <v>948.28791505599997</v>
      </c>
      <c r="I246" s="29">
        <f t="shared" si="25"/>
        <v>4.1116581848010309E-4</v>
      </c>
      <c r="J246" s="549">
        <f t="shared" si="30"/>
        <v>948.28791505599997</v>
      </c>
    </row>
    <row r="247" spans="1:10" ht="45" x14ac:dyDescent="0.25">
      <c r="A247" s="82" t="s">
        <v>20</v>
      </c>
      <c r="B247" s="271">
        <v>101883</v>
      </c>
      <c r="C247" s="271" t="s">
        <v>1058</v>
      </c>
      <c r="D247" s="30" t="s">
        <v>1020</v>
      </c>
      <c r="E247" s="271" t="s">
        <v>32</v>
      </c>
      <c r="F247" s="3">
        <v>1</v>
      </c>
      <c r="G247" s="4">
        <v>762.54</v>
      </c>
      <c r="H247" s="4">
        <f>G247*1.2158</f>
        <v>927.0961319999999</v>
      </c>
      <c r="I247" s="29">
        <f t="shared" ref="I247" si="31">J247/J$281</f>
        <v>4.0197732552671721E-4</v>
      </c>
      <c r="J247" s="549">
        <f t="shared" si="30"/>
        <v>927.0961319999999</v>
      </c>
    </row>
    <row r="248" spans="1:10" ht="30" x14ac:dyDescent="0.25">
      <c r="A248" s="551" t="s">
        <v>419</v>
      </c>
      <c r="B248" s="271">
        <v>101946</v>
      </c>
      <c r="C248" s="271" t="s">
        <v>1059</v>
      </c>
      <c r="D248" s="30" t="s">
        <v>1019</v>
      </c>
      <c r="E248" s="271" t="s">
        <v>32</v>
      </c>
      <c r="F248" s="3">
        <v>1</v>
      </c>
      <c r="G248" s="4">
        <v>146.04</v>
      </c>
      <c r="H248" s="4">
        <f>G248*1.2158</f>
        <v>177.555432</v>
      </c>
      <c r="I248" s="29">
        <f t="shared" ref="I248" si="32">J248/J$281</f>
        <v>7.6985821884651017E-5</v>
      </c>
      <c r="J248" s="549">
        <f t="shared" si="30"/>
        <v>177.555432</v>
      </c>
    </row>
    <row r="249" spans="1:10" ht="30" x14ac:dyDescent="0.25">
      <c r="A249" s="551" t="s">
        <v>1023</v>
      </c>
      <c r="B249" s="271" t="s">
        <v>832</v>
      </c>
      <c r="C249" s="271" t="s">
        <v>1060</v>
      </c>
      <c r="D249" s="30" t="str">
        <f>COMPELE!A126</f>
        <v>QUADRO DE DISTRIBUIÇÃO TRIFÁSICO, EM CHAPA DE AÇO GALVANIZADO, PARA 48 DISJUNTORES DIN, EMBUTIR. INSTALAÇÃO E FORNECIMENTO.</v>
      </c>
      <c r="E249" s="271"/>
      <c r="F249" s="3">
        <v>3</v>
      </c>
      <c r="G249" s="4">
        <f>COMPELE!F132</f>
        <v>1610.7603199999999</v>
      </c>
      <c r="H249" s="4">
        <f>G249*1.2158</f>
        <v>1958.3623970559997</v>
      </c>
      <c r="I249" s="29">
        <f t="shared" ref="I249" si="33">J249/J$281</f>
        <v>2.5473645664417306E-3</v>
      </c>
      <c r="J249" s="549">
        <f t="shared" si="30"/>
        <v>5875.0871911679988</v>
      </c>
    </row>
    <row r="250" spans="1:10" x14ac:dyDescent="0.25">
      <c r="A250" s="82" t="s">
        <v>20</v>
      </c>
      <c r="B250" s="271" t="s">
        <v>828</v>
      </c>
      <c r="C250" s="271" t="s">
        <v>1061</v>
      </c>
      <c r="D250" s="27" t="s">
        <v>90</v>
      </c>
      <c r="E250" s="271" t="s">
        <v>5</v>
      </c>
      <c r="F250" s="3">
        <v>1</v>
      </c>
      <c r="G250" s="4">
        <f>COMPELE!F113</f>
        <v>41.79</v>
      </c>
      <c r="H250" s="4">
        <f>G250*1.2158</f>
        <v>50.808281999999998</v>
      </c>
      <c r="I250" s="29">
        <f t="shared" si="25"/>
        <v>2.2029837692136166E-5</v>
      </c>
      <c r="J250" s="549">
        <f t="shared" si="30"/>
        <v>50.808281999999998</v>
      </c>
    </row>
    <row r="251" spans="1:10" x14ac:dyDescent="0.25">
      <c r="A251" s="267"/>
      <c r="B251" s="268"/>
      <c r="C251" s="268" t="s">
        <v>272</v>
      </c>
      <c r="D251" s="268" t="s">
        <v>738</v>
      </c>
      <c r="E251" s="268"/>
      <c r="F251" s="268"/>
      <c r="G251" s="268"/>
      <c r="H251" s="268"/>
      <c r="I251" s="24">
        <f>(J251/J$281)</f>
        <v>7.0005991432796439E-3</v>
      </c>
      <c r="J251" s="548">
        <f>SUM(J252:J263)</f>
        <v>16145.757422792001</v>
      </c>
    </row>
    <row r="252" spans="1:10" x14ac:dyDescent="0.25">
      <c r="A252" s="82" t="s">
        <v>20</v>
      </c>
      <c r="B252" s="271">
        <v>97631</v>
      </c>
      <c r="C252" s="271" t="s">
        <v>273</v>
      </c>
      <c r="D252" s="27" t="s">
        <v>739</v>
      </c>
      <c r="E252" s="271" t="s">
        <v>22</v>
      </c>
      <c r="F252" s="3">
        <v>752.51</v>
      </c>
      <c r="G252" s="4">
        <v>2.7</v>
      </c>
      <c r="H252" s="4">
        <f>G252*1.2158</f>
        <v>3.2826600000000004</v>
      </c>
      <c r="I252" s="29">
        <f t="shared" ref="I252:I258" si="34">J252/J$281</f>
        <v>1.0710628747694507E-3</v>
      </c>
      <c r="J252" s="549">
        <f t="shared" si="30"/>
        <v>2470.2344766000001</v>
      </c>
    </row>
    <row r="253" spans="1:10" ht="15" customHeight="1" x14ac:dyDescent="0.25">
      <c r="A253" s="82" t="s">
        <v>20</v>
      </c>
      <c r="B253" s="271">
        <v>97632</v>
      </c>
      <c r="C253" s="271" t="s">
        <v>747</v>
      </c>
      <c r="D253" s="27" t="s">
        <v>740</v>
      </c>
      <c r="E253" s="271" t="s">
        <v>22</v>
      </c>
      <c r="F253" s="3">
        <v>758.15</v>
      </c>
      <c r="G253" s="4">
        <v>2.12</v>
      </c>
      <c r="H253" s="4">
        <f>G253*1.2158</f>
        <v>2.577496</v>
      </c>
      <c r="I253" s="29">
        <f t="shared" si="34"/>
        <v>8.4728579722759593E-4</v>
      </c>
      <c r="J253" s="549">
        <f t="shared" si="30"/>
        <v>1954.1285923999999</v>
      </c>
    </row>
    <row r="254" spans="1:10" x14ac:dyDescent="0.25">
      <c r="A254" s="82" t="s">
        <v>20</v>
      </c>
      <c r="B254" s="271">
        <v>97644</v>
      </c>
      <c r="C254" s="271" t="s">
        <v>748</v>
      </c>
      <c r="D254" s="27" t="s">
        <v>741</v>
      </c>
      <c r="E254" s="271" t="s">
        <v>22</v>
      </c>
      <c r="F254" s="3">
        <v>27.51</v>
      </c>
      <c r="G254" s="4">
        <v>7.54</v>
      </c>
      <c r="H254" s="4">
        <f>G254*1.2158</f>
        <v>9.1671320000000005</v>
      </c>
      <c r="I254" s="29">
        <f t="shared" si="34"/>
        <v>1.0934548684437478E-4</v>
      </c>
      <c r="J254" s="549">
        <f t="shared" si="30"/>
        <v>252.18780132000003</v>
      </c>
    </row>
    <row r="255" spans="1:10" x14ac:dyDescent="0.25">
      <c r="A255" s="82" t="s">
        <v>20</v>
      </c>
      <c r="B255" s="271" t="s">
        <v>832</v>
      </c>
      <c r="C255" s="271" t="s">
        <v>749</v>
      </c>
      <c r="D255" s="27" t="s">
        <v>742</v>
      </c>
      <c r="E255" s="271" t="s">
        <v>24</v>
      </c>
      <c r="F255" s="3">
        <v>135.5</v>
      </c>
      <c r="G255" s="4">
        <f>COMPDEM!F13</f>
        <v>10.692</v>
      </c>
      <c r="H255" s="4">
        <f>G255*1.2158</f>
        <v>12.9993336</v>
      </c>
      <c r="I255" s="29">
        <f t="shared" si="34"/>
        <v>7.6372528915734264E-4</v>
      </c>
      <c r="J255" s="549">
        <f t="shared" si="30"/>
        <v>1761.4097028000001</v>
      </c>
    </row>
    <row r="256" spans="1:10" x14ac:dyDescent="0.25">
      <c r="A256" s="82" t="s">
        <v>20</v>
      </c>
      <c r="B256" s="271" t="s">
        <v>833</v>
      </c>
      <c r="C256" s="271" t="s">
        <v>750</v>
      </c>
      <c r="D256" s="27" t="s">
        <v>744</v>
      </c>
      <c r="E256" s="271" t="s">
        <v>24</v>
      </c>
      <c r="F256" s="3">
        <v>197.77</v>
      </c>
      <c r="G256" s="4">
        <f>COMPDEM!F20</f>
        <v>10.692</v>
      </c>
      <c r="H256" s="4">
        <f>G256*1.2158</f>
        <v>12.9993336</v>
      </c>
      <c r="I256" s="29">
        <f t="shared" si="34"/>
        <v>1.1147007412298719E-3</v>
      </c>
      <c r="J256" s="549">
        <f t="shared" si="30"/>
        <v>2570.878206072</v>
      </c>
    </row>
    <row r="257" spans="1:10" ht="30" x14ac:dyDescent="0.25">
      <c r="A257" s="82" t="s">
        <v>20</v>
      </c>
      <c r="B257" s="271">
        <v>97649</v>
      </c>
      <c r="C257" s="271" t="s">
        <v>751</v>
      </c>
      <c r="D257" s="27" t="s">
        <v>745</v>
      </c>
      <c r="E257" s="271" t="s">
        <v>22</v>
      </c>
      <c r="F257" s="3">
        <v>198.77</v>
      </c>
      <c r="G257" s="4">
        <v>3.58</v>
      </c>
      <c r="H257" s="4">
        <f>G257*1.2158</f>
        <v>4.3525640000000001</v>
      </c>
      <c r="I257" s="29">
        <f t="shared" si="34"/>
        <v>3.7512222063354738E-4</v>
      </c>
      <c r="J257" s="549">
        <f t="shared" si="30"/>
        <v>865.15914628000007</v>
      </c>
    </row>
    <row r="258" spans="1:10" ht="30" x14ac:dyDescent="0.25">
      <c r="A258" s="82" t="s">
        <v>20</v>
      </c>
      <c r="B258" s="271">
        <v>97650</v>
      </c>
      <c r="C258" s="271" t="s">
        <v>752</v>
      </c>
      <c r="D258" s="27" t="s">
        <v>746</v>
      </c>
      <c r="E258" s="271" t="s">
        <v>22</v>
      </c>
      <c r="F258" s="3">
        <v>662.18</v>
      </c>
      <c r="G258" s="4">
        <v>6.03</v>
      </c>
      <c r="H258" s="4">
        <f>G258*1.2158</f>
        <v>7.3312740000000005</v>
      </c>
      <c r="I258" s="29">
        <f t="shared" si="34"/>
        <v>2.1049040219086319E-3</v>
      </c>
      <c r="J258" s="549">
        <f t="shared" si="30"/>
        <v>4854.6230173200001</v>
      </c>
    </row>
    <row r="259" spans="1:10" x14ac:dyDescent="0.25">
      <c r="A259" s="82"/>
      <c r="B259" s="271"/>
      <c r="C259" s="274" t="s">
        <v>758</v>
      </c>
      <c r="D259" s="151" t="s">
        <v>754</v>
      </c>
      <c r="E259" s="271"/>
      <c r="F259" s="3"/>
      <c r="G259" s="4"/>
      <c r="H259" s="4"/>
      <c r="I259" s="29"/>
      <c r="J259" s="549"/>
    </row>
    <row r="260" spans="1:10" ht="30" x14ac:dyDescent="0.25">
      <c r="A260" s="82" t="s">
        <v>20</v>
      </c>
      <c r="B260" s="271">
        <v>90443</v>
      </c>
      <c r="C260" s="271" t="s">
        <v>759</v>
      </c>
      <c r="D260" s="27" t="s">
        <v>753</v>
      </c>
      <c r="E260" s="271" t="s">
        <v>24</v>
      </c>
      <c r="F260" s="3">
        <v>20</v>
      </c>
      <c r="G260" s="4">
        <v>10.07</v>
      </c>
      <c r="H260" s="4">
        <f>G260*1.2158</f>
        <v>12.243106000000001</v>
      </c>
      <c r="I260" s="29">
        <f>J260/J$281</f>
        <v>1.0616916274697832E-4</v>
      </c>
      <c r="J260" s="549">
        <f t="shared" si="30"/>
        <v>244.86212</v>
      </c>
    </row>
    <row r="261" spans="1:10" ht="30" x14ac:dyDescent="0.25">
      <c r="A261" s="82" t="s">
        <v>20</v>
      </c>
      <c r="B261" s="271">
        <v>89865</v>
      </c>
      <c r="C261" s="271" t="s">
        <v>760</v>
      </c>
      <c r="D261" s="27" t="s">
        <v>755</v>
      </c>
      <c r="E261" s="271" t="s">
        <v>24</v>
      </c>
      <c r="F261" s="3">
        <v>60</v>
      </c>
      <c r="G261" s="4">
        <v>13.06</v>
      </c>
      <c r="H261" s="4">
        <f>G261*1.2158</f>
        <v>15.878348000000001</v>
      </c>
      <c r="I261" s="29">
        <f>J261/J$281</f>
        <v>4.130792250671908E-4</v>
      </c>
      <c r="J261" s="549">
        <f t="shared" si="30"/>
        <v>952.7008800000001</v>
      </c>
    </row>
    <row r="262" spans="1:10" x14ac:dyDescent="0.25">
      <c r="A262" s="82"/>
      <c r="B262" s="271"/>
      <c r="C262" s="274" t="s">
        <v>761</v>
      </c>
      <c r="D262" s="151" t="s">
        <v>756</v>
      </c>
      <c r="E262" s="271"/>
      <c r="F262" s="3"/>
      <c r="G262" s="4"/>
      <c r="H262" s="4"/>
      <c r="I262" s="29"/>
      <c r="J262" s="549"/>
    </row>
    <row r="263" spans="1:10" ht="30" x14ac:dyDescent="0.25">
      <c r="A263" s="82" t="s">
        <v>20</v>
      </c>
      <c r="B263" s="271">
        <v>103288</v>
      </c>
      <c r="C263" s="271" t="s">
        <v>762</v>
      </c>
      <c r="D263" s="27" t="s">
        <v>757</v>
      </c>
      <c r="E263" s="271" t="s">
        <v>32</v>
      </c>
      <c r="F263" s="3">
        <v>12</v>
      </c>
      <c r="G263" s="4">
        <v>15.05</v>
      </c>
      <c r="H263" s="4">
        <f>G263*1.2158</f>
        <v>18.297789999999999</v>
      </c>
      <c r="I263" s="29">
        <f>J263/J$281</f>
        <v>9.520432369465881E-5</v>
      </c>
      <c r="J263" s="549">
        <f t="shared" si="30"/>
        <v>219.57347999999999</v>
      </c>
    </row>
    <row r="264" spans="1:10" x14ac:dyDescent="0.25">
      <c r="A264" s="267"/>
      <c r="B264" s="268"/>
      <c r="C264" s="268" t="s">
        <v>767</v>
      </c>
      <c r="D264" s="268" t="s">
        <v>763</v>
      </c>
      <c r="E264" s="268"/>
      <c r="F264" s="268"/>
      <c r="G264" s="268"/>
      <c r="H264" s="268"/>
      <c r="I264" s="24">
        <f>(J264/J$281)</f>
        <v>5.1071313041888234E-3</v>
      </c>
      <c r="J264" s="548">
        <f>SUM(J265:J269)</f>
        <v>11778.7779983</v>
      </c>
    </row>
    <row r="265" spans="1:10" ht="30" x14ac:dyDescent="0.25">
      <c r="A265" s="82" t="s">
        <v>20</v>
      </c>
      <c r="B265" s="271">
        <v>94965</v>
      </c>
      <c r="C265" s="271" t="s">
        <v>768</v>
      </c>
      <c r="D265" s="27" t="s">
        <v>74</v>
      </c>
      <c r="E265" s="271" t="s">
        <v>23</v>
      </c>
      <c r="F265" s="3">
        <v>3.01</v>
      </c>
      <c r="G265" s="4">
        <v>531.28</v>
      </c>
      <c r="H265" s="4">
        <f>G265*1.2158</f>
        <v>645.93022399999995</v>
      </c>
      <c r="I265" s="29">
        <f>J265/J$281</f>
        <v>8.4300255154163878E-4</v>
      </c>
      <c r="J265" s="549">
        <f t="shared" si="30"/>
        <v>1944.2499742399998</v>
      </c>
    </row>
    <row r="266" spans="1:10" ht="30" x14ac:dyDescent="0.25">
      <c r="A266" s="82" t="s">
        <v>20</v>
      </c>
      <c r="B266" s="271">
        <v>103670</v>
      </c>
      <c r="C266" s="271" t="s">
        <v>769</v>
      </c>
      <c r="D266" s="27" t="s">
        <v>75</v>
      </c>
      <c r="E266" s="271" t="s">
        <v>23</v>
      </c>
      <c r="F266" s="3">
        <v>3.01</v>
      </c>
      <c r="G266" s="4">
        <v>243.37</v>
      </c>
      <c r="H266" s="4">
        <f>G266*1.2158</f>
        <v>295.88924600000001</v>
      </c>
      <c r="I266" s="29">
        <f t="shared" ref="I266:I269" si="35">J266/J$281</f>
        <v>3.8616460429281862E-4</v>
      </c>
      <c r="J266" s="549">
        <f t="shared" si="30"/>
        <v>890.62663046</v>
      </c>
    </row>
    <row r="267" spans="1:10" ht="30" x14ac:dyDescent="0.25">
      <c r="A267" s="82" t="s">
        <v>20</v>
      </c>
      <c r="B267" s="271">
        <v>92411</v>
      </c>
      <c r="C267" s="271" t="s">
        <v>770</v>
      </c>
      <c r="D267" s="27" t="s">
        <v>764</v>
      </c>
      <c r="E267" s="271" t="s">
        <v>22</v>
      </c>
      <c r="F267" s="3">
        <v>14.2</v>
      </c>
      <c r="G267" s="4">
        <v>178.76</v>
      </c>
      <c r="H267" s="4">
        <f>G267*1.2158</f>
        <v>217.33640799999998</v>
      </c>
      <c r="I267" s="29">
        <f t="shared" si="35"/>
        <v>1.3381278717161259E-3</v>
      </c>
      <c r="J267" s="549">
        <f t="shared" si="30"/>
        <v>3086.1769935999996</v>
      </c>
    </row>
    <row r="268" spans="1:10" ht="30" x14ac:dyDescent="0.25">
      <c r="A268" s="82" t="s">
        <v>20</v>
      </c>
      <c r="B268" s="271">
        <v>92759</v>
      </c>
      <c r="C268" s="271" t="s">
        <v>771</v>
      </c>
      <c r="D268" s="27" t="s">
        <v>765</v>
      </c>
      <c r="E268" s="271" t="s">
        <v>28</v>
      </c>
      <c r="F268" s="3">
        <v>100</v>
      </c>
      <c r="G268" s="4">
        <v>17.34</v>
      </c>
      <c r="H268" s="4">
        <f>G268*1.2158</f>
        <v>21.081972</v>
      </c>
      <c r="I268" s="29">
        <f t="shared" si="35"/>
        <v>9.1408802484240523E-4</v>
      </c>
      <c r="J268" s="549">
        <f t="shared" si="30"/>
        <v>2108.1972000000001</v>
      </c>
    </row>
    <row r="269" spans="1:10" ht="30" x14ac:dyDescent="0.25">
      <c r="A269" s="82" t="s">
        <v>20</v>
      </c>
      <c r="B269" s="271">
        <v>92762</v>
      </c>
      <c r="C269" s="271" t="s">
        <v>772</v>
      </c>
      <c r="D269" s="27" t="s">
        <v>766</v>
      </c>
      <c r="E269" s="271" t="s">
        <v>28</v>
      </c>
      <c r="F269" s="3">
        <v>200</v>
      </c>
      <c r="G269" s="4">
        <v>15.42</v>
      </c>
      <c r="H269" s="4">
        <f>G269*1.2158</f>
        <v>18.747636</v>
      </c>
      <c r="I269" s="29">
        <f t="shared" si="35"/>
        <v>1.6257482517958348E-3</v>
      </c>
      <c r="J269" s="549">
        <f t="shared" si="30"/>
        <v>3749.5272</v>
      </c>
    </row>
    <row r="270" spans="1:10" x14ac:dyDescent="0.25">
      <c r="A270" s="267"/>
      <c r="B270" s="268"/>
      <c r="C270" s="268" t="s">
        <v>777</v>
      </c>
      <c r="D270" s="268" t="s">
        <v>778</v>
      </c>
      <c r="E270" s="268"/>
      <c r="F270" s="268"/>
      <c r="G270" s="268"/>
      <c r="H270" s="268"/>
      <c r="I270" s="24">
        <f>(J270/J$281)</f>
        <v>0.11035519427532865</v>
      </c>
      <c r="J270" s="548">
        <f>SUM(J271:J274)</f>
        <v>254516.52932092</v>
      </c>
    </row>
    <row r="271" spans="1:10" x14ac:dyDescent="0.25">
      <c r="A271" s="82"/>
      <c r="B271" s="271"/>
      <c r="C271" s="271" t="s">
        <v>781</v>
      </c>
      <c r="D271" s="27" t="s">
        <v>779</v>
      </c>
      <c r="E271" s="271"/>
      <c r="F271" s="3"/>
      <c r="G271" s="4"/>
      <c r="H271" s="4"/>
      <c r="I271" s="29"/>
      <c r="J271" s="549"/>
    </row>
    <row r="272" spans="1:10" ht="45" x14ac:dyDescent="0.25">
      <c r="A272" s="82" t="s">
        <v>20</v>
      </c>
      <c r="B272" s="271">
        <v>88787</v>
      </c>
      <c r="C272" s="271" t="s">
        <v>783</v>
      </c>
      <c r="D272" s="27" t="s">
        <v>785</v>
      </c>
      <c r="E272" s="271" t="s">
        <v>22</v>
      </c>
      <c r="F272" s="3">
        <v>568.29999999999995</v>
      </c>
      <c r="G272" s="4">
        <v>300.41000000000003</v>
      </c>
      <c r="H272" s="4">
        <f>G272*1.2158</f>
        <v>365.23847800000004</v>
      </c>
      <c r="I272" s="29">
        <f>J272/J$281</f>
        <v>8.9997608193445239E-2</v>
      </c>
      <c r="J272" s="549">
        <f t="shared" ref="J272" si="36">H272*F272</f>
        <v>207565.02704740001</v>
      </c>
    </row>
    <row r="273" spans="1:10" x14ac:dyDescent="0.25">
      <c r="A273" s="82"/>
      <c r="B273" s="271"/>
      <c r="C273" s="271" t="s">
        <v>782</v>
      </c>
      <c r="D273" s="27" t="s">
        <v>780</v>
      </c>
      <c r="E273" s="271"/>
      <c r="F273" s="3"/>
      <c r="G273" s="4"/>
      <c r="H273" s="4"/>
      <c r="I273" s="29"/>
      <c r="J273" s="549"/>
    </row>
    <row r="274" spans="1:10" ht="30" x14ac:dyDescent="0.25">
      <c r="A274" s="82" t="s">
        <v>20</v>
      </c>
      <c r="B274" s="271">
        <v>87243</v>
      </c>
      <c r="C274" s="271" t="s">
        <v>784</v>
      </c>
      <c r="D274" s="27" t="s">
        <v>786</v>
      </c>
      <c r="E274" s="271" t="s">
        <v>22</v>
      </c>
      <c r="F274" s="3">
        <v>184.21</v>
      </c>
      <c r="G274" s="4">
        <v>209.64</v>
      </c>
      <c r="H274" s="4">
        <f>G274*1.2158</f>
        <v>254.88031199999998</v>
      </c>
      <c r="I274" s="29">
        <f>J274/J$281</f>
        <v>2.0357586081883417E-2</v>
      </c>
      <c r="J274" s="549">
        <f t="shared" ref="J274" si="37">H274*F274</f>
        <v>46951.502273519996</v>
      </c>
    </row>
    <row r="275" spans="1:10" x14ac:dyDescent="0.25">
      <c r="A275" s="267"/>
      <c r="B275" s="268"/>
      <c r="C275" s="268" t="s">
        <v>1062</v>
      </c>
      <c r="D275" s="268" t="s">
        <v>346</v>
      </c>
      <c r="E275" s="268"/>
      <c r="F275" s="268"/>
      <c r="G275" s="268"/>
      <c r="H275" s="268"/>
      <c r="I275" s="24">
        <f>(J275/J$281)</f>
        <v>3.4021352843714311E-2</v>
      </c>
      <c r="J275" s="548">
        <f>SUM(J276:J280)</f>
        <v>78464.785508699992</v>
      </c>
    </row>
    <row r="276" spans="1:10" x14ac:dyDescent="0.25">
      <c r="A276" s="82" t="s">
        <v>20</v>
      </c>
      <c r="B276" s="271">
        <v>99803</v>
      </c>
      <c r="C276" s="271" t="s">
        <v>273</v>
      </c>
      <c r="D276" s="27" t="s">
        <v>368</v>
      </c>
      <c r="E276" s="271" t="s">
        <v>22</v>
      </c>
      <c r="F276" s="3">
        <v>253.08</v>
      </c>
      <c r="G276" s="4">
        <v>1.72</v>
      </c>
      <c r="H276" s="4">
        <f>G276*1.2158</f>
        <v>2.0911759999999999</v>
      </c>
      <c r="I276" s="29">
        <f>J276/J$281</f>
        <v>2.2946962133946905E-4</v>
      </c>
      <c r="J276" s="549">
        <f t="shared" ref="J276:J280" si="38">H276*F276</f>
        <v>529.23482207999996</v>
      </c>
    </row>
    <row r="277" spans="1:10" x14ac:dyDescent="0.25">
      <c r="A277" s="82" t="s">
        <v>426</v>
      </c>
      <c r="B277" s="271" t="s">
        <v>837</v>
      </c>
      <c r="C277" s="271" t="s">
        <v>747</v>
      </c>
      <c r="D277" s="27" t="s">
        <v>816</v>
      </c>
      <c r="E277" s="271" t="s">
        <v>24</v>
      </c>
      <c r="F277" s="3">
        <v>338.21</v>
      </c>
      <c r="G277" s="4">
        <v>109.36</v>
      </c>
      <c r="H277" s="4">
        <f>G277*1.2158</f>
        <v>132.95988800000001</v>
      </c>
      <c r="I277" s="29">
        <f t="shared" ref="I277:I280" si="39">J277/J$281</f>
        <v>1.9497721927364497E-2</v>
      </c>
      <c r="J277" s="549">
        <f t="shared" si="38"/>
        <v>44968.363720479996</v>
      </c>
    </row>
    <row r="278" spans="1:10" x14ac:dyDescent="0.25">
      <c r="A278" s="82" t="s">
        <v>426</v>
      </c>
      <c r="B278" s="271" t="s">
        <v>838</v>
      </c>
      <c r="C278" s="271" t="s">
        <v>748</v>
      </c>
      <c r="D278" s="27" t="s">
        <v>817</v>
      </c>
      <c r="E278" s="271" t="s">
        <v>24</v>
      </c>
      <c r="F278" s="3">
        <v>540</v>
      </c>
      <c r="G278" s="4">
        <v>48.37</v>
      </c>
      <c r="H278" s="4">
        <f>G278*1.2158</f>
        <v>58.808245999999997</v>
      </c>
      <c r="I278" s="29">
        <f t="shared" si="39"/>
        <v>1.3769202071094956E-2</v>
      </c>
      <c r="J278" s="549">
        <f t="shared" si="38"/>
        <v>31756.452839999998</v>
      </c>
    </row>
    <row r="279" spans="1:10" x14ac:dyDescent="0.25">
      <c r="A279" s="82" t="s">
        <v>20</v>
      </c>
      <c r="B279" s="271">
        <v>99806</v>
      </c>
      <c r="C279" s="271" t="s">
        <v>749</v>
      </c>
      <c r="D279" s="27" t="s">
        <v>818</v>
      </c>
      <c r="E279" s="271" t="s">
        <v>22</v>
      </c>
      <c r="F279" s="3">
        <v>752.51</v>
      </c>
      <c r="G279" s="4">
        <v>0.71</v>
      </c>
      <c r="H279" s="4">
        <f>G279*1.2158</f>
        <v>0.86321799999999993</v>
      </c>
      <c r="I279" s="29">
        <f t="shared" si="39"/>
        <v>2.816498670690037E-4</v>
      </c>
      <c r="J279" s="549">
        <f t="shared" si="38"/>
        <v>649.58017717999996</v>
      </c>
    </row>
    <row r="280" spans="1:10" x14ac:dyDescent="0.25">
      <c r="A280" s="82" t="s">
        <v>20</v>
      </c>
      <c r="B280" s="271">
        <v>99802</v>
      </c>
      <c r="C280" s="271" t="s">
        <v>750</v>
      </c>
      <c r="D280" s="27" t="s">
        <v>819</v>
      </c>
      <c r="E280" s="271" t="s">
        <v>22</v>
      </c>
      <c r="F280" s="3">
        <v>1048.98</v>
      </c>
      <c r="G280" s="4">
        <v>0.44</v>
      </c>
      <c r="H280" s="4">
        <f>G280*1.2158</f>
        <v>0.53495199999999998</v>
      </c>
      <c r="I280" s="29">
        <f t="shared" si="39"/>
        <v>2.4330935684639096E-4</v>
      </c>
      <c r="J280" s="549">
        <f t="shared" si="38"/>
        <v>561.15394895999998</v>
      </c>
    </row>
    <row r="281" spans="1:10" ht="15.75" thickBot="1" x14ac:dyDescent="0.3">
      <c r="A281" s="552" t="s">
        <v>35</v>
      </c>
      <c r="B281" s="553"/>
      <c r="C281" s="553"/>
      <c r="D281" s="553"/>
      <c r="E281" s="553"/>
      <c r="F281" s="553"/>
      <c r="G281" s="553"/>
      <c r="H281" s="553"/>
      <c r="I281" s="554">
        <f>(J281/J$281)</f>
        <v>1</v>
      </c>
      <c r="J281" s="555">
        <f>SUM(J275,J264,J251,J167,J115,J103,J100,J82,J63,J59,J52,J50,J48,J40,J34,J23,J18,J10,J270)</f>
        <v>2306339.3707224936</v>
      </c>
    </row>
    <row r="283" spans="1:10" x14ac:dyDescent="0.25">
      <c r="A283" s="364" t="s">
        <v>1065</v>
      </c>
      <c r="B283" s="364"/>
      <c r="C283" s="364"/>
      <c r="D283" s="364"/>
    </row>
    <row r="285" spans="1:10" x14ac:dyDescent="0.25">
      <c r="A285" s="322" t="str">
        <f>CONCATENATE("Importa o presente orçamento em ",DOLLAR(J281)," (Dois milhões, trezentos e trinta mil, novecentos e sessenta e três reais e vinte e dois centavos)")</f>
        <v>Importa o presente orçamento em R$ 2.306.339,37 (Dois milhões, trezentos e trinta mil, novecentos e sessenta e três reais e vinte e dois centavos)</v>
      </c>
      <c r="B285" s="322"/>
      <c r="C285" s="322"/>
      <c r="D285" s="322"/>
      <c r="E285" s="322"/>
      <c r="F285" s="322"/>
      <c r="G285" s="322"/>
      <c r="H285" s="322"/>
      <c r="I285" s="322"/>
      <c r="J285" s="322"/>
    </row>
    <row r="286" spans="1:10" x14ac:dyDescent="0.25">
      <c r="I286"/>
    </row>
    <row r="293" spans="1:10" x14ac:dyDescent="0.25">
      <c r="A293" s="322" t="s">
        <v>298</v>
      </c>
      <c r="B293" s="322"/>
      <c r="C293" s="322"/>
      <c r="D293" s="322"/>
      <c r="E293" s="322"/>
      <c r="F293" s="322"/>
      <c r="G293" s="322"/>
      <c r="H293" s="322"/>
      <c r="I293" s="322"/>
      <c r="J293" s="322"/>
    </row>
    <row r="294" spans="1:10" x14ac:dyDescent="0.25">
      <c r="A294" s="322" t="s">
        <v>56</v>
      </c>
      <c r="B294" s="322"/>
      <c r="C294" s="322"/>
      <c r="D294" s="322"/>
      <c r="E294" s="322"/>
      <c r="F294" s="322"/>
      <c r="G294" s="322"/>
      <c r="H294" s="322"/>
      <c r="I294" s="322"/>
      <c r="J294" s="322"/>
    </row>
    <row r="295" spans="1:10" x14ac:dyDescent="0.25">
      <c r="A295" s="322" t="s">
        <v>304</v>
      </c>
      <c r="B295" s="322"/>
      <c r="C295" s="322"/>
      <c r="D295" s="322"/>
      <c r="E295" s="322"/>
      <c r="F295" s="322"/>
      <c r="G295" s="322"/>
      <c r="H295" s="322"/>
      <c r="I295" s="322"/>
      <c r="J295" s="322"/>
    </row>
  </sheetData>
  <mergeCells count="25">
    <mergeCell ref="A1:J1"/>
    <mergeCell ref="A293:J293"/>
    <mergeCell ref="A295:J295"/>
    <mergeCell ref="A294:J294"/>
    <mergeCell ref="A6:J6"/>
    <mergeCell ref="A7:J7"/>
    <mergeCell ref="G8:J8"/>
    <mergeCell ref="A8:A9"/>
    <mergeCell ref="B8:B9"/>
    <mergeCell ref="C8:C9"/>
    <mergeCell ref="D8:D9"/>
    <mergeCell ref="E8:E9"/>
    <mergeCell ref="F8:F9"/>
    <mergeCell ref="H4:J5"/>
    <mergeCell ref="H2:J2"/>
    <mergeCell ref="H3:J3"/>
    <mergeCell ref="A285:J285"/>
    <mergeCell ref="A281:H281"/>
    <mergeCell ref="A283:D283"/>
    <mergeCell ref="B2:E2"/>
    <mergeCell ref="B3:E3"/>
    <mergeCell ref="B4:E4"/>
    <mergeCell ref="B5:E5"/>
    <mergeCell ref="F2:G3"/>
    <mergeCell ref="F4:G5"/>
  </mergeCells>
  <phoneticPr fontId="8" type="noConversion"/>
  <printOptions horizontalCentered="1"/>
  <pageMargins left="0.51181102362204722" right="0.51181102362204722" top="0.78740157480314965" bottom="0.78740157480314965" header="0.11811023622047245" footer="0.31496062992125984"/>
  <pageSetup paperSize="9" scale="6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pageSetUpPr fitToPage="1"/>
  </sheetPr>
  <dimension ref="A1:Q38"/>
  <sheetViews>
    <sheetView tabSelected="1" view="pageBreakPreview" zoomScale="98" zoomScaleNormal="85" zoomScaleSheetLayoutView="98" workbookViewId="0">
      <selection activeCell="L40" sqref="L40"/>
    </sheetView>
  </sheetViews>
  <sheetFormatPr defaultRowHeight="15" x14ac:dyDescent="0.25"/>
  <cols>
    <col min="1" max="1" width="7.140625" bestFit="1" customWidth="1"/>
    <col min="2" max="2" width="58.85546875" bestFit="1" customWidth="1"/>
    <col min="3" max="3" width="19.85546875" customWidth="1"/>
    <col min="4" max="4" width="14.42578125" bestFit="1" customWidth="1"/>
    <col min="6" max="6" width="14.42578125" bestFit="1" customWidth="1"/>
    <col min="8" max="8" width="14.42578125" bestFit="1" customWidth="1"/>
    <col min="10" max="10" width="14.42578125" bestFit="1" customWidth="1"/>
    <col min="12" max="12" width="14.42578125" bestFit="1" customWidth="1"/>
    <col min="13" max="13" width="11.140625" bestFit="1" customWidth="1"/>
    <col min="14" max="14" width="14.42578125" bestFit="1" customWidth="1"/>
  </cols>
  <sheetData>
    <row r="1" spans="1:15" ht="54" customHeight="1" x14ac:dyDescent="0.25">
      <c r="A1" s="380" t="s">
        <v>591</v>
      </c>
      <c r="B1" s="380"/>
      <c r="C1" s="380"/>
      <c r="D1" s="380"/>
      <c r="E1" s="380"/>
      <c r="F1" s="380"/>
      <c r="G1" s="380"/>
      <c r="H1" s="380"/>
      <c r="I1" s="380"/>
      <c r="J1" s="380"/>
      <c r="K1" s="380"/>
      <c r="L1" s="380"/>
      <c r="M1" s="380"/>
      <c r="N1" s="380"/>
      <c r="O1" s="380"/>
    </row>
    <row r="2" spans="1:15" ht="15.75" customHeight="1" x14ac:dyDescent="0.25">
      <c r="A2" s="28" t="s">
        <v>12</v>
      </c>
      <c r="B2" s="376" t="str">
        <f>'PLANILHA ORÇAMENTARIA'!$B$2:$E$2</f>
        <v>UNIDADE BÁSICA DE SAÚDE</v>
      </c>
      <c r="C2" s="376"/>
      <c r="D2" s="376"/>
      <c r="E2" s="376"/>
      <c r="F2" s="376"/>
      <c r="G2" s="376"/>
      <c r="H2" s="376"/>
      <c r="I2" s="376"/>
      <c r="J2" s="376"/>
      <c r="K2" s="376"/>
      <c r="L2" s="376"/>
      <c r="M2" s="376"/>
      <c r="N2" s="376"/>
      <c r="O2" s="376"/>
    </row>
    <row r="3" spans="1:15" x14ac:dyDescent="0.25">
      <c r="A3" s="28" t="s">
        <v>13</v>
      </c>
      <c r="B3" s="376" t="str">
        <f>'PLANILHA ORÇAMENTARIA'!$B$3:$E$3</f>
        <v>SANTO ANTONIO DO LESTE - MT</v>
      </c>
      <c r="C3" s="376"/>
      <c r="D3" s="376"/>
      <c r="E3" s="376"/>
      <c r="F3" s="376"/>
      <c r="G3" s="376"/>
      <c r="H3" s="376"/>
      <c r="I3" s="376"/>
      <c r="J3" s="376"/>
      <c r="K3" s="376"/>
      <c r="L3" s="376"/>
      <c r="M3" s="376"/>
      <c r="N3" s="376"/>
      <c r="O3" s="376"/>
    </row>
    <row r="4" spans="1:15" x14ac:dyDescent="0.25">
      <c r="A4" s="28" t="s">
        <v>14</v>
      </c>
      <c r="B4" s="376" t="str">
        <f>'PLANILHA ORÇAMENTARIA'!$B$4:$E$4</f>
        <v>PREFEITURA MUNICIPAL DE SANTO ANTONIO DO LESTE - MT</v>
      </c>
      <c r="C4" s="376"/>
      <c r="D4" s="376"/>
      <c r="E4" s="376"/>
      <c r="F4" s="376"/>
      <c r="G4" s="376"/>
      <c r="H4" s="376"/>
      <c r="I4" s="376"/>
      <c r="J4" s="376"/>
      <c r="K4" s="376"/>
      <c r="L4" s="376"/>
      <c r="M4" s="376"/>
      <c r="N4" s="376"/>
      <c r="O4" s="376"/>
    </row>
    <row r="5" spans="1:15" x14ac:dyDescent="0.25">
      <c r="A5" s="28" t="s">
        <v>15</v>
      </c>
      <c r="B5" s="303">
        <f>'PLANILHA ORÇAMENTARIA'!$B$5:$E$5</f>
        <v>44880</v>
      </c>
      <c r="C5" s="303"/>
      <c r="D5" s="303"/>
      <c r="E5" s="303"/>
      <c r="F5" s="303"/>
      <c r="G5" s="303"/>
      <c r="H5" s="303"/>
      <c r="I5" s="303"/>
      <c r="J5" s="303"/>
      <c r="K5" s="303"/>
      <c r="L5" s="303"/>
      <c r="M5" s="303"/>
      <c r="N5" s="303"/>
      <c r="O5" s="303"/>
    </row>
    <row r="6" spans="1:15" x14ac:dyDescent="0.25">
      <c r="A6" s="368"/>
      <c r="B6" s="368"/>
      <c r="C6" s="368"/>
      <c r="D6" s="368"/>
      <c r="E6" s="368"/>
      <c r="F6" s="368"/>
      <c r="G6" s="368"/>
      <c r="H6" s="368"/>
      <c r="I6" s="368"/>
      <c r="J6" s="368"/>
      <c r="K6" s="368"/>
      <c r="L6" s="368"/>
      <c r="M6" s="368"/>
      <c r="N6" s="368"/>
      <c r="O6" s="368"/>
    </row>
    <row r="7" spans="1:15" ht="19.5" x14ac:dyDescent="0.25">
      <c r="A7" s="382" t="s">
        <v>68</v>
      </c>
      <c r="B7" s="383"/>
      <c r="C7" s="383"/>
      <c r="D7" s="383"/>
      <c r="E7" s="383"/>
      <c r="F7" s="383"/>
      <c r="G7" s="383"/>
      <c r="H7" s="383"/>
      <c r="I7" s="383"/>
      <c r="J7" s="383"/>
      <c r="K7" s="383"/>
      <c r="L7" s="383"/>
      <c r="M7" s="383"/>
      <c r="N7" s="383"/>
      <c r="O7" s="383"/>
    </row>
    <row r="8" spans="1:15" x14ac:dyDescent="0.25">
      <c r="A8" s="373" t="s">
        <v>3</v>
      </c>
      <c r="B8" s="373" t="s">
        <v>4</v>
      </c>
      <c r="C8" s="373" t="s">
        <v>61</v>
      </c>
      <c r="D8" s="373" t="s">
        <v>62</v>
      </c>
      <c r="E8" s="373"/>
      <c r="F8" s="373" t="s">
        <v>66</v>
      </c>
      <c r="G8" s="373"/>
      <c r="H8" s="373" t="s">
        <v>67</v>
      </c>
      <c r="I8" s="373"/>
      <c r="J8" s="373" t="s">
        <v>590</v>
      </c>
      <c r="K8" s="373"/>
      <c r="L8" s="373" t="s">
        <v>588</v>
      </c>
      <c r="M8" s="373"/>
      <c r="N8" s="373" t="s">
        <v>589</v>
      </c>
      <c r="O8" s="373"/>
    </row>
    <row r="9" spans="1:15" x14ac:dyDescent="0.25">
      <c r="A9" s="373"/>
      <c r="B9" s="373"/>
      <c r="C9" s="373"/>
      <c r="D9" s="9" t="s">
        <v>65</v>
      </c>
      <c r="E9" s="9" t="s">
        <v>59</v>
      </c>
      <c r="F9" s="9" t="s">
        <v>65</v>
      </c>
      <c r="G9" s="9" t="s">
        <v>59</v>
      </c>
      <c r="H9" s="9" t="s">
        <v>65</v>
      </c>
      <c r="I9" s="9" t="s">
        <v>59</v>
      </c>
      <c r="J9" s="9" t="s">
        <v>65</v>
      </c>
      <c r="K9" s="9" t="s">
        <v>59</v>
      </c>
      <c r="L9" s="9" t="s">
        <v>65</v>
      </c>
      <c r="M9" s="9" t="s">
        <v>59</v>
      </c>
      <c r="N9" s="9" t="s">
        <v>65</v>
      </c>
      <c r="O9" s="9" t="s">
        <v>59</v>
      </c>
    </row>
    <row r="10" spans="1:15" x14ac:dyDescent="0.25">
      <c r="A10" s="16" t="str">
        <f>RESUMO!A10</f>
        <v>1.0</v>
      </c>
      <c r="B10" s="11" t="str">
        <f>RESUMO!B10</f>
        <v>SERVIÇOS PRELIMINÁRES</v>
      </c>
      <c r="C10" s="8">
        <f>RESUMO!C10</f>
        <v>174206.15430585999</v>
      </c>
      <c r="D10" s="15">
        <f>C10*E10</f>
        <v>34841.230861172</v>
      </c>
      <c r="E10" s="17">
        <v>0.2</v>
      </c>
      <c r="F10" s="15">
        <f>C10*G10</f>
        <v>26130.923145878998</v>
      </c>
      <c r="G10" s="17">
        <v>0.15</v>
      </c>
      <c r="H10" s="15">
        <f>C10*I10</f>
        <v>26130.923145878998</v>
      </c>
      <c r="I10" s="17">
        <v>0.15</v>
      </c>
      <c r="J10" s="15">
        <f>C10*K10</f>
        <v>26130.923145878998</v>
      </c>
      <c r="K10" s="17">
        <v>0.15</v>
      </c>
      <c r="L10" s="15">
        <f>C10*M10</f>
        <v>26130.923145878998</v>
      </c>
      <c r="M10" s="17">
        <v>0.15</v>
      </c>
      <c r="N10" s="15">
        <f t="shared" ref="N10:N22" si="0">C10*O10</f>
        <v>34841.230861172</v>
      </c>
      <c r="O10" s="17">
        <v>0.2</v>
      </c>
    </row>
    <row r="11" spans="1:15" x14ac:dyDescent="0.25">
      <c r="A11" s="16" t="str">
        <f>RESUMO!A11</f>
        <v>2.0</v>
      </c>
      <c r="B11" s="11" t="str">
        <f>RESUMO!B11</f>
        <v>MOVIMENTO DE TERRA - FUNDAÇÃO E VIGAS BALDRAME</v>
      </c>
      <c r="C11" s="8">
        <f>RESUMO!C11</f>
        <v>13828.002864795235</v>
      </c>
      <c r="D11" s="15">
        <f>C11*E11</f>
        <v>13828.002864795235</v>
      </c>
      <c r="E11" s="17">
        <v>1</v>
      </c>
      <c r="F11" s="15"/>
      <c r="G11" s="17">
        <v>0</v>
      </c>
      <c r="H11" s="15"/>
      <c r="I11" s="17">
        <v>0</v>
      </c>
      <c r="J11" s="15"/>
      <c r="K11" s="17">
        <f t="shared" ref="K11" si="1">J11/E11</f>
        <v>0</v>
      </c>
      <c r="L11" s="15"/>
      <c r="M11" s="17">
        <v>0</v>
      </c>
      <c r="N11" s="15"/>
      <c r="O11" s="17">
        <v>0</v>
      </c>
    </row>
    <row r="12" spans="1:15" x14ac:dyDescent="0.25">
      <c r="A12" s="16" t="str">
        <f>RESUMO!A12</f>
        <v>3.0</v>
      </c>
      <c r="B12" s="11" t="str">
        <f>RESUMO!B12</f>
        <v>FUNDAÇÃO  - SAPATA E VIGAS BALDRAME</v>
      </c>
      <c r="C12" s="8">
        <f>RESUMO!C12</f>
        <v>81795.327380768606</v>
      </c>
      <c r="D12" s="15">
        <f>C12*E12</f>
        <v>81795.327380768606</v>
      </c>
      <c r="E12" s="17">
        <v>1</v>
      </c>
      <c r="F12" s="15"/>
      <c r="G12" s="17">
        <v>0</v>
      </c>
      <c r="H12" s="15"/>
      <c r="I12" s="17">
        <v>0</v>
      </c>
      <c r="J12" s="15"/>
      <c r="K12" s="17">
        <v>0</v>
      </c>
      <c r="L12" s="15"/>
      <c r="M12" s="17">
        <v>0</v>
      </c>
      <c r="N12" s="15"/>
      <c r="O12" s="17">
        <v>0</v>
      </c>
    </row>
    <row r="13" spans="1:15" x14ac:dyDescent="0.25">
      <c r="A13" s="16" t="str">
        <f>RESUMO!A13</f>
        <v>4.0</v>
      </c>
      <c r="B13" s="11" t="str">
        <f>RESUMO!B13</f>
        <v>PILAR</v>
      </c>
      <c r="C13" s="8">
        <f>RESUMO!C13</f>
        <v>70123.883833200001</v>
      </c>
      <c r="D13" s="15"/>
      <c r="E13" s="17">
        <v>0</v>
      </c>
      <c r="F13" s="15">
        <f t="shared" ref="F13:F23" si="2">C13*G13</f>
        <v>70123.883833200001</v>
      </c>
      <c r="G13" s="17">
        <v>1</v>
      </c>
      <c r="H13" s="15"/>
      <c r="I13" s="17">
        <v>0</v>
      </c>
      <c r="J13" s="15"/>
      <c r="K13" s="17">
        <v>0</v>
      </c>
      <c r="L13" s="15"/>
      <c r="M13" s="17">
        <v>0</v>
      </c>
      <c r="N13" s="15"/>
      <c r="O13" s="17">
        <v>0</v>
      </c>
    </row>
    <row r="14" spans="1:15" x14ac:dyDescent="0.25">
      <c r="A14" s="16" t="str">
        <f>RESUMO!A14</f>
        <v>5.0</v>
      </c>
      <c r="B14" s="11" t="str">
        <f>RESUMO!B14</f>
        <v>VIGAS</v>
      </c>
      <c r="C14" s="8">
        <f>RESUMO!C14</f>
        <v>144497.73152020003</v>
      </c>
      <c r="D14" s="15"/>
      <c r="E14" s="17">
        <v>0</v>
      </c>
      <c r="F14" s="15">
        <f t="shared" si="2"/>
        <v>57799.092608080013</v>
      </c>
      <c r="G14" s="17">
        <v>0.4</v>
      </c>
      <c r="H14" s="15">
        <f t="shared" ref="H14:H23" si="3">C14*I14</f>
        <v>86698.638912120019</v>
      </c>
      <c r="I14" s="17">
        <v>0.6</v>
      </c>
      <c r="J14" s="15"/>
      <c r="K14" s="17">
        <v>0</v>
      </c>
      <c r="L14" s="15"/>
      <c r="M14" s="17">
        <v>0</v>
      </c>
      <c r="N14" s="15"/>
      <c r="O14" s="17">
        <v>0</v>
      </c>
    </row>
    <row r="15" spans="1:15" x14ac:dyDescent="0.25">
      <c r="A15" s="260" t="str">
        <f>RESUMO!A15</f>
        <v>6.0</v>
      </c>
      <c r="B15" s="262" t="str">
        <f>RESUMO!B15</f>
        <v>LAJES</v>
      </c>
      <c r="C15" s="8">
        <f>RESUMO!C15</f>
        <v>116711.9368</v>
      </c>
      <c r="D15" s="15"/>
      <c r="E15" s="17">
        <v>0</v>
      </c>
      <c r="F15" s="15"/>
      <c r="G15" s="17">
        <v>0</v>
      </c>
      <c r="H15" s="15">
        <f t="shared" si="3"/>
        <v>116711.9368</v>
      </c>
      <c r="I15" s="17">
        <v>1</v>
      </c>
      <c r="J15" s="15"/>
      <c r="K15" s="17">
        <v>0</v>
      </c>
      <c r="L15" s="15"/>
      <c r="M15" s="17">
        <v>0</v>
      </c>
      <c r="N15" s="15"/>
      <c r="O15" s="17">
        <v>0</v>
      </c>
    </row>
    <row r="16" spans="1:15" x14ac:dyDescent="0.25">
      <c r="A16" s="16" t="str">
        <f>RESUMO!A16</f>
        <v>7.0</v>
      </c>
      <c r="B16" s="11" t="str">
        <f>RESUMO!B16</f>
        <v>IMPERMEABILIZAÇÃO - VIGAS BALDRAMES</v>
      </c>
      <c r="C16" s="8">
        <f>RESUMO!C16</f>
        <v>9120.8095336799997</v>
      </c>
      <c r="D16" s="15"/>
      <c r="E16" s="17">
        <f t="shared" ref="E16:E22" si="4">D16/C16</f>
        <v>0</v>
      </c>
      <c r="F16" s="15">
        <f t="shared" si="2"/>
        <v>9120.8095336799997</v>
      </c>
      <c r="G16" s="17">
        <v>1</v>
      </c>
      <c r="H16" s="15"/>
      <c r="I16" s="17">
        <v>0</v>
      </c>
      <c r="J16" s="15"/>
      <c r="K16" s="17">
        <v>0</v>
      </c>
      <c r="L16" s="15"/>
      <c r="M16" s="17">
        <v>0</v>
      </c>
      <c r="N16" s="15"/>
      <c r="O16" s="17">
        <v>0</v>
      </c>
    </row>
    <row r="17" spans="1:17" x14ac:dyDescent="0.25">
      <c r="A17" s="16" t="str">
        <f>RESUMO!A17</f>
        <v>8.0</v>
      </c>
      <c r="B17" s="11" t="str">
        <f>RESUMO!B17</f>
        <v>VERGAS E CONTRAVERGAS</v>
      </c>
      <c r="C17" s="8">
        <f>RESUMO!C17</f>
        <v>11261.75138876</v>
      </c>
      <c r="D17" s="15"/>
      <c r="E17" s="17">
        <f t="shared" si="4"/>
        <v>0</v>
      </c>
      <c r="F17" s="15">
        <f t="shared" si="2"/>
        <v>11261.75138876</v>
      </c>
      <c r="G17" s="17">
        <v>1</v>
      </c>
      <c r="H17" s="15"/>
      <c r="I17" s="17">
        <v>0</v>
      </c>
      <c r="J17" s="15"/>
      <c r="K17" s="17">
        <v>0</v>
      </c>
      <c r="L17" s="15"/>
      <c r="M17" s="17">
        <v>0</v>
      </c>
      <c r="N17" s="15"/>
      <c r="O17" s="17">
        <v>0</v>
      </c>
    </row>
    <row r="18" spans="1:17" x14ac:dyDescent="0.25">
      <c r="A18" s="16" t="str">
        <f>RESUMO!A18</f>
        <v>9.0</v>
      </c>
      <c r="B18" s="11" t="str">
        <f>RESUMO!B18</f>
        <v>SISTEMA DE VEDAÇÃO (ALVENARIA)</v>
      </c>
      <c r="C18" s="8">
        <f>RESUMO!C18</f>
        <v>205591.59060632341</v>
      </c>
      <c r="D18" s="15"/>
      <c r="E18" s="17">
        <f t="shared" si="4"/>
        <v>0</v>
      </c>
      <c r="F18" s="15">
        <f t="shared" si="2"/>
        <v>82236.636242529377</v>
      </c>
      <c r="G18" s="17">
        <v>0.4</v>
      </c>
      <c r="H18" s="15">
        <f t="shared" si="3"/>
        <v>123354.95436379404</v>
      </c>
      <c r="I18" s="17">
        <v>0.6</v>
      </c>
      <c r="J18" s="15"/>
      <c r="K18" s="17">
        <v>0</v>
      </c>
      <c r="L18" s="15"/>
      <c r="M18" s="17">
        <v>0</v>
      </c>
      <c r="N18" s="15"/>
      <c r="O18" s="17">
        <v>0</v>
      </c>
    </row>
    <row r="19" spans="1:17" x14ac:dyDescent="0.25">
      <c r="A19" s="16" t="str">
        <f>RESUMO!A19</f>
        <v>10.0</v>
      </c>
      <c r="B19" s="11" t="str">
        <f>RESUMO!B19</f>
        <v>PINTURA</v>
      </c>
      <c r="C19" s="8">
        <f>RESUMO!C19</f>
        <v>238908.79768247224</v>
      </c>
      <c r="D19" s="15"/>
      <c r="E19" s="17">
        <f t="shared" si="4"/>
        <v>0</v>
      </c>
      <c r="F19" s="15"/>
      <c r="G19" s="17">
        <v>0</v>
      </c>
      <c r="H19" s="15"/>
      <c r="I19" s="17">
        <v>0</v>
      </c>
      <c r="J19" s="15"/>
      <c r="K19" s="17">
        <v>0</v>
      </c>
      <c r="L19" s="15"/>
      <c r="M19" s="17">
        <v>0</v>
      </c>
      <c r="N19" s="15">
        <f t="shared" si="0"/>
        <v>238908.79768247224</v>
      </c>
      <c r="O19" s="17">
        <v>1</v>
      </c>
    </row>
    <row r="20" spans="1:17" x14ac:dyDescent="0.25">
      <c r="A20" s="16" t="str">
        <f>RESUMO!A20</f>
        <v>11.0</v>
      </c>
      <c r="B20" s="11" t="str">
        <f>RESUMO!B20</f>
        <v>SISTEMA DE COBERTURA</v>
      </c>
      <c r="C20" s="8">
        <f>RESUMO!C20</f>
        <v>415766.50436145999</v>
      </c>
      <c r="D20" s="15"/>
      <c r="E20" s="17">
        <f t="shared" si="4"/>
        <v>0</v>
      </c>
      <c r="F20" s="15"/>
      <c r="G20" s="17">
        <v>0</v>
      </c>
      <c r="H20" s="15"/>
      <c r="I20" s="17">
        <v>0</v>
      </c>
      <c r="J20" s="15">
        <f t="shared" ref="J20:J24" si="5">C20*K20</f>
        <v>207883.25218072999</v>
      </c>
      <c r="K20" s="17">
        <v>0.5</v>
      </c>
      <c r="L20" s="15">
        <f t="shared" ref="L20:L21" si="6">C20*M20</f>
        <v>207883.25218072999</v>
      </c>
      <c r="M20" s="17">
        <v>0.5</v>
      </c>
      <c r="N20" s="15"/>
      <c r="O20" s="17">
        <v>0</v>
      </c>
    </row>
    <row r="21" spans="1:17" x14ac:dyDescent="0.25">
      <c r="A21" s="16" t="str">
        <f>RESUMO!A21</f>
        <v>12.0</v>
      </c>
      <c r="B21" s="11" t="str">
        <f>RESUMO!B21</f>
        <v>PISOS E CONTRAPISOS</v>
      </c>
      <c r="C21" s="8">
        <f>RESUMO!C21</f>
        <v>43498.79464968</v>
      </c>
      <c r="D21" s="15"/>
      <c r="E21" s="17">
        <f t="shared" si="4"/>
        <v>0</v>
      </c>
      <c r="F21" s="15"/>
      <c r="G21" s="17">
        <v>0</v>
      </c>
      <c r="H21" s="15"/>
      <c r="I21" s="17">
        <v>0</v>
      </c>
      <c r="J21" s="15"/>
      <c r="K21" s="17">
        <v>0</v>
      </c>
      <c r="L21" s="15">
        <f t="shared" si="6"/>
        <v>34799.035719744003</v>
      </c>
      <c r="M21" s="17">
        <v>0.8</v>
      </c>
      <c r="N21" s="15">
        <f t="shared" si="0"/>
        <v>8699.7589299360006</v>
      </c>
      <c r="O21" s="17">
        <v>0.2</v>
      </c>
    </row>
    <row r="22" spans="1:17" x14ac:dyDescent="0.25">
      <c r="A22" s="16" t="str">
        <f>RESUMO!A22</f>
        <v>13.0</v>
      </c>
      <c r="B22" s="11" t="str">
        <f>RESUMO!B22</f>
        <v>ESQUADRIAS</v>
      </c>
      <c r="C22" s="8">
        <f>RESUMO!C22</f>
        <v>143151.44870312</v>
      </c>
      <c r="D22" s="15"/>
      <c r="E22" s="17">
        <f t="shared" si="4"/>
        <v>0</v>
      </c>
      <c r="F22" s="15"/>
      <c r="G22" s="17">
        <v>0</v>
      </c>
      <c r="H22" s="15"/>
      <c r="I22" s="17">
        <v>0</v>
      </c>
      <c r="J22" s="15"/>
      <c r="K22" s="17">
        <v>0</v>
      </c>
      <c r="L22" s="15"/>
      <c r="M22" s="17">
        <v>0</v>
      </c>
      <c r="N22" s="15">
        <f t="shared" si="0"/>
        <v>143151.44870312</v>
      </c>
      <c r="O22" s="17">
        <v>1</v>
      </c>
    </row>
    <row r="23" spans="1:17" x14ac:dyDescent="0.25">
      <c r="A23" s="16" t="str">
        <f>RESUMO!A23</f>
        <v>14.0</v>
      </c>
      <c r="B23" s="11" t="str">
        <f>RESUMO!B23</f>
        <v>INSTALAÇÕES HIDROSSANITÁRIAS</v>
      </c>
      <c r="C23" s="8">
        <f>RESUMO!C23</f>
        <v>54217.809122766004</v>
      </c>
      <c r="D23" s="15"/>
      <c r="E23" s="17">
        <f>D23/C23</f>
        <v>0</v>
      </c>
      <c r="F23" s="15">
        <f t="shared" si="2"/>
        <v>27108.904561383002</v>
      </c>
      <c r="G23" s="17">
        <v>0.5</v>
      </c>
      <c r="H23" s="15">
        <f t="shared" si="3"/>
        <v>27108.904561383002</v>
      </c>
      <c r="I23" s="17">
        <v>0.5</v>
      </c>
      <c r="J23" s="15"/>
      <c r="K23" s="17">
        <v>0</v>
      </c>
      <c r="L23" s="15"/>
      <c r="M23" s="17">
        <v>0</v>
      </c>
      <c r="N23" s="15"/>
      <c r="O23" s="17">
        <v>0</v>
      </c>
    </row>
    <row r="24" spans="1:17" x14ac:dyDescent="0.25">
      <c r="A24" s="16" t="str">
        <f>RESUMO!A24</f>
        <v>15.0</v>
      </c>
      <c r="B24" s="11" t="str">
        <f>RESUMO!B24</f>
        <v>INSTALAÇÕES ELÉTRICAS</v>
      </c>
      <c r="C24" s="8">
        <f>RESUMO!C24</f>
        <v>222752.97771869597</v>
      </c>
      <c r="D24" s="15"/>
      <c r="E24" s="17">
        <v>0</v>
      </c>
      <c r="F24" s="15"/>
      <c r="G24" s="17">
        <v>0</v>
      </c>
      <c r="H24" s="15"/>
      <c r="I24" s="17">
        <v>0</v>
      </c>
      <c r="J24" s="15">
        <f t="shared" si="5"/>
        <v>222752.97771869597</v>
      </c>
      <c r="K24" s="17">
        <v>1</v>
      </c>
      <c r="L24" s="15"/>
      <c r="M24" s="17">
        <v>0</v>
      </c>
      <c r="N24" s="15"/>
      <c r="O24" s="17">
        <v>0</v>
      </c>
    </row>
    <row r="25" spans="1:17" x14ac:dyDescent="0.25">
      <c r="A25" s="260" t="str">
        <f>RESUMO!A25</f>
        <v>16.0</v>
      </c>
      <c r="B25" s="262" t="str">
        <f>RESUMO!B25</f>
        <v>DEMOLIÇÕES E RETIRADAS</v>
      </c>
      <c r="C25" s="8">
        <f>RESUMO!C25</f>
        <v>16145.757422792001</v>
      </c>
      <c r="D25" s="15">
        <f>C25*E25</f>
        <v>16145.757422792001</v>
      </c>
      <c r="E25" s="17">
        <v>1</v>
      </c>
      <c r="F25" s="15"/>
      <c r="G25" s="17"/>
      <c r="H25" s="15"/>
      <c r="I25" s="17"/>
      <c r="J25" s="15"/>
      <c r="K25" s="17"/>
      <c r="L25" s="15"/>
      <c r="M25" s="17"/>
      <c r="N25" s="15"/>
      <c r="O25" s="17"/>
    </row>
    <row r="26" spans="1:17" x14ac:dyDescent="0.25">
      <c r="A26" s="260" t="str">
        <f>RESUMO!A26</f>
        <v>17.0</v>
      </c>
      <c r="B26" s="262" t="str">
        <f>RESUMO!B26</f>
        <v>RECUPERAÇÃO ESTRUTURAL</v>
      </c>
      <c r="C26" s="8">
        <f>RESUMO!C26</f>
        <v>11778.7779983</v>
      </c>
      <c r="D26" s="15">
        <f t="shared" ref="D26:D27" si="7">C26*E26</f>
        <v>11778.7779983</v>
      </c>
      <c r="E26" s="17">
        <v>1</v>
      </c>
      <c r="F26" s="15"/>
      <c r="G26" s="17"/>
      <c r="H26" s="15"/>
      <c r="I26" s="17"/>
      <c r="J26" s="15"/>
      <c r="K26" s="17"/>
      <c r="L26" s="15"/>
      <c r="M26" s="17"/>
      <c r="N26" s="15"/>
      <c r="O26" s="17"/>
    </row>
    <row r="27" spans="1:17" x14ac:dyDescent="0.25">
      <c r="A27" s="260" t="str">
        <f>RESUMO!A27</f>
        <v>18.0</v>
      </c>
      <c r="B27" s="262" t="str">
        <f>RESUMO!B27</f>
        <v>REVESTIMENTO</v>
      </c>
      <c r="C27" s="8">
        <f>RESUMO!C27</f>
        <v>254516.52932092</v>
      </c>
      <c r="D27" s="15">
        <f t="shared" si="7"/>
        <v>254516.52932092</v>
      </c>
      <c r="E27" s="17">
        <v>1</v>
      </c>
      <c r="F27" s="15"/>
      <c r="G27" s="17"/>
      <c r="H27" s="15"/>
      <c r="I27" s="17"/>
      <c r="J27" s="15"/>
      <c r="K27" s="17"/>
      <c r="L27" s="15"/>
      <c r="M27" s="17"/>
      <c r="N27" s="15"/>
      <c r="O27" s="17"/>
    </row>
    <row r="28" spans="1:17" x14ac:dyDescent="0.25">
      <c r="A28" s="16" t="str">
        <f>RESUMO!A28</f>
        <v>19.0</v>
      </c>
      <c r="B28" s="11" t="str">
        <f>RESUMO!B28</f>
        <v xml:space="preserve">SERVIÇOS FINAIS COMPLEMENTARES </v>
      </c>
      <c r="C28" s="8">
        <f>RESUMO!C28</f>
        <v>78464.785508699992</v>
      </c>
      <c r="D28" s="15"/>
      <c r="E28" s="17">
        <f t="shared" ref="E28" si="8">D28/C28</f>
        <v>0</v>
      </c>
      <c r="F28" s="15"/>
      <c r="G28" s="17">
        <v>0</v>
      </c>
      <c r="H28" s="15"/>
      <c r="I28" s="17">
        <v>0</v>
      </c>
      <c r="J28" s="15"/>
      <c r="K28" s="17">
        <v>0</v>
      </c>
      <c r="L28" s="15"/>
      <c r="M28" s="17">
        <v>0</v>
      </c>
      <c r="N28" s="15">
        <f>C28*O28</f>
        <v>78464.785508699992</v>
      </c>
      <c r="O28" s="17">
        <v>1</v>
      </c>
    </row>
    <row r="29" spans="1:17" x14ac:dyDescent="0.25">
      <c r="A29" s="381" t="s">
        <v>63</v>
      </c>
      <c r="B29" s="367"/>
      <c r="C29" s="12">
        <f>SUM(C10:C28)</f>
        <v>2306339.3707224936</v>
      </c>
      <c r="D29" s="15">
        <f>SUM(D10:D28)</f>
        <v>412905.62584874785</v>
      </c>
      <c r="E29" s="17">
        <f>D29/$C$29</f>
        <v>0.17903073202943212</v>
      </c>
      <c r="F29" s="15">
        <f>SUM(F10:F28)</f>
        <v>283782.0013135114</v>
      </c>
      <c r="G29" s="17">
        <f>F29/$C$29</f>
        <v>0.12304433810389867</v>
      </c>
      <c r="H29" s="15">
        <f>SUM(H10:H28)</f>
        <v>380005.35778317606</v>
      </c>
      <c r="I29" s="17">
        <f>H29/$C$29</f>
        <v>0.16476558593548787</v>
      </c>
      <c r="J29" s="15">
        <f>SUM(J10:J28)</f>
        <v>456767.15304530493</v>
      </c>
      <c r="K29" s="17">
        <f>J29/$C$29</f>
        <v>0.19804854343800068</v>
      </c>
      <c r="L29" s="15">
        <f>SUM(L10:L28)</f>
        <v>268813.21104635298</v>
      </c>
      <c r="M29" s="17">
        <f>L29/$C$29</f>
        <v>0.11655405724706656</v>
      </c>
      <c r="N29" s="15">
        <f>SUM(N10:N28)</f>
        <v>504066.02168540022</v>
      </c>
      <c r="O29" s="17">
        <f>N29/$C$29</f>
        <v>0.21855674324611402</v>
      </c>
    </row>
    <row r="30" spans="1:17" x14ac:dyDescent="0.25">
      <c r="A30" s="381" t="s">
        <v>64</v>
      </c>
      <c r="B30" s="367"/>
      <c r="C30" s="12"/>
      <c r="D30" s="14">
        <f>D29</f>
        <v>412905.62584874785</v>
      </c>
      <c r="E30" s="17">
        <f>D30/$C$29</f>
        <v>0.17903073202943212</v>
      </c>
      <c r="F30" s="14">
        <f>F29+D30</f>
        <v>696687.6271622593</v>
      </c>
      <c r="G30" s="17">
        <f>F30/$C$29</f>
        <v>0.30207507013333079</v>
      </c>
      <c r="H30" s="14">
        <f>H29+F30</f>
        <v>1076692.9849454353</v>
      </c>
      <c r="I30" s="17">
        <f>H30/$C$29</f>
        <v>0.46684065606881864</v>
      </c>
      <c r="J30" s="14">
        <f>J29+H30</f>
        <v>1533460.1379907401</v>
      </c>
      <c r="K30" s="17">
        <f>J30/$C$29</f>
        <v>0.66488919950681924</v>
      </c>
      <c r="L30" s="14">
        <f>L29+J30</f>
        <v>1802273.3490370931</v>
      </c>
      <c r="M30" s="17">
        <f>L30/$C$29</f>
        <v>0.78144325675388582</v>
      </c>
      <c r="N30" s="14">
        <f>N29+L30</f>
        <v>2306339.3707224932</v>
      </c>
      <c r="O30" s="17">
        <f>N30/$C$29</f>
        <v>0.99999999999999978</v>
      </c>
      <c r="Q30" t="s">
        <v>1066</v>
      </c>
    </row>
    <row r="32" spans="1:17" x14ac:dyDescent="0.25">
      <c r="A32" s="364" t="str">
        <f>'PLANILHA ORÇAMENTARIA'!A283:D283</f>
        <v>SANTO ANTONIO DO LESTE - MT, 15 de Novembro de 2022</v>
      </c>
      <c r="B32" s="364"/>
      <c r="C32" s="364"/>
      <c r="D32" s="364"/>
      <c r="E32" s="364"/>
      <c r="F32" s="364"/>
      <c r="G32" s="364"/>
      <c r="H32" s="364"/>
      <c r="I32" s="364"/>
    </row>
    <row r="33" spans="1:11" x14ac:dyDescent="0.25">
      <c r="A33" s="13"/>
      <c r="B33" s="13"/>
      <c r="C33" s="13"/>
      <c r="D33" s="13"/>
      <c r="E33" s="13"/>
      <c r="F33" s="13"/>
      <c r="G33" s="13"/>
      <c r="H33" s="13"/>
      <c r="I33" s="13"/>
    </row>
    <row r="34" spans="1:11" x14ac:dyDescent="0.25">
      <c r="A34" s="13"/>
      <c r="B34" s="13"/>
      <c r="C34" s="13"/>
      <c r="D34" s="13"/>
      <c r="E34" s="13"/>
      <c r="F34" s="13"/>
      <c r="G34" s="13"/>
      <c r="H34" s="13"/>
      <c r="I34" s="13"/>
    </row>
    <row r="36" spans="1:11" x14ac:dyDescent="0.25">
      <c r="A36" s="322" t="s">
        <v>56</v>
      </c>
      <c r="B36" s="322"/>
      <c r="C36" s="322"/>
      <c r="D36" s="322"/>
      <c r="E36" s="322"/>
      <c r="F36" s="322"/>
      <c r="G36" s="322"/>
      <c r="H36" s="322"/>
      <c r="I36" s="322"/>
      <c r="J36" s="322"/>
      <c r="K36" s="322"/>
    </row>
    <row r="37" spans="1:11" x14ac:dyDescent="0.25">
      <c r="A37" s="322" t="s">
        <v>298</v>
      </c>
      <c r="B37" s="322"/>
      <c r="C37" s="322"/>
      <c r="D37" s="322"/>
      <c r="E37" s="322"/>
      <c r="F37" s="322"/>
      <c r="G37" s="322"/>
      <c r="H37" s="322"/>
      <c r="I37" s="322"/>
      <c r="J37" s="322"/>
      <c r="K37" s="322"/>
    </row>
    <row r="38" spans="1:11" x14ac:dyDescent="0.25">
      <c r="A38" s="322" t="s">
        <v>304</v>
      </c>
      <c r="B38" s="322"/>
      <c r="C38" s="322"/>
      <c r="D38" s="322"/>
      <c r="E38" s="322"/>
      <c r="F38" s="322"/>
      <c r="G38" s="322"/>
      <c r="H38" s="322"/>
      <c r="I38" s="322"/>
      <c r="J38" s="322"/>
      <c r="K38" s="322"/>
    </row>
  </sheetData>
  <mergeCells count="22">
    <mergeCell ref="A7:O7"/>
    <mergeCell ref="B2:O2"/>
    <mergeCell ref="B3:O3"/>
    <mergeCell ref="B4:O4"/>
    <mergeCell ref="B5:O5"/>
    <mergeCell ref="A6:O6"/>
    <mergeCell ref="A32:I32"/>
    <mergeCell ref="J8:K8"/>
    <mergeCell ref="A1:O1"/>
    <mergeCell ref="A38:K38"/>
    <mergeCell ref="A36:K36"/>
    <mergeCell ref="A37:K37"/>
    <mergeCell ref="H8:I8"/>
    <mergeCell ref="A30:B30"/>
    <mergeCell ref="D8:E8"/>
    <mergeCell ref="F8:G8"/>
    <mergeCell ref="A8:A9"/>
    <mergeCell ref="B8:B9"/>
    <mergeCell ref="C8:C9"/>
    <mergeCell ref="A29:B29"/>
    <mergeCell ref="L8:M8"/>
    <mergeCell ref="N8:O8"/>
  </mergeCells>
  <phoneticPr fontId="8" type="noConversion"/>
  <printOptions horizontalCentered="1"/>
  <pageMargins left="0.51181102362204722" right="0.51181102362204722" top="0.78740157480314965" bottom="0.78740157480314965" header="0.11811023622047245" footer="0.31496062992125984"/>
  <pageSetup paperSize="9" scale="54" fitToHeight="0" orientation="landscape" r:id="rId1"/>
  <ignoredErrors>
    <ignoredError sqref="H29:H30 F29:F30 I29:J29 I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6">
    <tabColor theme="3" tint="-0.249977111117893"/>
    <pageSetUpPr fitToPage="1"/>
  </sheetPr>
  <dimension ref="A1:Q30"/>
  <sheetViews>
    <sheetView tabSelected="1" view="pageBreakPreview" zoomScaleNormal="98" zoomScaleSheetLayoutView="100" workbookViewId="0">
      <selection activeCell="L40" sqref="L40"/>
    </sheetView>
  </sheetViews>
  <sheetFormatPr defaultRowHeight="15" x14ac:dyDescent="0.25"/>
  <cols>
    <col min="2" max="2" width="48" customWidth="1"/>
    <col min="3" max="3" width="13.5703125" customWidth="1"/>
    <col min="4" max="4" width="11.7109375" customWidth="1"/>
    <col min="5" max="5" width="9.28515625" customWidth="1"/>
    <col min="6" max="6" width="11.28515625" customWidth="1"/>
    <col min="7" max="7" width="21" customWidth="1"/>
    <col min="8" max="8" width="17" customWidth="1"/>
  </cols>
  <sheetData>
    <row r="1" spans="1:10" ht="61.5" customHeight="1" x14ac:dyDescent="0.25">
      <c r="A1" s="394" t="s">
        <v>591</v>
      </c>
      <c r="B1" s="394"/>
      <c r="C1" s="394"/>
      <c r="D1" s="394"/>
      <c r="E1" s="394"/>
      <c r="F1" s="394"/>
      <c r="G1" s="394"/>
      <c r="H1" s="394"/>
      <c r="I1" s="18"/>
      <c r="J1" s="18"/>
    </row>
    <row r="2" spans="1:10" x14ac:dyDescent="0.25">
      <c r="A2" s="28" t="s">
        <v>12</v>
      </c>
      <c r="B2" s="375" t="str">
        <f>'PLANILHA ORÇAMENTARIA'!B2:E2</f>
        <v>UNIDADE BÁSICA DE SAÚDE</v>
      </c>
      <c r="C2" s="375"/>
      <c r="D2" s="375"/>
      <c r="E2" s="375"/>
      <c r="F2" s="375"/>
      <c r="G2" s="375"/>
      <c r="H2" s="375"/>
    </row>
    <row r="3" spans="1:10" x14ac:dyDescent="0.25">
      <c r="A3" s="28" t="s">
        <v>13</v>
      </c>
      <c r="B3" s="375" t="str">
        <f>'PLANILHA ORÇAMENTARIA'!B3:E3</f>
        <v>SANTO ANTONIO DO LESTE - MT</v>
      </c>
      <c r="C3" s="375"/>
      <c r="D3" s="375"/>
      <c r="E3" s="375"/>
      <c r="F3" s="375"/>
      <c r="G3" s="375"/>
      <c r="H3" s="375"/>
    </row>
    <row r="4" spans="1:10" x14ac:dyDescent="0.25">
      <c r="A4" s="28" t="s">
        <v>14</v>
      </c>
      <c r="B4" s="375" t="str">
        <f>'PLANILHA ORÇAMENTARIA'!B4:E4</f>
        <v>PREFEITURA MUNICIPAL DE SANTO ANTONIO DO LESTE - MT</v>
      </c>
      <c r="C4" s="375"/>
      <c r="D4" s="375"/>
      <c r="E4" s="375"/>
      <c r="F4" s="375"/>
      <c r="G4" s="375"/>
      <c r="H4" s="375"/>
    </row>
    <row r="5" spans="1:10" x14ac:dyDescent="0.25">
      <c r="A5" s="28" t="s">
        <v>15</v>
      </c>
      <c r="B5" s="303">
        <f>'PLANILHA ORÇAMENTARIA'!B5:E5</f>
        <v>44880</v>
      </c>
      <c r="C5" s="303"/>
      <c r="D5" s="303"/>
      <c r="E5" s="303"/>
      <c r="F5" s="303"/>
      <c r="G5" s="303"/>
      <c r="H5" s="303"/>
    </row>
    <row r="6" spans="1:10" x14ac:dyDescent="0.25">
      <c r="A6" s="399" t="s">
        <v>344</v>
      </c>
      <c r="B6" s="399"/>
      <c r="C6" s="399"/>
      <c r="D6" s="399"/>
      <c r="E6" s="399"/>
      <c r="F6" s="399"/>
      <c r="G6" s="399"/>
      <c r="H6" s="399"/>
    </row>
    <row r="7" spans="1:10" x14ac:dyDescent="0.25">
      <c r="A7" s="399"/>
      <c r="B7" s="399"/>
      <c r="C7" s="399"/>
      <c r="D7" s="399"/>
      <c r="E7" s="399"/>
      <c r="F7" s="399"/>
      <c r="G7" s="399"/>
      <c r="H7" s="399"/>
    </row>
    <row r="8" spans="1:10" x14ac:dyDescent="0.25">
      <c r="A8" s="400" t="s">
        <v>39</v>
      </c>
      <c r="B8" s="400"/>
      <c r="C8" s="400"/>
      <c r="D8" s="400"/>
      <c r="E8" s="400"/>
      <c r="F8" s="400"/>
      <c r="G8" s="400"/>
      <c r="H8" s="400"/>
    </row>
    <row r="9" spans="1:10" x14ac:dyDescent="0.25">
      <c r="A9" s="400"/>
      <c r="B9" s="400"/>
      <c r="C9" s="400"/>
      <c r="D9" s="400"/>
      <c r="E9" s="400"/>
      <c r="F9" s="400"/>
      <c r="G9" s="400"/>
      <c r="H9" s="400"/>
    </row>
    <row r="10" spans="1:10" x14ac:dyDescent="0.25">
      <c r="A10" s="395" t="s">
        <v>30</v>
      </c>
      <c r="B10" s="395"/>
      <c r="C10" s="395"/>
      <c r="D10" s="395"/>
      <c r="E10" s="395"/>
      <c r="F10" s="395"/>
      <c r="G10" s="395"/>
      <c r="H10" s="395"/>
    </row>
    <row r="11" spans="1:10" ht="26.25" x14ac:dyDescent="0.25">
      <c r="A11" s="95" t="s">
        <v>341</v>
      </c>
      <c r="B11" s="5" t="s">
        <v>111</v>
      </c>
      <c r="C11" s="5" t="s">
        <v>157</v>
      </c>
      <c r="D11" s="5" t="s">
        <v>158</v>
      </c>
      <c r="E11" s="5" t="s">
        <v>159</v>
      </c>
      <c r="F11" s="6" t="s">
        <v>160</v>
      </c>
      <c r="G11" s="7" t="s">
        <v>34</v>
      </c>
      <c r="H11" s="7" t="s">
        <v>35</v>
      </c>
    </row>
    <row r="12" spans="1:10" ht="25.5" x14ac:dyDescent="0.25">
      <c r="A12" s="2">
        <v>90777</v>
      </c>
      <c r="B12" s="26" t="s">
        <v>99</v>
      </c>
      <c r="C12" s="21">
        <v>2</v>
      </c>
      <c r="D12" s="21">
        <v>22</v>
      </c>
      <c r="E12" s="21">
        <v>6</v>
      </c>
      <c r="F12" s="3">
        <f>C12*D12*E12</f>
        <v>264</v>
      </c>
      <c r="G12" s="4">
        <v>93.77</v>
      </c>
      <c r="H12" s="4">
        <f>G12*F12</f>
        <v>24755.279999999999</v>
      </c>
    </row>
    <row r="13" spans="1:10" ht="25.5" x14ac:dyDescent="0.25">
      <c r="A13" s="2">
        <v>90780</v>
      </c>
      <c r="B13" s="26" t="s">
        <v>100</v>
      </c>
      <c r="C13" s="21">
        <v>8</v>
      </c>
      <c r="D13" s="21">
        <v>22</v>
      </c>
      <c r="E13" s="21">
        <v>6</v>
      </c>
      <c r="F13" s="3">
        <f t="shared" ref="F13" si="0">C13*D13*E13</f>
        <v>1056</v>
      </c>
      <c r="G13" s="4">
        <v>52.6</v>
      </c>
      <c r="H13" s="4">
        <f>G13*F13</f>
        <v>55545.599999999999</v>
      </c>
    </row>
    <row r="14" spans="1:10" x14ac:dyDescent="0.25">
      <c r="A14" s="384" t="s">
        <v>37</v>
      </c>
      <c r="B14" s="384"/>
      <c r="C14" s="384"/>
      <c r="D14" s="384"/>
      <c r="E14" s="384"/>
      <c r="F14" s="384"/>
      <c r="G14" s="384"/>
      <c r="H14" s="19">
        <f>SUM(H12:H13)</f>
        <v>80300.88</v>
      </c>
    </row>
    <row r="15" spans="1:10" x14ac:dyDescent="0.25">
      <c r="A15" s="396"/>
      <c r="B15" s="397"/>
      <c r="C15" s="397"/>
      <c r="D15" s="397"/>
      <c r="E15" s="397"/>
      <c r="F15" s="397"/>
      <c r="G15" s="397"/>
      <c r="H15" s="398"/>
    </row>
    <row r="16" spans="1:10" x14ac:dyDescent="0.25">
      <c r="A16" s="400" t="s">
        <v>69</v>
      </c>
      <c r="B16" s="400"/>
      <c r="C16" s="400"/>
      <c r="D16" s="400"/>
      <c r="E16" s="400"/>
      <c r="F16" s="400"/>
      <c r="G16" s="400"/>
      <c r="H16" s="400"/>
    </row>
    <row r="17" spans="1:17" x14ac:dyDescent="0.25">
      <c r="A17" s="400"/>
      <c r="B17" s="400"/>
      <c r="C17" s="400"/>
      <c r="D17" s="400"/>
      <c r="E17" s="400"/>
      <c r="F17" s="400"/>
      <c r="G17" s="400"/>
      <c r="H17" s="400"/>
    </row>
    <row r="18" spans="1:17" x14ac:dyDescent="0.25">
      <c r="A18" s="395" t="s">
        <v>192</v>
      </c>
      <c r="B18" s="395"/>
      <c r="C18" s="395"/>
      <c r="D18" s="395"/>
      <c r="E18" s="395"/>
      <c r="F18" s="395"/>
      <c r="G18" s="395"/>
      <c r="H18" s="395"/>
    </row>
    <row r="19" spans="1:17" x14ac:dyDescent="0.25">
      <c r="A19" s="43" t="s">
        <v>2</v>
      </c>
      <c r="B19" s="391" t="s">
        <v>111</v>
      </c>
      <c r="C19" s="392"/>
      <c r="D19" s="103" t="s">
        <v>32</v>
      </c>
      <c r="E19" s="385" t="s">
        <v>6</v>
      </c>
      <c r="F19" s="386"/>
      <c r="G19" s="7" t="s">
        <v>34</v>
      </c>
      <c r="H19" s="7" t="s">
        <v>35</v>
      </c>
    </row>
    <row r="20" spans="1:17" ht="39" customHeight="1" x14ac:dyDescent="0.25">
      <c r="A20" s="2">
        <v>4813</v>
      </c>
      <c r="B20" s="393" t="s">
        <v>154</v>
      </c>
      <c r="C20" s="393"/>
      <c r="D20" s="104" t="s">
        <v>22</v>
      </c>
      <c r="E20" s="387">
        <v>1</v>
      </c>
      <c r="F20" s="388"/>
      <c r="G20" s="4">
        <v>445</v>
      </c>
      <c r="H20" s="4">
        <f>G20*E20</f>
        <v>445</v>
      </c>
    </row>
    <row r="21" spans="1:17" ht="25.5" customHeight="1" x14ac:dyDescent="0.25">
      <c r="A21" s="2">
        <v>4517</v>
      </c>
      <c r="B21" s="390" t="s">
        <v>190</v>
      </c>
      <c r="C21" s="390"/>
      <c r="D21" s="104" t="s">
        <v>24</v>
      </c>
      <c r="E21" s="387">
        <v>1</v>
      </c>
      <c r="F21" s="388"/>
      <c r="G21" s="4">
        <v>3.48</v>
      </c>
      <c r="H21" s="4">
        <f t="shared" ref="H21:H25" si="1">G21*E21</f>
        <v>3.48</v>
      </c>
    </row>
    <row r="22" spans="1:17" x14ac:dyDescent="0.25">
      <c r="A22" s="2">
        <v>5068</v>
      </c>
      <c r="B22" s="390" t="s">
        <v>191</v>
      </c>
      <c r="C22" s="390"/>
      <c r="D22" s="104" t="s">
        <v>28</v>
      </c>
      <c r="E22" s="389">
        <v>0.15</v>
      </c>
      <c r="F22" s="389"/>
      <c r="G22" s="4">
        <v>26.28</v>
      </c>
      <c r="H22" s="4">
        <f t="shared" si="1"/>
        <v>3.9420000000000002</v>
      </c>
    </row>
    <row r="23" spans="1:17" ht="25.5" customHeight="1" x14ac:dyDescent="0.25">
      <c r="A23" s="2">
        <v>4491</v>
      </c>
      <c r="B23" s="390" t="s">
        <v>342</v>
      </c>
      <c r="C23" s="390"/>
      <c r="D23" s="104" t="s">
        <v>24</v>
      </c>
      <c r="E23" s="387">
        <v>4</v>
      </c>
      <c r="F23" s="388"/>
      <c r="G23" s="4">
        <v>9.9499999999999993</v>
      </c>
      <c r="H23" s="4">
        <f t="shared" si="1"/>
        <v>39.799999999999997</v>
      </c>
    </row>
    <row r="24" spans="1:17" x14ac:dyDescent="0.25">
      <c r="A24" s="2">
        <v>88262</v>
      </c>
      <c r="B24" s="390" t="s">
        <v>343</v>
      </c>
      <c r="C24" s="390"/>
      <c r="D24" s="104" t="s">
        <v>36</v>
      </c>
      <c r="E24" s="389">
        <v>1</v>
      </c>
      <c r="F24" s="389"/>
      <c r="G24" s="4">
        <v>22.16</v>
      </c>
      <c r="H24" s="4">
        <f t="shared" si="1"/>
        <v>22.16</v>
      </c>
    </row>
    <row r="25" spans="1:17" x14ac:dyDescent="0.25">
      <c r="A25" s="2">
        <v>88316</v>
      </c>
      <c r="B25" s="390" t="s">
        <v>93</v>
      </c>
      <c r="C25" s="390"/>
      <c r="D25" s="104" t="s">
        <v>36</v>
      </c>
      <c r="E25" s="389">
        <v>2</v>
      </c>
      <c r="F25" s="389"/>
      <c r="G25" s="4">
        <v>17.82</v>
      </c>
      <c r="H25" s="4">
        <f t="shared" si="1"/>
        <v>35.64</v>
      </c>
    </row>
    <row r="26" spans="1:17" x14ac:dyDescent="0.25">
      <c r="A26" s="384" t="s">
        <v>37</v>
      </c>
      <c r="B26" s="384"/>
      <c r="C26" s="384"/>
      <c r="D26" s="384"/>
      <c r="E26" s="384"/>
      <c r="F26" s="384"/>
      <c r="G26" s="384"/>
      <c r="H26" s="19">
        <f>SUM(H20:H25)</f>
        <v>550.02200000000005</v>
      </c>
    </row>
    <row r="30" spans="1:17" x14ac:dyDescent="0.25">
      <c r="Q30" t="s">
        <v>1066</v>
      </c>
    </row>
  </sheetData>
  <mergeCells count="27">
    <mergeCell ref="A18:H18"/>
    <mergeCell ref="A15:H15"/>
    <mergeCell ref="A6:H7"/>
    <mergeCell ref="A14:G14"/>
    <mergeCell ref="A8:H9"/>
    <mergeCell ref="A10:H10"/>
    <mergeCell ref="A16:H17"/>
    <mergeCell ref="A1:H1"/>
    <mergeCell ref="B2:H2"/>
    <mergeCell ref="B3:H3"/>
    <mergeCell ref="B4:H4"/>
    <mergeCell ref="B5:H5"/>
    <mergeCell ref="A26:G26"/>
    <mergeCell ref="E19:F19"/>
    <mergeCell ref="E20:F20"/>
    <mergeCell ref="E21:F21"/>
    <mergeCell ref="E22:F22"/>
    <mergeCell ref="E24:F24"/>
    <mergeCell ref="E25:F25"/>
    <mergeCell ref="B24:C24"/>
    <mergeCell ref="B25:C25"/>
    <mergeCell ref="B19:C19"/>
    <mergeCell ref="E23:F23"/>
    <mergeCell ref="B20:C20"/>
    <mergeCell ref="B21:C21"/>
    <mergeCell ref="B22:C22"/>
    <mergeCell ref="B23:C23"/>
  </mergeCells>
  <printOptions horizontalCentered="1"/>
  <pageMargins left="0.51181102362204722" right="0.51181102362204722" top="0.78740157480314965" bottom="0.78740157480314965" header="0.11811023622047245" footer="0.31496062992125984"/>
  <pageSetup paperSize="9" scale="9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Q243"/>
  <sheetViews>
    <sheetView tabSelected="1" view="pageBreakPreview" zoomScale="95" zoomScaleNormal="98" zoomScaleSheetLayoutView="95" workbookViewId="0">
      <selection activeCell="L40" sqref="L40"/>
    </sheetView>
  </sheetViews>
  <sheetFormatPr defaultRowHeight="15" x14ac:dyDescent="0.25"/>
  <cols>
    <col min="1" max="1" width="17.7109375" customWidth="1"/>
    <col min="2" max="2" width="66" customWidth="1"/>
    <col min="5" max="5" width="17" bestFit="1" customWidth="1"/>
    <col min="6" max="6" width="14.28515625" bestFit="1" customWidth="1"/>
  </cols>
  <sheetData>
    <row r="1" spans="1:10" ht="61.5" customHeight="1" x14ac:dyDescent="0.25">
      <c r="A1" s="394" t="s">
        <v>533</v>
      </c>
      <c r="B1" s="394"/>
      <c r="C1" s="394"/>
      <c r="D1" s="394"/>
      <c r="E1" s="394"/>
      <c r="F1" s="394"/>
      <c r="G1" s="127"/>
      <c r="H1" s="127"/>
      <c r="I1" s="18"/>
      <c r="J1" s="18"/>
    </row>
    <row r="2" spans="1:10" x14ac:dyDescent="0.25">
      <c r="A2" s="28" t="s">
        <v>12</v>
      </c>
      <c r="B2" s="376" t="str">
        <f>COMPADM!B2</f>
        <v>UNIDADE BÁSICA DE SAÚDE</v>
      </c>
      <c r="C2" s="376"/>
      <c r="D2" s="376"/>
      <c r="E2" s="376"/>
      <c r="F2" s="376"/>
    </row>
    <row r="3" spans="1:10" x14ac:dyDescent="0.25">
      <c r="A3" s="28" t="s">
        <v>13</v>
      </c>
      <c r="B3" s="376" t="str">
        <f>COMPADM!B3</f>
        <v>SANTO ANTONIO DO LESTE - MT</v>
      </c>
      <c r="C3" s="376"/>
      <c r="D3" s="376"/>
      <c r="E3" s="376"/>
      <c r="F3" s="376"/>
    </row>
    <row r="4" spans="1:10" x14ac:dyDescent="0.25">
      <c r="A4" s="28" t="s">
        <v>14</v>
      </c>
      <c r="B4" s="376" t="str">
        <f>COMPADM!B4</f>
        <v>PREFEITURA MUNICIPAL DE SANTO ANTONIO DO LESTE - MT</v>
      </c>
      <c r="C4" s="376"/>
      <c r="D4" s="376"/>
      <c r="E4" s="376"/>
      <c r="F4" s="376"/>
    </row>
    <row r="5" spans="1:10" x14ac:dyDescent="0.25">
      <c r="A5" s="28" t="s">
        <v>15</v>
      </c>
      <c r="B5" s="303">
        <f>COMPADM!B5</f>
        <v>44880</v>
      </c>
      <c r="C5" s="376"/>
      <c r="D5" s="376"/>
      <c r="E5" s="376"/>
      <c r="F5" s="376"/>
      <c r="G5" s="96"/>
      <c r="H5" s="96"/>
    </row>
    <row r="6" spans="1:10" ht="15" customHeight="1" x14ac:dyDescent="0.25">
      <c r="A6" s="399" t="s">
        <v>534</v>
      </c>
      <c r="B6" s="399"/>
      <c r="C6" s="399"/>
      <c r="D6" s="399"/>
      <c r="E6" s="399"/>
      <c r="F6" s="399"/>
      <c r="G6" s="97"/>
      <c r="H6" s="97"/>
    </row>
    <row r="7" spans="1:10" ht="15" customHeight="1" x14ac:dyDescent="0.25">
      <c r="A7" s="399"/>
      <c r="B7" s="399"/>
      <c r="C7" s="399"/>
      <c r="D7" s="399"/>
      <c r="E7" s="399"/>
      <c r="F7" s="399"/>
      <c r="G7" s="97"/>
      <c r="H7" s="97"/>
    </row>
    <row r="8" spans="1:10" x14ac:dyDescent="0.25">
      <c r="A8" s="401" t="s">
        <v>829</v>
      </c>
      <c r="B8" s="402"/>
      <c r="C8" s="402"/>
      <c r="D8" s="402"/>
      <c r="E8" s="402"/>
      <c r="F8" s="403"/>
    </row>
    <row r="9" spans="1:10" x14ac:dyDescent="0.25">
      <c r="A9" s="404"/>
      <c r="B9" s="405"/>
      <c r="C9" s="405"/>
      <c r="D9" s="405"/>
      <c r="E9" s="405"/>
      <c r="F9" s="406"/>
    </row>
    <row r="10" spans="1:10" ht="30" customHeight="1" x14ac:dyDescent="0.25">
      <c r="A10" s="407" t="s">
        <v>788</v>
      </c>
      <c r="B10" s="408"/>
      <c r="C10" s="408"/>
      <c r="D10" s="408"/>
      <c r="E10" s="408"/>
      <c r="F10" s="409"/>
    </row>
    <row r="11" spans="1:10" x14ac:dyDescent="0.25">
      <c r="A11" s="107" t="s">
        <v>341</v>
      </c>
      <c r="B11" s="43" t="s">
        <v>111</v>
      </c>
      <c r="C11" s="5" t="s">
        <v>32</v>
      </c>
      <c r="D11" s="6" t="s">
        <v>33</v>
      </c>
      <c r="E11" s="7" t="s">
        <v>34</v>
      </c>
      <c r="F11" s="7" t="s">
        <v>35</v>
      </c>
    </row>
    <row r="12" spans="1:10" ht="26.25" x14ac:dyDescent="0.25">
      <c r="A12" s="2">
        <v>153</v>
      </c>
      <c r="B12" s="20" t="s">
        <v>790</v>
      </c>
      <c r="C12" s="21" t="s">
        <v>789</v>
      </c>
      <c r="D12" s="22">
        <v>0.2</v>
      </c>
      <c r="E12" s="4">
        <v>113.16</v>
      </c>
      <c r="F12" s="4">
        <f t="shared" ref="F12:F14" si="0">E12*D12</f>
        <v>22.632000000000001</v>
      </c>
    </row>
    <row r="13" spans="1:10" ht="15" customHeight="1" x14ac:dyDescent="0.25">
      <c r="A13" s="2">
        <v>88310</v>
      </c>
      <c r="B13" s="20" t="s">
        <v>791</v>
      </c>
      <c r="C13" s="21" t="s">
        <v>36</v>
      </c>
      <c r="D13" s="22">
        <v>0.6</v>
      </c>
      <c r="E13" s="4">
        <v>23.47</v>
      </c>
      <c r="F13" s="4">
        <f t="shared" si="0"/>
        <v>14.081999999999999</v>
      </c>
    </row>
    <row r="14" spans="1:10" x14ac:dyDescent="0.25">
      <c r="A14" s="2">
        <v>88316</v>
      </c>
      <c r="B14" s="20" t="s">
        <v>93</v>
      </c>
      <c r="C14" s="21" t="s">
        <v>36</v>
      </c>
      <c r="D14" s="22">
        <v>0.3</v>
      </c>
      <c r="E14" s="4">
        <v>17.82</v>
      </c>
      <c r="F14" s="4">
        <f t="shared" si="0"/>
        <v>5.3460000000000001</v>
      </c>
    </row>
    <row r="15" spans="1:10" x14ac:dyDescent="0.25">
      <c r="A15" s="410" t="s">
        <v>37</v>
      </c>
      <c r="B15" s="411"/>
      <c r="C15" s="411"/>
      <c r="D15" s="411"/>
      <c r="E15" s="412"/>
      <c r="F15" s="19">
        <f>SUM(F12:F14)</f>
        <v>42.06</v>
      </c>
    </row>
    <row r="16" spans="1:10" s="128" customFormat="1" x14ac:dyDescent="0.25">
      <c r="A16" s="413"/>
      <c r="B16" s="414"/>
      <c r="C16" s="414"/>
      <c r="D16" s="414"/>
      <c r="E16" s="414"/>
      <c r="F16" s="415"/>
    </row>
    <row r="30" spans="17:17" x14ac:dyDescent="0.25">
      <c r="Q30" t="s">
        <v>1066</v>
      </c>
    </row>
    <row r="243" spans="16:16" x14ac:dyDescent="0.25">
      <c r="P243" t="s">
        <v>958</v>
      </c>
    </row>
  </sheetData>
  <mergeCells count="10">
    <mergeCell ref="A1:F1"/>
    <mergeCell ref="B2:F2"/>
    <mergeCell ref="B3:F3"/>
    <mergeCell ref="B4:F4"/>
    <mergeCell ref="B5:F5"/>
    <mergeCell ref="A6:F7"/>
    <mergeCell ref="A8:F9"/>
    <mergeCell ref="A10:F10"/>
    <mergeCell ref="A15:E15"/>
    <mergeCell ref="A16:F16"/>
  </mergeCells>
  <printOptions horizontalCentered="1"/>
  <pageMargins left="0.51181102362204722" right="0.51181102362204722" top="0.78740157480314965" bottom="0.78740157480314965" header="0.11811023622047245" footer="0.31496062992125984"/>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Q243"/>
  <sheetViews>
    <sheetView tabSelected="1" view="pageBreakPreview" topLeftCell="B5" zoomScale="124" zoomScaleNormal="98" zoomScaleSheetLayoutView="124" workbookViewId="0">
      <selection activeCell="L40" sqref="L40"/>
    </sheetView>
  </sheetViews>
  <sheetFormatPr defaultRowHeight="15" x14ac:dyDescent="0.25"/>
  <cols>
    <col min="1" max="1" width="17.7109375" customWidth="1"/>
    <col min="2" max="2" width="66" customWidth="1"/>
    <col min="5" max="5" width="17" bestFit="1" customWidth="1"/>
    <col min="6" max="6" width="14.28515625" bestFit="1" customWidth="1"/>
  </cols>
  <sheetData>
    <row r="1" spans="1:10" ht="61.5" customHeight="1" x14ac:dyDescent="0.25">
      <c r="A1" s="394" t="s">
        <v>533</v>
      </c>
      <c r="B1" s="394"/>
      <c r="C1" s="394"/>
      <c r="D1" s="394"/>
      <c r="E1" s="394"/>
      <c r="F1" s="394"/>
      <c r="G1" s="252"/>
      <c r="H1" s="127"/>
      <c r="I1" s="18"/>
      <c r="J1" s="18"/>
    </row>
    <row r="2" spans="1:10" x14ac:dyDescent="0.25">
      <c r="A2" s="28" t="s">
        <v>12</v>
      </c>
      <c r="B2" s="376" t="str">
        <f>COMPPINT!B2</f>
        <v>UNIDADE BÁSICA DE SAÚDE</v>
      </c>
      <c r="C2" s="376"/>
      <c r="D2" s="376"/>
      <c r="E2" s="376"/>
      <c r="F2" s="376"/>
    </row>
    <row r="3" spans="1:10" x14ac:dyDescent="0.25">
      <c r="A3" s="28" t="s">
        <v>13</v>
      </c>
      <c r="B3" s="376" t="str">
        <f>COMPPINT!B3</f>
        <v>SANTO ANTONIO DO LESTE - MT</v>
      </c>
      <c r="C3" s="376"/>
      <c r="D3" s="376"/>
      <c r="E3" s="376"/>
      <c r="F3" s="376"/>
    </row>
    <row r="4" spans="1:10" x14ac:dyDescent="0.25">
      <c r="A4" s="28" t="s">
        <v>14</v>
      </c>
      <c r="B4" s="376" t="str">
        <f>COMPPINT!B4</f>
        <v>PREFEITURA MUNICIPAL DE SANTO ANTONIO DO LESTE - MT</v>
      </c>
      <c r="C4" s="376"/>
      <c r="D4" s="376"/>
      <c r="E4" s="376"/>
      <c r="F4" s="376"/>
    </row>
    <row r="5" spans="1:10" x14ac:dyDescent="0.25">
      <c r="A5" s="28" t="s">
        <v>15</v>
      </c>
      <c r="B5" s="303">
        <f>COMPPINT!B5</f>
        <v>44880</v>
      </c>
      <c r="C5" s="376"/>
      <c r="D5" s="376"/>
      <c r="E5" s="376"/>
      <c r="F5" s="376"/>
      <c r="G5" s="96"/>
      <c r="H5" s="96"/>
    </row>
    <row r="6" spans="1:10" ht="15" customHeight="1" x14ac:dyDescent="0.25">
      <c r="A6" s="399" t="s">
        <v>534</v>
      </c>
      <c r="B6" s="399"/>
      <c r="C6" s="399"/>
      <c r="D6" s="399"/>
      <c r="E6" s="399"/>
      <c r="F6" s="399"/>
      <c r="G6" s="97"/>
      <c r="H6" s="97"/>
    </row>
    <row r="7" spans="1:10" ht="15" customHeight="1" x14ac:dyDescent="0.25">
      <c r="A7" s="399"/>
      <c r="B7" s="399"/>
      <c r="C7" s="399"/>
      <c r="D7" s="399"/>
      <c r="E7" s="399"/>
      <c r="F7" s="399"/>
      <c r="G7" s="97"/>
      <c r="H7" s="97"/>
    </row>
    <row r="8" spans="1:10" x14ac:dyDescent="0.25">
      <c r="A8" s="401" t="s">
        <v>83</v>
      </c>
      <c r="B8" s="402"/>
      <c r="C8" s="402"/>
      <c r="D8" s="402"/>
      <c r="E8" s="402"/>
      <c r="F8" s="403"/>
    </row>
    <row r="9" spans="1:10" x14ac:dyDescent="0.25">
      <c r="A9" s="404"/>
      <c r="B9" s="405"/>
      <c r="C9" s="405"/>
      <c r="D9" s="405"/>
      <c r="E9" s="405"/>
      <c r="F9" s="406"/>
    </row>
    <row r="10" spans="1:10" x14ac:dyDescent="0.25">
      <c r="A10" s="407" t="s">
        <v>544</v>
      </c>
      <c r="B10" s="408"/>
      <c r="C10" s="408"/>
      <c r="D10" s="408"/>
      <c r="E10" s="408"/>
      <c r="F10" s="409"/>
    </row>
    <row r="11" spans="1:10" x14ac:dyDescent="0.25">
      <c r="A11" s="107" t="s">
        <v>341</v>
      </c>
      <c r="B11" s="43" t="s">
        <v>111</v>
      </c>
      <c r="C11" s="5" t="s">
        <v>32</v>
      </c>
      <c r="D11" s="6" t="s">
        <v>33</v>
      </c>
      <c r="E11" s="7" t="s">
        <v>34</v>
      </c>
      <c r="F11" s="7" t="s">
        <v>35</v>
      </c>
    </row>
    <row r="12" spans="1:10" ht="15" customHeight="1" x14ac:dyDescent="0.25">
      <c r="A12" s="2">
        <v>301</v>
      </c>
      <c r="B12" s="20" t="s">
        <v>545</v>
      </c>
      <c r="C12" s="21" t="s">
        <v>5</v>
      </c>
      <c r="D12" s="22">
        <v>1</v>
      </c>
      <c r="E12" s="4">
        <v>3.5</v>
      </c>
      <c r="F12" s="4">
        <f t="shared" ref="F12:F17" si="0">E12*D12</f>
        <v>3.5</v>
      </c>
    </row>
    <row r="13" spans="1:10" ht="15" customHeight="1" x14ac:dyDescent="0.25">
      <c r="A13" s="2">
        <v>296</v>
      </c>
      <c r="B13" s="20" t="s">
        <v>546</v>
      </c>
      <c r="C13" s="21" t="s">
        <v>32</v>
      </c>
      <c r="D13" s="22">
        <v>1</v>
      </c>
      <c r="E13" s="4">
        <v>1.98</v>
      </c>
      <c r="F13" s="4">
        <f t="shared" si="0"/>
        <v>1.98</v>
      </c>
    </row>
    <row r="14" spans="1:10" ht="26.25" x14ac:dyDescent="0.25">
      <c r="A14" s="2">
        <v>3659</v>
      </c>
      <c r="B14" s="20" t="s">
        <v>547</v>
      </c>
      <c r="C14" s="21" t="s">
        <v>32</v>
      </c>
      <c r="D14" s="22">
        <v>1</v>
      </c>
      <c r="E14" s="4">
        <v>23.15</v>
      </c>
      <c r="F14" s="4">
        <f t="shared" si="0"/>
        <v>23.15</v>
      </c>
    </row>
    <row r="15" spans="1:10" ht="39" x14ac:dyDescent="0.25">
      <c r="A15" s="2">
        <v>20078</v>
      </c>
      <c r="B15" s="20" t="s">
        <v>539</v>
      </c>
      <c r="C15" s="21" t="s">
        <v>32</v>
      </c>
      <c r="D15" s="22">
        <v>9.1999999999999998E-2</v>
      </c>
      <c r="E15" s="4">
        <v>31.72</v>
      </c>
      <c r="F15" s="4">
        <f t="shared" si="0"/>
        <v>2.9182399999999999</v>
      </c>
    </row>
    <row r="16" spans="1:10" ht="26.25" x14ac:dyDescent="0.25">
      <c r="A16" s="2">
        <v>88248</v>
      </c>
      <c r="B16" s="20" t="s">
        <v>542</v>
      </c>
      <c r="C16" s="21" t="s">
        <v>36</v>
      </c>
      <c r="D16" s="22">
        <v>0.33</v>
      </c>
      <c r="E16" s="4">
        <v>18.399999999999999</v>
      </c>
      <c r="F16" s="4">
        <f t="shared" si="0"/>
        <v>6.0720000000000001</v>
      </c>
    </row>
    <row r="17" spans="1:17" ht="26.25" x14ac:dyDescent="0.25">
      <c r="A17" s="2">
        <v>88267</v>
      </c>
      <c r="B17" s="20" t="s">
        <v>543</v>
      </c>
      <c r="C17" s="21" t="s">
        <v>36</v>
      </c>
      <c r="D17" s="22">
        <v>0.33</v>
      </c>
      <c r="E17" s="4">
        <v>22.37</v>
      </c>
      <c r="F17" s="4">
        <f t="shared" si="0"/>
        <v>7.3821000000000003</v>
      </c>
    </row>
    <row r="18" spans="1:17" x14ac:dyDescent="0.25">
      <c r="A18" s="410" t="s">
        <v>37</v>
      </c>
      <c r="B18" s="411"/>
      <c r="C18" s="411"/>
      <c r="D18" s="411"/>
      <c r="E18" s="412"/>
      <c r="F18" s="19">
        <f>SUM(F12:F17)</f>
        <v>45.002340000000004</v>
      </c>
    </row>
    <row r="19" spans="1:17" s="128" customFormat="1" x14ac:dyDescent="0.25">
      <c r="A19" s="413"/>
      <c r="B19" s="414"/>
      <c r="C19" s="414"/>
      <c r="D19" s="414"/>
      <c r="E19" s="414"/>
      <c r="F19" s="415"/>
    </row>
    <row r="20" spans="1:17" x14ac:dyDescent="0.25">
      <c r="A20" s="401" t="s">
        <v>88</v>
      </c>
      <c r="B20" s="402"/>
      <c r="C20" s="402"/>
      <c r="D20" s="402"/>
      <c r="E20" s="402"/>
      <c r="F20" s="403"/>
    </row>
    <row r="21" spans="1:17" x14ac:dyDescent="0.25">
      <c r="A21" s="404"/>
      <c r="B21" s="405"/>
      <c r="C21" s="405"/>
      <c r="D21" s="405"/>
      <c r="E21" s="405"/>
      <c r="F21" s="406"/>
    </row>
    <row r="22" spans="1:17" x14ac:dyDescent="0.25">
      <c r="A22" s="407" t="s">
        <v>550</v>
      </c>
      <c r="B22" s="408"/>
      <c r="C22" s="408"/>
      <c r="D22" s="408"/>
      <c r="E22" s="408"/>
      <c r="F22" s="409"/>
    </row>
    <row r="23" spans="1:17" x14ac:dyDescent="0.25">
      <c r="A23" s="107" t="s">
        <v>341</v>
      </c>
      <c r="B23" s="43" t="s">
        <v>111</v>
      </c>
      <c r="C23" s="5" t="s">
        <v>32</v>
      </c>
      <c r="D23" s="6" t="s">
        <v>33</v>
      </c>
      <c r="E23" s="7" t="s">
        <v>34</v>
      </c>
      <c r="F23" s="7" t="s">
        <v>35</v>
      </c>
    </row>
    <row r="24" spans="1:17" ht="15" customHeight="1" x14ac:dyDescent="0.25">
      <c r="A24" s="2">
        <v>296</v>
      </c>
      <c r="B24" s="20" t="s">
        <v>546</v>
      </c>
      <c r="C24" s="21" t="s">
        <v>5</v>
      </c>
      <c r="D24" s="22">
        <v>1</v>
      </c>
      <c r="E24" s="4">
        <v>1.98</v>
      </c>
      <c r="F24" s="4">
        <f t="shared" ref="F24:F29" si="1">E24*D24</f>
        <v>1.98</v>
      </c>
    </row>
    <row r="25" spans="1:17" ht="15" customHeight="1" x14ac:dyDescent="0.25">
      <c r="A25" s="2">
        <v>301</v>
      </c>
      <c r="B25" s="20" t="s">
        <v>545</v>
      </c>
      <c r="C25" s="21" t="s">
        <v>32</v>
      </c>
      <c r="D25" s="22">
        <v>1</v>
      </c>
      <c r="E25" s="4">
        <v>3.5</v>
      </c>
      <c r="F25" s="4">
        <f t="shared" si="1"/>
        <v>3.5</v>
      </c>
    </row>
    <row r="26" spans="1:17" x14ac:dyDescent="0.25">
      <c r="A26" s="2">
        <v>20043</v>
      </c>
      <c r="B26" s="20" t="s">
        <v>551</v>
      </c>
      <c r="C26" s="21" t="s">
        <v>32</v>
      </c>
      <c r="D26" s="22">
        <v>1</v>
      </c>
      <c r="E26" s="4">
        <v>10.56</v>
      </c>
      <c r="F26" s="4">
        <f t="shared" si="1"/>
        <v>10.56</v>
      </c>
    </row>
    <row r="27" spans="1:17" ht="39" x14ac:dyDescent="0.25">
      <c r="A27" s="2">
        <v>20078</v>
      </c>
      <c r="B27" s="20" t="s">
        <v>539</v>
      </c>
      <c r="C27" s="21" t="s">
        <v>32</v>
      </c>
      <c r="D27" s="22">
        <v>9.5000000000000001E-2</v>
      </c>
      <c r="E27" s="4">
        <v>31.72</v>
      </c>
      <c r="F27" s="4">
        <f t="shared" si="1"/>
        <v>3.0133999999999999</v>
      </c>
    </row>
    <row r="28" spans="1:17" ht="26.25" x14ac:dyDescent="0.25">
      <c r="A28" s="2">
        <v>88248</v>
      </c>
      <c r="B28" s="20" t="s">
        <v>542</v>
      </c>
      <c r="C28" s="21" t="s">
        <v>36</v>
      </c>
      <c r="D28" s="22">
        <v>7.4300000000000005E-2</v>
      </c>
      <c r="E28" s="4">
        <v>18.399999999999999</v>
      </c>
      <c r="F28" s="4">
        <f t="shared" si="1"/>
        <v>1.3671199999999999</v>
      </c>
    </row>
    <row r="29" spans="1:17" ht="26.25" x14ac:dyDescent="0.25">
      <c r="A29" s="2">
        <v>88267</v>
      </c>
      <c r="B29" s="20" t="s">
        <v>543</v>
      </c>
      <c r="C29" s="21" t="s">
        <v>36</v>
      </c>
      <c r="D29" s="22">
        <v>7.4300000000000005E-2</v>
      </c>
      <c r="E29" s="4">
        <v>22.37</v>
      </c>
      <c r="F29" s="4">
        <f t="shared" si="1"/>
        <v>1.6620910000000002</v>
      </c>
    </row>
    <row r="30" spans="1:17" x14ac:dyDescent="0.25">
      <c r="A30" s="410" t="s">
        <v>37</v>
      </c>
      <c r="B30" s="411"/>
      <c r="C30" s="411"/>
      <c r="D30" s="411"/>
      <c r="E30" s="412"/>
      <c r="F30" s="19">
        <f>SUM(F24:F29)</f>
        <v>22.082611</v>
      </c>
      <c r="Q30" t="s">
        <v>1066</v>
      </c>
    </row>
    <row r="31" spans="1:17" x14ac:dyDescent="0.25">
      <c r="A31" s="416"/>
      <c r="B31" s="417"/>
      <c r="C31" s="417"/>
      <c r="D31" s="417"/>
      <c r="E31" s="417"/>
      <c r="F31" s="418"/>
    </row>
    <row r="32" spans="1:17" x14ac:dyDescent="0.25">
      <c r="A32" s="416"/>
      <c r="B32" s="417"/>
      <c r="C32" s="417"/>
      <c r="D32" s="417"/>
      <c r="E32" s="417"/>
      <c r="F32" s="418"/>
    </row>
    <row r="33" spans="1:6" ht="22.5" customHeight="1" x14ac:dyDescent="0.25">
      <c r="A33" s="401" t="s">
        <v>89</v>
      </c>
      <c r="B33" s="402"/>
      <c r="C33" s="402"/>
      <c r="D33" s="402"/>
      <c r="E33" s="402"/>
      <c r="F33" s="403"/>
    </row>
    <row r="34" spans="1:6" x14ac:dyDescent="0.25">
      <c r="A34" s="404"/>
      <c r="B34" s="405"/>
      <c r="C34" s="405"/>
      <c r="D34" s="405"/>
      <c r="E34" s="405"/>
      <c r="F34" s="406"/>
    </row>
    <row r="35" spans="1:6" ht="27" customHeight="1" x14ac:dyDescent="0.25">
      <c r="A35" s="407" t="s">
        <v>535</v>
      </c>
      <c r="B35" s="408"/>
      <c r="C35" s="408"/>
      <c r="D35" s="408"/>
      <c r="E35" s="408"/>
      <c r="F35" s="409"/>
    </row>
    <row r="36" spans="1:6" x14ac:dyDescent="0.25">
      <c r="A36" s="107" t="s">
        <v>341</v>
      </c>
      <c r="B36" s="43" t="s">
        <v>111</v>
      </c>
      <c r="C36" s="5" t="s">
        <v>32</v>
      </c>
      <c r="D36" s="6" t="s">
        <v>33</v>
      </c>
      <c r="E36" s="7" t="s">
        <v>34</v>
      </c>
      <c r="F36" s="7" t="s">
        <v>35</v>
      </c>
    </row>
    <row r="37" spans="1:6" x14ac:dyDescent="0.25">
      <c r="A37" s="2">
        <v>122</v>
      </c>
      <c r="B37" s="20" t="s">
        <v>536</v>
      </c>
      <c r="C37" s="21" t="s">
        <v>5</v>
      </c>
      <c r="D37" s="22">
        <v>1.4800000000000001E-2</v>
      </c>
      <c r="E37" s="4">
        <v>76.86</v>
      </c>
      <c r="F37" s="4">
        <f t="shared" ref="F37:F44" si="2">E37*D37</f>
        <v>1.1375280000000001</v>
      </c>
    </row>
    <row r="38" spans="1:6" ht="15" customHeight="1" x14ac:dyDescent="0.25">
      <c r="A38" s="2">
        <v>297</v>
      </c>
      <c r="B38" s="20" t="s">
        <v>537</v>
      </c>
      <c r="C38" s="21" t="s">
        <v>32</v>
      </c>
      <c r="D38" s="22">
        <v>1</v>
      </c>
      <c r="E38" s="4">
        <v>2.91</v>
      </c>
      <c r="F38" s="4">
        <f t="shared" si="2"/>
        <v>2.91</v>
      </c>
    </row>
    <row r="39" spans="1:6" ht="26.25" x14ac:dyDescent="0.25">
      <c r="A39" s="2">
        <v>11712</v>
      </c>
      <c r="B39" s="20" t="s">
        <v>538</v>
      </c>
      <c r="C39" s="21" t="s">
        <v>32</v>
      </c>
      <c r="D39" s="22">
        <v>1</v>
      </c>
      <c r="E39" s="4">
        <v>53.72</v>
      </c>
      <c r="F39" s="4">
        <f t="shared" si="2"/>
        <v>53.72</v>
      </c>
    </row>
    <row r="40" spans="1:6" ht="39" x14ac:dyDescent="0.25">
      <c r="A40" s="2">
        <v>20078</v>
      </c>
      <c r="B40" s="20" t="s">
        <v>539</v>
      </c>
      <c r="C40" s="21" t="s">
        <v>32</v>
      </c>
      <c r="D40" s="22">
        <v>0.03</v>
      </c>
      <c r="E40" s="4">
        <v>31.72</v>
      </c>
      <c r="F40" s="4">
        <f t="shared" si="2"/>
        <v>0.95159999999999989</v>
      </c>
    </row>
    <row r="41" spans="1:6" ht="26.25" x14ac:dyDescent="0.25">
      <c r="A41" s="2">
        <v>20083</v>
      </c>
      <c r="B41" s="20" t="s">
        <v>540</v>
      </c>
      <c r="C41" s="21" t="s">
        <v>32</v>
      </c>
      <c r="D41" s="22">
        <v>2.2499999999999999E-2</v>
      </c>
      <c r="E41" s="4">
        <v>87.08</v>
      </c>
      <c r="F41" s="4">
        <f t="shared" si="2"/>
        <v>1.9592999999999998</v>
      </c>
    </row>
    <row r="42" spans="1:6" x14ac:dyDescent="0.25">
      <c r="A42" s="2">
        <v>38383</v>
      </c>
      <c r="B42" s="20" t="s">
        <v>541</v>
      </c>
      <c r="C42" s="21" t="s">
        <v>32</v>
      </c>
      <c r="D42" s="22">
        <v>5.7000000000000002E-2</v>
      </c>
      <c r="E42" s="4">
        <v>2.5299999999999998</v>
      </c>
      <c r="F42" s="4">
        <f t="shared" si="2"/>
        <v>0.14421</v>
      </c>
    </row>
    <row r="43" spans="1:6" ht="26.25" x14ac:dyDescent="0.25">
      <c r="A43" s="2">
        <v>88248</v>
      </c>
      <c r="B43" s="20" t="s">
        <v>542</v>
      </c>
      <c r="C43" s="21" t="s">
        <v>36</v>
      </c>
      <c r="D43" s="22">
        <v>0.38</v>
      </c>
      <c r="E43" s="4">
        <v>18.399999999999999</v>
      </c>
      <c r="F43" s="4">
        <f t="shared" si="2"/>
        <v>6.9919999999999991</v>
      </c>
    </row>
    <row r="44" spans="1:6" ht="26.25" x14ac:dyDescent="0.25">
      <c r="A44" s="2">
        <v>88267</v>
      </c>
      <c r="B44" s="20" t="s">
        <v>543</v>
      </c>
      <c r="C44" s="21" t="s">
        <v>36</v>
      </c>
      <c r="D44" s="22">
        <v>0.38</v>
      </c>
      <c r="E44" s="4">
        <v>22.37</v>
      </c>
      <c r="F44" s="4">
        <f t="shared" si="2"/>
        <v>8.5006000000000004</v>
      </c>
    </row>
    <row r="45" spans="1:6" x14ac:dyDescent="0.25">
      <c r="A45" s="410" t="s">
        <v>37</v>
      </c>
      <c r="B45" s="411"/>
      <c r="C45" s="411"/>
      <c r="D45" s="411"/>
      <c r="E45" s="412"/>
      <c r="F45" s="19">
        <f>SUM(F37:F44)</f>
        <v>76.315238000000008</v>
      </c>
    </row>
    <row r="47" spans="1:6" ht="22.5" customHeight="1" x14ac:dyDescent="0.25">
      <c r="A47" s="401" t="s">
        <v>133</v>
      </c>
      <c r="B47" s="402"/>
      <c r="C47" s="402"/>
      <c r="D47" s="402"/>
      <c r="E47" s="402"/>
      <c r="F47" s="403"/>
    </row>
    <row r="48" spans="1:6" x14ac:dyDescent="0.25">
      <c r="A48" s="404"/>
      <c r="B48" s="405"/>
      <c r="C48" s="405"/>
      <c r="D48" s="405"/>
      <c r="E48" s="405"/>
      <c r="F48" s="406"/>
    </row>
    <row r="49" spans="1:6" ht="27" customHeight="1" x14ac:dyDescent="0.25">
      <c r="A49" s="407" t="s">
        <v>558</v>
      </c>
      <c r="B49" s="408"/>
      <c r="C49" s="408"/>
      <c r="D49" s="408"/>
      <c r="E49" s="408"/>
      <c r="F49" s="409"/>
    </row>
    <row r="50" spans="1:6" x14ac:dyDescent="0.25">
      <c r="A50" s="107" t="s">
        <v>341</v>
      </c>
      <c r="B50" s="43" t="s">
        <v>111</v>
      </c>
      <c r="C50" s="5" t="s">
        <v>32</v>
      </c>
      <c r="D50" s="6" t="s">
        <v>33</v>
      </c>
      <c r="E50" s="7" t="s">
        <v>34</v>
      </c>
      <c r="F50" s="7" t="s">
        <v>35</v>
      </c>
    </row>
    <row r="51" spans="1:6" x14ac:dyDescent="0.25">
      <c r="A51" s="2">
        <v>122</v>
      </c>
      <c r="B51" s="20" t="s">
        <v>536</v>
      </c>
      <c r="C51" s="21" t="s">
        <v>5</v>
      </c>
      <c r="D51" s="22">
        <v>1.4800000000000001E-2</v>
      </c>
      <c r="E51" s="4">
        <v>76.86</v>
      </c>
      <c r="F51" s="4">
        <f t="shared" ref="F51:F59" si="3">E51*D51</f>
        <v>1.1375280000000001</v>
      </c>
    </row>
    <row r="52" spans="1:6" ht="15" customHeight="1" x14ac:dyDescent="0.25">
      <c r="A52" s="2">
        <v>297</v>
      </c>
      <c r="B52" s="20" t="s">
        <v>537</v>
      </c>
      <c r="C52" s="21" t="s">
        <v>32</v>
      </c>
      <c r="D52" s="22">
        <v>1</v>
      </c>
      <c r="E52" s="4">
        <v>2.91</v>
      </c>
      <c r="F52" s="4">
        <f t="shared" si="3"/>
        <v>2.91</v>
      </c>
    </row>
    <row r="53" spans="1:6" ht="26.25" x14ac:dyDescent="0.25">
      <c r="A53" s="2">
        <v>11712</v>
      </c>
      <c r="B53" s="20" t="s">
        <v>538</v>
      </c>
      <c r="C53" s="21" t="s">
        <v>32</v>
      </c>
      <c r="D53" s="22">
        <v>1</v>
      </c>
      <c r="E53" s="4">
        <v>53.72</v>
      </c>
      <c r="F53" s="4">
        <f t="shared" si="3"/>
        <v>53.72</v>
      </c>
    </row>
    <row r="54" spans="1:6" ht="26.25" x14ac:dyDescent="0.25">
      <c r="A54" s="2">
        <v>11735</v>
      </c>
      <c r="B54" s="20" t="s">
        <v>559</v>
      </c>
      <c r="C54" s="21" t="s">
        <v>32</v>
      </c>
      <c r="D54" s="22">
        <v>1</v>
      </c>
      <c r="E54" s="4">
        <v>11.3</v>
      </c>
      <c r="F54" s="4">
        <f t="shared" si="3"/>
        <v>11.3</v>
      </c>
    </row>
    <row r="55" spans="1:6" ht="39" x14ac:dyDescent="0.25">
      <c r="A55" s="2">
        <v>20078</v>
      </c>
      <c r="B55" s="20" t="s">
        <v>539</v>
      </c>
      <c r="C55" s="21" t="s">
        <v>32</v>
      </c>
      <c r="D55" s="22">
        <v>0.03</v>
      </c>
      <c r="E55" s="4">
        <v>31.72</v>
      </c>
      <c r="F55" s="4">
        <f t="shared" si="3"/>
        <v>0.95159999999999989</v>
      </c>
    </row>
    <row r="56" spans="1:6" ht="26.25" x14ac:dyDescent="0.25">
      <c r="A56" s="2">
        <v>20083</v>
      </c>
      <c r="B56" s="20" t="s">
        <v>540</v>
      </c>
      <c r="C56" s="21" t="s">
        <v>32</v>
      </c>
      <c r="D56" s="22">
        <v>2.2499999999999999E-2</v>
      </c>
      <c r="E56" s="4">
        <v>87.08</v>
      </c>
      <c r="F56" s="4">
        <f t="shared" si="3"/>
        <v>1.9592999999999998</v>
      </c>
    </row>
    <row r="57" spans="1:6" x14ac:dyDescent="0.25">
      <c r="A57" s="2">
        <v>38383</v>
      </c>
      <c r="B57" s="20" t="s">
        <v>541</v>
      </c>
      <c r="C57" s="21" t="s">
        <v>32</v>
      </c>
      <c r="D57" s="22">
        <v>5.7000000000000002E-2</v>
      </c>
      <c r="E57" s="4">
        <v>2.5299999999999998</v>
      </c>
      <c r="F57" s="4">
        <f t="shared" si="3"/>
        <v>0.14421</v>
      </c>
    </row>
    <row r="58" spans="1:6" ht="26.25" x14ac:dyDescent="0.25">
      <c r="A58" s="2">
        <v>88248</v>
      </c>
      <c r="B58" s="20" t="s">
        <v>542</v>
      </c>
      <c r="C58" s="21" t="s">
        <v>36</v>
      </c>
      <c r="D58" s="22">
        <v>0.38</v>
      </c>
      <c r="E58" s="4">
        <v>18.399999999999999</v>
      </c>
      <c r="F58" s="4">
        <f t="shared" si="3"/>
        <v>6.9919999999999991</v>
      </c>
    </row>
    <row r="59" spans="1:6" ht="26.25" x14ac:dyDescent="0.25">
      <c r="A59" s="2">
        <v>88267</v>
      </c>
      <c r="B59" s="20" t="s">
        <v>543</v>
      </c>
      <c r="C59" s="21" t="s">
        <v>36</v>
      </c>
      <c r="D59" s="22">
        <v>0.38</v>
      </c>
      <c r="E59" s="4">
        <v>22.37</v>
      </c>
      <c r="F59" s="4">
        <f t="shared" si="3"/>
        <v>8.5006000000000004</v>
      </c>
    </row>
    <row r="60" spans="1:6" x14ac:dyDescent="0.25">
      <c r="A60" s="410" t="s">
        <v>37</v>
      </c>
      <c r="B60" s="411"/>
      <c r="C60" s="411"/>
      <c r="D60" s="411"/>
      <c r="E60" s="412"/>
      <c r="F60" s="19">
        <f>SUM(F51:F59)</f>
        <v>87.615238000000005</v>
      </c>
    </row>
    <row r="243" spans="16:16" x14ac:dyDescent="0.25">
      <c r="P243" t="s">
        <v>958</v>
      </c>
    </row>
  </sheetData>
  <mergeCells count="21">
    <mergeCell ref="A60:E60"/>
    <mergeCell ref="A18:E18"/>
    <mergeCell ref="A32:F32"/>
    <mergeCell ref="A47:F48"/>
    <mergeCell ref="A49:F49"/>
    <mergeCell ref="A20:F21"/>
    <mergeCell ref="A22:F22"/>
    <mergeCell ref="A30:E30"/>
    <mergeCell ref="A31:F31"/>
    <mergeCell ref="A33:F34"/>
    <mergeCell ref="A35:F35"/>
    <mergeCell ref="A45:E45"/>
    <mergeCell ref="A8:F9"/>
    <mergeCell ref="A10:F10"/>
    <mergeCell ref="A19:F19"/>
    <mergeCell ref="A1:F1"/>
    <mergeCell ref="B2:F2"/>
    <mergeCell ref="B3:F3"/>
    <mergeCell ref="B4:F4"/>
    <mergeCell ref="B5:F5"/>
    <mergeCell ref="A6:F7"/>
  </mergeCells>
  <printOptions horizontalCentered="1"/>
  <pageMargins left="0.51181102362204722" right="0.51181102362204722" top="0.78740157480314965" bottom="0.78740157480314965" header="0.11811023622047245" footer="0.31496062992125984"/>
  <pageSetup paperSize="9" fitToHeight="0" orientation="landscape" r:id="rId1"/>
  <rowBreaks count="1" manualBreakCount="1">
    <brk id="4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Q30"/>
  <sheetViews>
    <sheetView tabSelected="1" view="pageBreakPreview" zoomScaleNormal="98" zoomScaleSheetLayoutView="100" workbookViewId="0">
      <selection activeCell="L40" sqref="L40"/>
    </sheetView>
  </sheetViews>
  <sheetFormatPr defaultRowHeight="15" x14ac:dyDescent="0.25"/>
  <cols>
    <col min="1" max="1" width="17.7109375" customWidth="1"/>
    <col min="2" max="2" width="66" customWidth="1"/>
    <col min="5" max="5" width="17" bestFit="1" customWidth="1"/>
    <col min="6" max="6" width="14.28515625" bestFit="1" customWidth="1"/>
  </cols>
  <sheetData>
    <row r="1" spans="1:10" ht="61.5" customHeight="1" x14ac:dyDescent="0.25">
      <c r="A1" s="394" t="s">
        <v>533</v>
      </c>
      <c r="B1" s="394"/>
      <c r="C1" s="394"/>
      <c r="D1" s="394"/>
      <c r="E1" s="394"/>
      <c r="F1" s="394"/>
      <c r="G1" s="127"/>
      <c r="H1" s="127"/>
      <c r="I1" s="18"/>
      <c r="J1" s="18"/>
    </row>
    <row r="2" spans="1:10" x14ac:dyDescent="0.25">
      <c r="A2" s="28" t="s">
        <v>12</v>
      </c>
      <c r="B2" s="376" t="str">
        <f>COMPADM!B2</f>
        <v>UNIDADE BÁSICA DE SAÚDE</v>
      </c>
      <c r="C2" s="376"/>
      <c r="D2" s="376"/>
      <c r="E2" s="376"/>
      <c r="F2" s="376"/>
    </row>
    <row r="3" spans="1:10" x14ac:dyDescent="0.25">
      <c r="A3" s="28" t="s">
        <v>13</v>
      </c>
      <c r="B3" s="376" t="str">
        <f>COMPADM!B3</f>
        <v>SANTO ANTONIO DO LESTE - MT</v>
      </c>
      <c r="C3" s="376"/>
      <c r="D3" s="376"/>
      <c r="E3" s="376"/>
      <c r="F3" s="376"/>
    </row>
    <row r="4" spans="1:10" x14ac:dyDescent="0.25">
      <c r="A4" s="28" t="s">
        <v>14</v>
      </c>
      <c r="B4" s="376" t="str">
        <f>COMPADM!B4</f>
        <v>PREFEITURA MUNICIPAL DE SANTO ANTONIO DO LESTE - MT</v>
      </c>
      <c r="C4" s="376"/>
      <c r="D4" s="376"/>
      <c r="E4" s="376"/>
      <c r="F4" s="376"/>
    </row>
    <row r="5" spans="1:10" x14ac:dyDescent="0.25">
      <c r="A5" s="28" t="s">
        <v>15</v>
      </c>
      <c r="B5" s="303">
        <f>COMPADM!B5</f>
        <v>44880</v>
      </c>
      <c r="C5" s="376"/>
      <c r="D5" s="376"/>
      <c r="E5" s="376"/>
      <c r="F5" s="376"/>
      <c r="G5" s="96"/>
      <c r="H5" s="96"/>
    </row>
    <row r="6" spans="1:10" ht="15" customHeight="1" x14ac:dyDescent="0.25">
      <c r="A6" s="399" t="s">
        <v>1064</v>
      </c>
      <c r="B6" s="399"/>
      <c r="C6" s="399"/>
      <c r="D6" s="399"/>
      <c r="E6" s="399"/>
      <c r="F6" s="399"/>
      <c r="G6" s="97"/>
      <c r="H6" s="97"/>
    </row>
    <row r="7" spans="1:10" ht="15" customHeight="1" x14ac:dyDescent="0.25">
      <c r="A7" s="399"/>
      <c r="B7" s="399"/>
      <c r="C7" s="399"/>
      <c r="D7" s="399"/>
      <c r="E7" s="399"/>
      <c r="F7" s="399"/>
      <c r="G7" s="97"/>
      <c r="H7" s="97"/>
    </row>
    <row r="8" spans="1:10" x14ac:dyDescent="0.25">
      <c r="A8" s="400" t="s">
        <v>829</v>
      </c>
      <c r="B8" s="400"/>
      <c r="C8" s="400"/>
      <c r="D8" s="400"/>
      <c r="E8" s="400"/>
      <c r="F8" s="400"/>
    </row>
    <row r="9" spans="1:10" x14ac:dyDescent="0.25">
      <c r="A9" s="400"/>
      <c r="B9" s="400"/>
      <c r="C9" s="400"/>
      <c r="D9" s="400"/>
      <c r="E9" s="400"/>
      <c r="F9" s="400"/>
    </row>
    <row r="10" spans="1:10" ht="30" customHeight="1" x14ac:dyDescent="0.25">
      <c r="A10" s="419" t="s">
        <v>1004</v>
      </c>
      <c r="B10" s="419"/>
      <c r="C10" s="419"/>
      <c r="D10" s="419"/>
      <c r="E10" s="419"/>
      <c r="F10" s="419"/>
    </row>
    <row r="11" spans="1:10" x14ac:dyDescent="0.25">
      <c r="A11" s="107" t="s">
        <v>341</v>
      </c>
      <c r="B11" s="43" t="s">
        <v>111</v>
      </c>
      <c r="C11" s="5" t="s">
        <v>32</v>
      </c>
      <c r="D11" s="6" t="s">
        <v>33</v>
      </c>
      <c r="E11" s="7" t="s">
        <v>34</v>
      </c>
      <c r="F11" s="7" t="s">
        <v>35</v>
      </c>
    </row>
    <row r="12" spans="1:10" ht="39" x14ac:dyDescent="0.25">
      <c r="A12" s="2">
        <v>37561</v>
      </c>
      <c r="B12" s="20" t="s">
        <v>1004</v>
      </c>
      <c r="C12" s="21" t="s">
        <v>22</v>
      </c>
      <c r="D12" s="22">
        <v>1</v>
      </c>
      <c r="E12" s="4">
        <v>555.17999999999995</v>
      </c>
      <c r="F12" s="4">
        <f t="shared" ref="F12:F15" si="0">E12*D12</f>
        <v>555.17999999999995</v>
      </c>
    </row>
    <row r="13" spans="1:10" ht="39" x14ac:dyDescent="0.25">
      <c r="A13" s="2">
        <v>88626</v>
      </c>
      <c r="B13" s="20" t="s">
        <v>1006</v>
      </c>
      <c r="C13" s="21" t="s">
        <v>23</v>
      </c>
      <c r="D13" s="22">
        <v>1.2E-2</v>
      </c>
      <c r="E13" s="4">
        <v>567.1</v>
      </c>
      <c r="F13" s="4">
        <f t="shared" si="0"/>
        <v>6.8052000000000001</v>
      </c>
    </row>
    <row r="14" spans="1:10" ht="15" customHeight="1" x14ac:dyDescent="0.25">
      <c r="A14" s="2">
        <v>88309</v>
      </c>
      <c r="B14" s="20" t="s">
        <v>1005</v>
      </c>
      <c r="C14" s="21" t="s">
        <v>36</v>
      </c>
      <c r="D14" s="22">
        <v>0.3</v>
      </c>
      <c r="E14" s="4">
        <v>22.41</v>
      </c>
      <c r="F14" s="4">
        <f t="shared" si="0"/>
        <v>6.7229999999999999</v>
      </c>
    </row>
    <row r="15" spans="1:10" x14ac:dyDescent="0.25">
      <c r="A15" s="2">
        <v>88316</v>
      </c>
      <c r="B15" s="20" t="s">
        <v>93</v>
      </c>
      <c r="C15" s="21" t="s">
        <v>36</v>
      </c>
      <c r="D15" s="22">
        <v>0.17</v>
      </c>
      <c r="E15" s="4">
        <v>17.82</v>
      </c>
      <c r="F15" s="4">
        <f t="shared" si="0"/>
        <v>3.0294000000000003</v>
      </c>
    </row>
    <row r="16" spans="1:10" x14ac:dyDescent="0.25">
      <c r="A16" s="384" t="s">
        <v>37</v>
      </c>
      <c r="B16" s="384"/>
      <c r="C16" s="384"/>
      <c r="D16" s="384"/>
      <c r="E16" s="384"/>
      <c r="F16" s="19">
        <f>SUM(F12:F15)</f>
        <v>571.73759999999993</v>
      </c>
    </row>
    <row r="17" spans="1:17" s="128" customFormat="1" x14ac:dyDescent="0.25">
      <c r="A17" s="413"/>
      <c r="B17" s="414"/>
      <c r="C17" s="414"/>
      <c r="D17" s="414"/>
      <c r="E17" s="414"/>
      <c r="F17" s="415"/>
    </row>
    <row r="30" spans="1:17" x14ac:dyDescent="0.25">
      <c r="Q30" t="s">
        <v>1066</v>
      </c>
    </row>
  </sheetData>
  <mergeCells count="10">
    <mergeCell ref="A8:F9"/>
    <mergeCell ref="A10:F10"/>
    <mergeCell ref="A16:E16"/>
    <mergeCell ref="A17:F17"/>
    <mergeCell ref="A1:F1"/>
    <mergeCell ref="B2:F2"/>
    <mergeCell ref="B3:F3"/>
    <mergeCell ref="B4:F4"/>
    <mergeCell ref="B5:F5"/>
    <mergeCell ref="A6:F7"/>
  </mergeCells>
  <printOptions horizontalCentered="1"/>
  <pageMargins left="0.51181102362204722" right="0.51181102362204722" top="0.78740157480314965" bottom="0.78740157480314965" header="0.11811023622047245" footer="0.31496062992125984"/>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24</vt:i4>
      </vt:variant>
      <vt:variant>
        <vt:lpstr>Intervalos nomeados</vt:lpstr>
      </vt:variant>
      <vt:variant>
        <vt:i4>36</vt:i4>
      </vt:variant>
    </vt:vector>
  </HeadingPairs>
  <TitlesOfParts>
    <vt:vector size="60" baseType="lpstr">
      <vt:lpstr>CAPA</vt:lpstr>
      <vt:lpstr>BDI</vt:lpstr>
      <vt:lpstr>RESUMO</vt:lpstr>
      <vt:lpstr>PLANILHA ORÇAMENTARIA</vt:lpstr>
      <vt:lpstr>CRONOGRAMA FÍSICO</vt:lpstr>
      <vt:lpstr>COMPADM</vt:lpstr>
      <vt:lpstr>COMPPINT</vt:lpstr>
      <vt:lpstr>COMPHID</vt:lpstr>
      <vt:lpstr>COMPESQ</vt:lpstr>
      <vt:lpstr>COMPELE</vt:lpstr>
      <vt:lpstr>COMPDEM</vt:lpstr>
      <vt:lpstr>COMPSCMP</vt:lpstr>
      <vt:lpstr>MEMCALFUND</vt:lpstr>
      <vt:lpstr>MEMCALPINT</vt:lpstr>
      <vt:lpstr>MEMCALALV</vt:lpstr>
      <vt:lpstr>MEMCALCOBERT</vt:lpstr>
      <vt:lpstr>MEMCALESQ</vt:lpstr>
      <vt:lpstr>MEMCALVERG</vt:lpstr>
      <vt:lpstr>MEMCALPIS</vt:lpstr>
      <vt:lpstr>QUANTITATIVOS</vt:lpstr>
      <vt:lpstr>QUANTITATIVOS (2)</vt:lpstr>
      <vt:lpstr>BATE MACA</vt:lpstr>
      <vt:lpstr>GRADIL</vt:lpstr>
      <vt:lpstr>MEMORIAL DE CALCULO</vt:lpstr>
      <vt:lpstr>'BATE MACA'!Area_de_impressao</vt:lpstr>
      <vt:lpstr>BDI!Area_de_impressao</vt:lpstr>
      <vt:lpstr>CAPA!Area_de_impressao</vt:lpstr>
      <vt:lpstr>COMPADM!Area_de_impressao</vt:lpstr>
      <vt:lpstr>COMPDEM!Area_de_impressao</vt:lpstr>
      <vt:lpstr>COMPELE!Area_de_impressao</vt:lpstr>
      <vt:lpstr>COMPESQ!Area_de_impressao</vt:lpstr>
      <vt:lpstr>COMPHID!Area_de_impressao</vt:lpstr>
      <vt:lpstr>COMPPINT!Area_de_impressao</vt:lpstr>
      <vt:lpstr>COMPSCMP!Area_de_impressao</vt:lpstr>
      <vt:lpstr>MEMCALALV!Area_de_impressao</vt:lpstr>
      <vt:lpstr>MEMCALCOBERT!Area_de_impressao</vt:lpstr>
      <vt:lpstr>MEMCALESQ!Area_de_impressao</vt:lpstr>
      <vt:lpstr>MEMCALFUND!Area_de_impressao</vt:lpstr>
      <vt:lpstr>MEMCALPINT!Area_de_impressao</vt:lpstr>
      <vt:lpstr>MEMCALPIS!Area_de_impressao</vt:lpstr>
      <vt:lpstr>MEMCALVERG!Area_de_impressao</vt:lpstr>
      <vt:lpstr>'MEMORIAL DE CALCULO'!Area_de_impressao</vt:lpstr>
      <vt:lpstr>'PLANILHA ORÇAMENTARIA'!Area_de_impressao</vt:lpstr>
      <vt:lpstr>QUANTITATIVOS!Area_de_impressao</vt:lpstr>
      <vt:lpstr>'QUANTITATIVOS (2)'!Area_de_impressao</vt:lpstr>
      <vt:lpstr>BDI!Print_Area</vt:lpstr>
      <vt:lpstr>MEMCALFUND!Print_Area</vt:lpstr>
      <vt:lpstr>'PLANILHA ORÇAMENTARIA'!Print_Area</vt:lpstr>
      <vt:lpstr>MEMCALFUND!Print_Titles</vt:lpstr>
      <vt:lpstr>MEMCALPINT!Print_Titles</vt:lpstr>
      <vt:lpstr>'MEMORIAL DE CALCULO'!Print_Titles</vt:lpstr>
      <vt:lpstr>'PLANILHA ORÇAMENTARIA'!Print_Titles</vt:lpstr>
      <vt:lpstr>COMPADM!Titulos_de_impressao</vt:lpstr>
      <vt:lpstr>COMPELE!Titulos_de_impressao</vt:lpstr>
      <vt:lpstr>COMPHID!Titulos_de_impressao</vt:lpstr>
      <vt:lpstr>MEMCALALV!Titulos_de_impressao</vt:lpstr>
      <vt:lpstr>MEMCALFUND!Titulos_de_impressao</vt:lpstr>
      <vt:lpstr>MEMCALPINT!Titulos_de_impressao</vt:lpstr>
      <vt:lpstr>'MEMORIAL DE CALCULO'!Titulos_de_impressao</vt:lpstr>
      <vt:lpstr>'PLANILHA ORÇAMENTARIA'!Titulos_de_impressao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Fabiano Henrique</dc:creator>
  <cp:lastModifiedBy>User</cp:lastModifiedBy>
  <cp:lastPrinted>2022-11-24T16:19:37Z</cp:lastPrinted>
  <dcterms:created xsi:type="dcterms:W3CDTF">2022-03-14T00:00:56Z</dcterms:created>
  <dcterms:modified xsi:type="dcterms:W3CDTF">2022-11-24T16:21:47Z</dcterms:modified>
</cp:coreProperties>
</file>